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4910" windowHeight="7710" tabRatio="655"/>
  </bookViews>
  <sheets>
    <sheet name="Fig 7.2" sheetId="44" r:id="rId1"/>
    <sheet name="2015 appeal req" sheetId="34" state="hidden" r:id="rId2"/>
    <sheet name="2014 appeal req " sheetId="28" state="hidden" r:id="rId3"/>
  </sheets>
  <calcPr calcId="125725"/>
</workbook>
</file>

<file path=xl/calcChain.xml><?xml version="1.0" encoding="utf-8"?>
<calcChain xmlns="http://schemas.openxmlformats.org/spreadsheetml/2006/main">
  <c r="B43" i="34"/>
  <c r="B42"/>
  <c r="I40"/>
  <c r="H40"/>
  <c r="F40"/>
  <c r="G40" s="1"/>
  <c r="E40"/>
  <c r="D40"/>
  <c r="B49" i="28" l="1"/>
  <c r="B48"/>
  <c r="E46"/>
  <c r="E44"/>
  <c r="F44"/>
  <c r="D44"/>
  <c r="I42" l="1"/>
  <c r="H42"/>
  <c r="F42"/>
  <c r="E42"/>
  <c r="D42"/>
  <c r="G42" l="1"/>
</calcChain>
</file>

<file path=xl/sharedStrings.xml><?xml version="1.0" encoding="utf-8"?>
<sst xmlns="http://schemas.openxmlformats.org/spreadsheetml/2006/main" count="222" uniqueCount="111">
  <si>
    <t>Republic of South Sudan - Crisis Response Plan 2014</t>
  </si>
  <si>
    <t>Myanmar 2014</t>
  </si>
  <si>
    <t>occupied Palestinian territory 2014</t>
  </si>
  <si>
    <t>Central African Republic 2014</t>
  </si>
  <si>
    <t>Democratic Republic of the Congo 2014</t>
  </si>
  <si>
    <t>Somalia 2014</t>
  </si>
  <si>
    <t>Sudan Humanitarian Work Plan 2014</t>
  </si>
  <si>
    <t>Haiti Humanitarian Action Plan 2014</t>
  </si>
  <si>
    <t>Afghanistan 2014</t>
  </si>
  <si>
    <t>Yemen 2014</t>
  </si>
  <si>
    <t>Cameroon 2014</t>
  </si>
  <si>
    <t>Chad 2014</t>
  </si>
  <si>
    <t>Niger Plan de Réponse Stratégique 2014</t>
  </si>
  <si>
    <t>Philippines - Typhoon Haiyan Strategic Response Plan (November 2013 - October 2014)</t>
  </si>
  <si>
    <t>Syria Regional Refugee Response Plan (RRP) 2014</t>
  </si>
  <si>
    <t>Philippines - Bohol Earthquake Action Plan (October 2013 - April 2014)</t>
  </si>
  <si>
    <t>Mali 2014</t>
  </si>
  <si>
    <t>Syria Humanitarian Assistance Response Plan (SHARP) 2014</t>
  </si>
  <si>
    <t>Burkina Faso 2014</t>
  </si>
  <si>
    <t>Djibouti 2014</t>
  </si>
  <si>
    <t>Mauritania 2014</t>
  </si>
  <si>
    <t>Sahel Regional 2014</t>
  </si>
  <si>
    <t>South Sudan Regional Refugee Response Plan (Ethiopia, Kenya, Sudan and Uganda) 2014</t>
  </si>
  <si>
    <t>Iraq 2014</t>
  </si>
  <si>
    <t>Ukraine PRP 2014</t>
  </si>
  <si>
    <t>Nigeria 2014</t>
  </si>
  <si>
    <t>Philippines- Zamboanga crisis (October 2013-August 2014)</t>
  </si>
  <si>
    <t>Senegal 2014</t>
  </si>
  <si>
    <t>Republic of Congo 2014</t>
  </si>
  <si>
    <t>Gambia 2014</t>
  </si>
  <si>
    <t>Libya Humanitarian Appeal 2014-2015</t>
  </si>
  <si>
    <t>SRP</t>
  </si>
  <si>
    <t>Strategic Response Plan(s): 2014</t>
  </si>
  <si>
    <r>
      <t xml:space="preserve"> http://fts.unocha.org   (</t>
    </r>
    <r>
      <rPr>
        <i/>
        <sz val="9"/>
        <color indexed="8"/>
        <rFont val="Times New Roman"/>
        <family val="1"/>
      </rPr>
      <t>Table ref: R21</t>
    </r>
    <r>
      <rPr>
        <sz val="9"/>
        <color indexed="8"/>
        <rFont val="Times New Roman"/>
        <family val="1"/>
      </rPr>
      <t>)</t>
    </r>
  </si>
  <si>
    <r>
      <t xml:space="preserve"> </t>
    </r>
    <r>
      <rPr>
        <i/>
        <sz val="8"/>
        <color indexed="8"/>
        <rFont val="Arial"/>
        <family val="2"/>
      </rPr>
      <t>Compiled by OCHA on the basis of information provided by donors and recipient organizations.</t>
    </r>
  </si>
  <si>
    <t>Type</t>
  </si>
  <si>
    <t>Launch date</t>
  </si>
  <si>
    <t>Original
 requirements USD  
A</t>
  </si>
  <si>
    <t>Revised 
requirements USD
B</t>
  </si>
  <si>
    <t>Funding
C</t>
  </si>
  <si>
    <t>% Covered
C/B</t>
  </si>
  <si>
    <t>Unmet requirements
USD
B-C</t>
  </si>
  <si>
    <t>Uncommitted
pledges USD
D</t>
  </si>
  <si>
    <t>FLASH</t>
  </si>
  <si>
    <t>RRP</t>
  </si>
  <si>
    <t>Grand Total:</t>
  </si>
  <si>
    <t>CAP:  Consolidated appeals are a precursor to the current strategic response plan (SRP) and humanitarian needs overview (HNO). They detail the inter-agency humanitarian strategy, programme and funding requirements in response to a major or complex emergency._x000D_
_x000D_
Carry over:  Previous year's carry-over stocks (i.e. stocks physically in-country at 31 December) and carry-over contributions (i.e. funds committed by the donor at 31 December), not spent or used in the previous year, and now to be applied to projects in the current year._x000D_
_x000D_
Flash appeal:  An inter-agency humanitarian response strategy to a major disaster that requires a coordinated response beyond the capacity of the government plus any single agency. The appeal addresses acute needs for a common planning horizon, normally up to six months._x000D_
_x000D_
Funding:  Contributions and commitments_x000D_
_x000D_
Outstanding pledge:  A non-binding announcement of an intended contribution or allocation by the donor. The recipient organization and response plan or project are not necessarily specified. As soon as a commitment is reported to FTS against a pledge, the amount in the pledge column is reduced accordingly: FTS therefore reflects the 'outstanding' (not total) pledge amount._x000D_
_x000D_
Overlap: Occasionally there is some overlap between needs and requirements stated in an individual country strategic response plan (SRP) and those in the regional response plan (RRP). We therefore make an adjustment to reflect this overlap and not to overstate the needs in the global total._x000D_
_x000D_
RRP: A regional response plan (RRP) is an inter-agency plan, coordinated by UNHCR, that articulates the shared vision of how to respond to the affected population's assessed and expressed needs._x000D_
_x000D_
SRP: The strategic response plan (SRP) articulates the shared vision of how to respond to the affected population’s assessed and expressed needs. It is a management tool for response and supports decision-making by the humanitarian country team. It has two interlinked components: a country or context strategy, with strategic objectives and indicators; and cluster plans, with objectives, activities and accompanying projects. Together they detail how the strategy will be implemented and how much funding is required._x000D_
Unearmarked funds: The allocations of unearmarked funds by UN agencies are sometimes based on estimates and this amount is subject to change throughout the year.</t>
  </si>
  <si>
    <t>.</t>
  </si>
  <si>
    <t xml:space="preserve">_x000D_
Summary of requirements and funding_x000D_
Report as of 09-April-2015 </t>
  </si>
  <si>
    <t>Level 3 emergencies</t>
  </si>
  <si>
    <t>Syria combines requirements</t>
  </si>
  <si>
    <t>South Sudan combined requirements</t>
  </si>
  <si>
    <t>Strategic Response Plan(s): 2015</t>
  </si>
  <si>
    <t>Emergency Response Plan for Vanuatu Tropical Cyclone Pam</t>
  </si>
  <si>
    <t>Guatemala 2015</t>
  </si>
  <si>
    <t>Honduras 2015</t>
  </si>
  <si>
    <t>Afghanistan 2015</t>
  </si>
  <si>
    <t>Burkina Faso 2015</t>
  </si>
  <si>
    <t>Cameroon 2015</t>
  </si>
  <si>
    <t>Central African Republic 2015</t>
  </si>
  <si>
    <t>Chad 2015</t>
  </si>
  <si>
    <t>Democratic Republic of the Congo 2015</t>
  </si>
  <si>
    <t>Gambia 2015</t>
  </si>
  <si>
    <t>Iraq 2015</t>
  </si>
  <si>
    <t>Mali 2015</t>
  </si>
  <si>
    <t>Mauritania 2015</t>
  </si>
  <si>
    <t>Myanmar 2015</t>
  </si>
  <si>
    <t>Niger 2015</t>
  </si>
  <si>
    <t>Nigeria 2015</t>
  </si>
  <si>
    <t>occupied Palestinian territory 2015</t>
  </si>
  <si>
    <t>Republic of South Sudan 2015</t>
  </si>
  <si>
    <t>Sahel Regional 2015</t>
  </si>
  <si>
    <t>Senegal 2015</t>
  </si>
  <si>
    <t>Somalia 2015</t>
  </si>
  <si>
    <t>Sudan 2015</t>
  </si>
  <si>
    <t>Syria Response Plan 2015</t>
  </si>
  <si>
    <t>Ukraine 2015</t>
  </si>
  <si>
    <t>Yemen 2015</t>
  </si>
  <si>
    <t>South Sudan regional refugee response plan (Ethiopia, Kenya, Uganda components)</t>
  </si>
  <si>
    <t>Syria regional refugee and resilience plan (3RP) 2015</t>
  </si>
  <si>
    <t>Details</t>
  </si>
  <si>
    <t>Launch Date</t>
  </si>
  <si>
    <t>Central African Republic Regional Refugee Response Plan 2015_x000D_
[UNHCR led RRP]</t>
  </si>
  <si>
    <t>RRP Detail</t>
  </si>
  <si>
    <t>L3 emergency requirements</t>
  </si>
  <si>
    <t>Date</t>
  </si>
  <si>
    <t>May</t>
  </si>
  <si>
    <t>Jan</t>
  </si>
  <si>
    <t>Mar</t>
  </si>
  <si>
    <t>Apr</t>
  </si>
  <si>
    <t>Jun</t>
  </si>
  <si>
    <t>Jul</t>
  </si>
  <si>
    <t>Sep</t>
  </si>
  <si>
    <t>Oct</t>
  </si>
  <si>
    <t>Nov</t>
  </si>
  <si>
    <t>Dec</t>
  </si>
  <si>
    <t>Feb</t>
  </si>
  <si>
    <t>Aug</t>
  </si>
  <si>
    <t>Title:</t>
  </si>
  <si>
    <t>Source:</t>
  </si>
  <si>
    <t>Cumulative funding to Iraq emergency</t>
  </si>
  <si>
    <t>Requirement</t>
  </si>
  <si>
    <t>Cumulative contributions</t>
  </si>
  <si>
    <t>Proportion of funding against appeal</t>
  </si>
  <si>
    <t>Pies data</t>
  </si>
  <si>
    <r>
      <t xml:space="preserve">Development Initiatives </t>
    </r>
    <r>
      <rPr>
        <b/>
        <sz val="10.5"/>
        <color rgb="FF000000"/>
        <rFont val="Calibri"/>
        <family val="2"/>
      </rPr>
      <t>based on UN OCHA FTS and IOM data, and UN OCHA and media reports.</t>
    </r>
  </si>
  <si>
    <t>Funding data is in current prices. Reduced levels of funding against appeal needs in November and December are due to the appeal being revised upwards at the end of October 2014.</t>
  </si>
  <si>
    <t>Notes:</t>
  </si>
  <si>
    <t>Note: pies are not scaled by cumulative contribution as in the GHA report</t>
  </si>
  <si>
    <t>Cumulative numer of  internally displaced persons (thousands)</t>
  </si>
  <si>
    <t>Figure 7.2 Timing of funding response to Iraq, January to December 2014</t>
  </si>
</sst>
</file>

<file path=xl/styles.xml><?xml version="1.0" encoding="utf-8"?>
<styleSheet xmlns="http://schemas.openxmlformats.org/spreadsheetml/2006/main">
  <numFmts count="4">
    <numFmt numFmtId="43" formatCode="_-* #,##0.00_-;\-* #,##0.00_-;_-* &quot;-&quot;??_-;_-@_-"/>
    <numFmt numFmtId="164" formatCode="_-* #,##0_-;\-* #,##0_-;_-* &quot;-&quot;??_-;_-@_-"/>
    <numFmt numFmtId="165" formatCode="[$-409]d\-mmm\-yy;@"/>
    <numFmt numFmtId="166" formatCode="_-* #,##0.0_-;\-* #,##0.0_-;_-* &quot;-&quot;??_-;_-@_-"/>
  </numFmts>
  <fonts count="38">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sz val="9"/>
      <color indexed="8"/>
      <name val="Times New Roman"/>
      <family val="1"/>
    </font>
    <font>
      <i/>
      <sz val="9"/>
      <color indexed="8"/>
      <name val="Times New Roman"/>
      <family val="1"/>
    </font>
    <font>
      <i/>
      <sz val="9"/>
      <color indexed="8"/>
      <name val="Arial"/>
      <family val="2"/>
    </font>
    <font>
      <i/>
      <sz val="8"/>
      <color indexed="8"/>
      <name val="Arial"/>
      <family val="2"/>
    </font>
    <font>
      <b/>
      <sz val="9"/>
      <color indexed="8"/>
      <name val="Arial"/>
      <family val="2"/>
    </font>
    <font>
      <sz val="8"/>
      <color indexed="8"/>
      <name val="Arial"/>
      <family val="2"/>
    </font>
    <font>
      <i/>
      <sz val="8"/>
      <color indexed="8"/>
      <name val="Times New Roman"/>
      <family val="1"/>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indexed="10"/>
      <name val="Calibri"/>
      <family val="2"/>
    </font>
    <font>
      <sz val="10"/>
      <name val="Arial"/>
      <family val="2"/>
    </font>
    <font>
      <b/>
      <sz val="10.5"/>
      <color theme="1"/>
      <name val="Calibri"/>
      <family val="2"/>
      <scheme val="minor"/>
    </font>
    <font>
      <sz val="10.5"/>
      <color theme="1"/>
      <name val="Calibri"/>
      <family val="2"/>
      <scheme val="minor"/>
    </font>
    <font>
      <sz val="1"/>
      <color theme="1"/>
      <name val="Calibri"/>
      <family val="2"/>
      <scheme val="minor"/>
    </font>
    <font>
      <b/>
      <sz val="10.5"/>
      <name val="Calibri"/>
      <family val="2"/>
      <scheme val="minor"/>
    </font>
    <font>
      <sz val="10"/>
      <color theme="1"/>
      <name val="Calibri"/>
      <family val="2"/>
      <scheme val="minor"/>
    </font>
    <font>
      <sz val="10.5"/>
      <color rgb="FFFF0000"/>
      <name val="Calibri"/>
      <family val="2"/>
      <scheme val="minor"/>
    </font>
    <font>
      <sz val="10.5"/>
      <color rgb="FF000000"/>
      <name val="Calibri"/>
      <family val="2"/>
      <scheme val="minor"/>
    </font>
    <font>
      <sz val="10.5"/>
      <name val="Calibri"/>
      <family val="2"/>
      <scheme val="minor"/>
    </font>
    <font>
      <b/>
      <sz val="10.5"/>
      <name val="Calibri"/>
      <family val="2"/>
    </font>
    <font>
      <b/>
      <sz val="10.5"/>
      <color rgb="FF000000"/>
      <name val="Calibri"/>
      <family val="2"/>
    </font>
    <font>
      <b/>
      <sz val="10.5"/>
      <color rgb="FF000000"/>
      <name val="Calibri"/>
      <family val="2"/>
      <scheme val="minor"/>
    </font>
  </fonts>
  <fills count="33">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thin">
        <color indexed="64"/>
      </top>
      <bottom style="thin">
        <color indexed="64"/>
      </bottom>
      <diagonal/>
    </border>
  </borders>
  <cellStyleXfs count="4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3" applyNumberFormat="0" applyAlignment="0" applyProtection="0"/>
    <xf numFmtId="0" fontId="14" fillId="28" borderId="6" applyNumberFormat="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0" borderId="1" applyNumberFormat="0" applyFill="0" applyAlignment="0" applyProtection="0"/>
    <xf numFmtId="0" fontId="18" fillId="0" borderId="9"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0" fillId="30" borderId="3" applyNumberFormat="0" applyAlignment="0" applyProtection="0"/>
    <xf numFmtId="0" fontId="21" fillId="0" borderId="5" applyNumberFormat="0" applyFill="0" applyAlignment="0" applyProtection="0"/>
    <xf numFmtId="0" fontId="22" fillId="31" borderId="0" applyNumberFormat="0" applyBorder="0" applyAlignment="0" applyProtection="0"/>
    <xf numFmtId="0" fontId="2" fillId="32" borderId="7" applyNumberFormat="0" applyFont="0" applyAlignment="0" applyProtection="0"/>
    <xf numFmtId="0" fontId="23" fillId="27" borderId="4" applyNumberFormat="0" applyAlignment="0" applyProtection="0"/>
    <xf numFmtId="0" fontId="24" fillId="0" borderId="0" applyNumberFormat="0" applyFill="0" applyBorder="0" applyAlignment="0" applyProtection="0"/>
    <xf numFmtId="0" fontId="3" fillId="0" borderId="8" applyNumberFormat="0" applyFill="0" applyAlignment="0" applyProtection="0"/>
    <xf numFmtId="0" fontId="25" fillId="0" borderId="0" applyNumberFormat="0" applyFill="0" applyBorder="0" applyAlignment="0" applyProtection="0"/>
    <xf numFmtId="0" fontId="26" fillId="0" borderId="0"/>
  </cellStyleXfs>
  <cellXfs count="64">
    <xf numFmtId="0" fontId="0" fillId="0" borderId="0" xfId="0"/>
    <xf numFmtId="0" fontId="2" fillId="0" borderId="0" xfId="3" applyFont="1"/>
    <xf numFmtId="0" fontId="8" fillId="0" borderId="0" xfId="3" applyFont="1" applyAlignment="1">
      <alignment horizontal="left" vertical="top" wrapText="1"/>
    </xf>
    <xf numFmtId="0" fontId="8" fillId="0" borderId="0" xfId="3" applyFont="1" applyAlignment="1">
      <alignment horizontal="center" vertical="top" wrapText="1"/>
    </xf>
    <xf numFmtId="3" fontId="8" fillId="0" borderId="0" xfId="3" applyNumberFormat="1" applyFont="1" applyAlignment="1">
      <alignment horizontal="center" vertical="top" wrapText="1"/>
    </xf>
    <xf numFmtId="0" fontId="3" fillId="0" borderId="0" xfId="3" applyFont="1" applyAlignment="1">
      <alignment horizontal="center" vertical="center"/>
    </xf>
    <xf numFmtId="0" fontId="9" fillId="0" borderId="0" xfId="3" applyFont="1" applyAlignment="1">
      <alignment horizontal="left" vertical="top" wrapText="1"/>
    </xf>
    <xf numFmtId="165" fontId="9" fillId="0" borderId="0" xfId="3" applyNumberFormat="1" applyFont="1" applyAlignment="1">
      <alignment horizontal="right" vertical="top" wrapText="1"/>
    </xf>
    <xf numFmtId="3" fontId="9" fillId="0" borderId="0" xfId="3" applyNumberFormat="1" applyFont="1" applyAlignment="1">
      <alignment horizontal="right" vertical="top" wrapText="1"/>
    </xf>
    <xf numFmtId="9" fontId="9" fillId="0" borderId="0" xfId="3" applyNumberFormat="1" applyFont="1" applyAlignment="1">
      <alignment horizontal="right" vertical="top"/>
    </xf>
    <xf numFmtId="0" fontId="2" fillId="0" borderId="0" xfId="3" applyFont="1" applyAlignment="1">
      <alignment horizontal="center" vertical="center"/>
    </xf>
    <xf numFmtId="0" fontId="8" fillId="0" borderId="0" xfId="3" applyFont="1" applyAlignment="1">
      <alignment horizontal="right" vertical="top"/>
    </xf>
    <xf numFmtId="3" fontId="3" fillId="0" borderId="0" xfId="3" applyNumberFormat="1" applyFont="1" applyAlignment="1">
      <alignment horizontal="right" vertical="top"/>
    </xf>
    <xf numFmtId="9" fontId="3" fillId="0" borderId="0" xfId="3" applyNumberFormat="1" applyFont="1" applyAlignment="1">
      <alignment horizontal="right" vertical="top"/>
    </xf>
    <xf numFmtId="49" fontId="10" fillId="0" borderId="0" xfId="3" applyNumberFormat="1" applyFont="1" applyAlignment="1">
      <alignment vertical="top" wrapText="1" readingOrder="1"/>
    </xf>
    <xf numFmtId="0" fontId="9" fillId="0" borderId="0" xfId="3" applyFont="1" applyAlignment="1">
      <alignment horizontal="left" vertical="top"/>
    </xf>
    <xf numFmtId="0" fontId="2" fillId="0" borderId="0" xfId="3" applyFont="1" applyAlignment="1">
      <alignment wrapText="1"/>
    </xf>
    <xf numFmtId="9" fontId="3" fillId="0" borderId="0" xfId="2" applyFont="1" applyAlignment="1">
      <alignment horizontal="right" vertical="top"/>
    </xf>
    <xf numFmtId="9" fontId="2" fillId="0" borderId="0" xfId="2" applyFont="1"/>
    <xf numFmtId="3" fontId="2" fillId="0" borderId="0" xfId="3" applyNumberFormat="1" applyFont="1"/>
    <xf numFmtId="0" fontId="8" fillId="0" borderId="0" xfId="3" applyFont="1" applyAlignment="1">
      <alignment horizontal="left"/>
    </xf>
    <xf numFmtId="0" fontId="27" fillId="0" borderId="0" xfId="0" applyFont="1"/>
    <xf numFmtId="0" fontId="28" fillId="0" borderId="0" xfId="0" applyFont="1"/>
    <xf numFmtId="0" fontId="28" fillId="0" borderId="0" xfId="0" applyFont="1" applyFill="1"/>
    <xf numFmtId="164" fontId="28" fillId="0" borderId="0" xfId="1" applyNumberFormat="1" applyFont="1"/>
    <xf numFmtId="0" fontId="28" fillId="0" borderId="0" xfId="0" applyFont="1" applyAlignment="1">
      <alignment horizontal="center" vertical="center"/>
    </xf>
    <xf numFmtId="0" fontId="29" fillId="0" borderId="0" xfId="0" applyFont="1"/>
    <xf numFmtId="164" fontId="28" fillId="0" borderId="10" xfId="1" applyNumberFormat="1" applyFont="1" applyBorder="1"/>
    <xf numFmtId="0" fontId="28" fillId="0" borderId="10" xfId="0" applyFont="1" applyBorder="1"/>
    <xf numFmtId="9" fontId="28" fillId="0" borderId="10" xfId="2" applyFont="1" applyBorder="1"/>
    <xf numFmtId="0" fontId="28" fillId="0" borderId="0" xfId="0" applyFont="1" applyFill="1" applyBorder="1"/>
    <xf numFmtId="0" fontId="28" fillId="0" borderId="0" xfId="0" applyFont="1" applyBorder="1"/>
    <xf numFmtId="9" fontId="28" fillId="0" borderId="0" xfId="2" applyFont="1"/>
    <xf numFmtId="14" fontId="28" fillId="0" borderId="0" xfId="0" applyNumberFormat="1" applyFont="1"/>
    <xf numFmtId="164" fontId="28" fillId="0" borderId="0" xfId="1" applyNumberFormat="1" applyFont="1" applyBorder="1"/>
    <xf numFmtId="0" fontId="32" fillId="0" borderId="0" xfId="0" applyFont="1" applyFill="1"/>
    <xf numFmtId="0" fontId="32" fillId="0" borderId="0" xfId="0" applyFont="1"/>
    <xf numFmtId="0" fontId="30" fillId="0" borderId="0" xfId="0" applyFont="1" applyFill="1" applyAlignment="1">
      <alignment horizontal="center" vertical="center"/>
    </xf>
    <xf numFmtId="0" fontId="28" fillId="0" borderId="0" xfId="0" applyFont="1" applyFill="1" applyAlignment="1">
      <alignment horizontal="center" vertical="center"/>
    </xf>
    <xf numFmtId="17" fontId="28" fillId="0" borderId="0" xfId="0" applyNumberFormat="1" applyFont="1" applyFill="1"/>
    <xf numFmtId="0" fontId="29" fillId="0" borderId="0" xfId="0" applyFont="1" applyFill="1"/>
    <xf numFmtId="15" fontId="28" fillId="0" borderId="0" xfId="0" applyNumberFormat="1" applyFont="1" applyFill="1"/>
    <xf numFmtId="0" fontId="28" fillId="0" borderId="0" xfId="0" applyFont="1" applyFill="1" applyAlignment="1">
      <alignment horizontal="left" wrapText="1"/>
    </xf>
    <xf numFmtId="0" fontId="31" fillId="0" borderId="0" xfId="0" applyFont="1" applyFill="1"/>
    <xf numFmtId="0" fontId="28" fillId="0" borderId="0" xfId="0" applyFont="1" applyFill="1" applyAlignment="1">
      <alignment horizontal="left"/>
    </xf>
    <xf numFmtId="0" fontId="28" fillId="0" borderId="0" xfId="0" applyFont="1" applyFill="1" applyAlignment="1">
      <alignment horizontal="right"/>
    </xf>
    <xf numFmtId="0" fontId="28" fillId="0" borderId="0" xfId="0" applyNumberFormat="1" applyFont="1" applyFill="1"/>
    <xf numFmtId="0" fontId="33" fillId="0" borderId="0" xfId="0" applyFont="1"/>
    <xf numFmtId="0" fontId="3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34" fillId="0" borderId="10" xfId="0" applyFont="1" applyFill="1" applyBorder="1"/>
    <xf numFmtId="164" fontId="34" fillId="0" borderId="10" xfId="1" applyNumberFormat="1" applyFont="1" applyFill="1" applyBorder="1"/>
    <xf numFmtId="166" fontId="34" fillId="0" borderId="10" xfId="1" applyNumberFormat="1" applyFont="1" applyFill="1" applyBorder="1"/>
    <xf numFmtId="0" fontId="35" fillId="0" borderId="0" xfId="0" applyFont="1"/>
    <xf numFmtId="0" fontId="37" fillId="0" borderId="0" xfId="0" applyFont="1"/>
    <xf numFmtId="0" fontId="27" fillId="0" borderId="10" xfId="0" applyFont="1" applyBorder="1" applyAlignment="1">
      <alignment horizontal="center" wrapText="1"/>
    </xf>
    <xf numFmtId="0" fontId="10" fillId="0" borderId="0" xfId="3" applyFont="1" applyAlignment="1">
      <alignment vertical="top" wrapText="1"/>
    </xf>
    <xf numFmtId="0" fontId="2" fillId="0" borderId="0" xfId="3" applyNumberFormat="1" applyFont="1" applyAlignment="1">
      <alignment vertical="top"/>
    </xf>
    <xf numFmtId="0" fontId="0" fillId="0" borderId="0" xfId="0"/>
    <xf numFmtId="0" fontId="3" fillId="0" borderId="0" xfId="3" applyNumberFormat="1" applyFont="1" applyAlignment="1">
      <alignment vertical="top"/>
    </xf>
    <xf numFmtId="0" fontId="2" fillId="0" borderId="0" xfId="3" applyNumberFormat="1" applyFont="1" applyAlignment="1">
      <alignment wrapText="1"/>
    </xf>
    <xf numFmtId="0" fontId="4" fillId="0" borderId="0" xfId="3" applyFont="1" applyAlignment="1">
      <alignment vertical="top" wrapText="1"/>
    </xf>
    <xf numFmtId="0" fontId="6" fillId="0" borderId="0" xfId="3" applyFont="1" applyAlignment="1">
      <alignment vertical="top"/>
    </xf>
    <xf numFmtId="0" fontId="8" fillId="0" borderId="0" xfId="3" applyFont="1" applyAlignment="1">
      <alignment horizontal="left"/>
    </xf>
  </cellXfs>
  <cellStyles count="47">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1" builtinId="3"/>
    <cellStyle name="Explanatory Text 2"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xfId="0" builtinId="0"/>
    <cellStyle name="Normal 2" xfId="3"/>
    <cellStyle name="Normal 3" xfId="46"/>
    <cellStyle name="Note 2" xfId="41"/>
    <cellStyle name="Output 2" xfId="42"/>
    <cellStyle name="Percent" xfId="2" builtinId="5"/>
    <cellStyle name="Percent 2" xfId="4"/>
    <cellStyle name="Title 2" xfId="43"/>
    <cellStyle name="Total 2" xfId="44"/>
    <cellStyle name="Warning Text 2" xfId="45"/>
  </cellStyles>
  <dxfs count="0"/>
  <tableStyles count="0" defaultTableStyle="TableStyleMedium9" defaultPivotStyle="PivotStyleLight16"/>
  <colors>
    <mruColors>
      <color rgb="FFF9DD16"/>
      <color rgb="FF56C9C1"/>
      <color rgb="FFA169DE"/>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7.9767434134024845E-2"/>
          <c:y val="0.18438632006512246"/>
          <c:w val="0.84024830878613399"/>
          <c:h val="0.69271933903782779"/>
        </c:manualLayout>
      </c:layout>
      <c:barChart>
        <c:barDir val="col"/>
        <c:grouping val="clustered"/>
        <c:ser>
          <c:idx val="0"/>
          <c:order val="0"/>
          <c:tx>
            <c:strRef>
              <c:f>'Fig 7.2'!$C$7</c:f>
              <c:strCache>
                <c:ptCount val="1"/>
                <c:pt idx="0">
                  <c:v>Cumulative funding to Iraq emergency</c:v>
                </c:pt>
              </c:strCache>
            </c:strRef>
          </c:tx>
          <c:spPr>
            <a:solidFill>
              <a:srgbClr val="56C9C1"/>
            </a:solidFill>
          </c:spPr>
          <c:dLbls>
            <c:dLblPos val="outEnd"/>
            <c:showVal val="1"/>
          </c:dLbls>
          <c:cat>
            <c:strRef>
              <c:f>'Fig 7.2'!$B$8:$B$19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 7.2'!$C$8:$C$19</c:f>
              <c:numCache>
                <c:formatCode>_-* #,##0_-;\-* #,##0_-;_-* "-"??_-;_-@_-</c:formatCode>
                <c:ptCount val="12"/>
                <c:pt idx="0">
                  <c:v>3.4060220000000001</c:v>
                </c:pt>
                <c:pt idx="1">
                  <c:v>10.140194000000001</c:v>
                </c:pt>
                <c:pt idx="2">
                  <c:v>19.778503000000001</c:v>
                </c:pt>
                <c:pt idx="3">
                  <c:v>25.886319</c:v>
                </c:pt>
                <c:pt idx="4">
                  <c:v>28.317737999999999</c:v>
                </c:pt>
                <c:pt idx="5">
                  <c:v>78.473928999999998</c:v>
                </c:pt>
                <c:pt idx="6">
                  <c:v>629.08481400000005</c:v>
                </c:pt>
                <c:pt idx="7">
                  <c:v>765.16868700000009</c:v>
                </c:pt>
                <c:pt idx="8">
                  <c:v>870.26903900000013</c:v>
                </c:pt>
                <c:pt idx="9">
                  <c:v>938.29574800000012</c:v>
                </c:pt>
                <c:pt idx="10">
                  <c:v>1056.4912800000002</c:v>
                </c:pt>
                <c:pt idx="11">
                  <c:v>1154.5644480000001</c:v>
                </c:pt>
              </c:numCache>
            </c:numRef>
          </c:val>
        </c:ser>
        <c:gapWidth val="50"/>
        <c:axId val="98247808"/>
        <c:axId val="98249344"/>
      </c:barChart>
      <c:lineChart>
        <c:grouping val="standard"/>
        <c:ser>
          <c:idx val="1"/>
          <c:order val="1"/>
          <c:tx>
            <c:strRef>
              <c:f>'Fig 7.2'!$D$7</c:f>
              <c:strCache>
                <c:ptCount val="1"/>
                <c:pt idx="0">
                  <c:v>Cumulative numer of  internally displaced persons (thousands)</c:v>
                </c:pt>
              </c:strCache>
            </c:strRef>
          </c:tx>
          <c:spPr>
            <a:ln w="25400">
              <a:solidFill>
                <a:srgbClr val="A169DE"/>
              </a:solidFill>
            </a:ln>
          </c:spPr>
          <c:marker>
            <c:symbol val="none"/>
          </c:marker>
          <c:cat>
            <c:strRef>
              <c:f>'Fig 7.2'!$B$11:$B$19</c:f>
              <c:strCache>
                <c:ptCount val="9"/>
                <c:pt idx="0">
                  <c:v>Apr</c:v>
                </c:pt>
                <c:pt idx="1">
                  <c:v>May</c:v>
                </c:pt>
                <c:pt idx="2">
                  <c:v>Jun</c:v>
                </c:pt>
                <c:pt idx="3">
                  <c:v>Jul</c:v>
                </c:pt>
                <c:pt idx="4">
                  <c:v>Aug</c:v>
                </c:pt>
                <c:pt idx="5">
                  <c:v>Sep</c:v>
                </c:pt>
                <c:pt idx="6">
                  <c:v>Oct</c:v>
                </c:pt>
                <c:pt idx="7">
                  <c:v>Nov</c:v>
                </c:pt>
                <c:pt idx="8">
                  <c:v>Dec</c:v>
                </c:pt>
              </c:strCache>
            </c:strRef>
          </c:cat>
          <c:val>
            <c:numRef>
              <c:f>'Fig 7.2'!$D$8:$D$19</c:f>
              <c:numCache>
                <c:formatCode>_-* #,##0.0_-;\-* #,##0.0_-;_-* "-"??_-;_-@_-</c:formatCode>
                <c:ptCount val="12"/>
                <c:pt idx="0">
                  <c:v>0</c:v>
                </c:pt>
                <c:pt idx="1">
                  <c:v>0</c:v>
                </c:pt>
                <c:pt idx="2">
                  <c:v>354.34199999999998</c:v>
                </c:pt>
                <c:pt idx="3">
                  <c:v>443.12400000000002</c:v>
                </c:pt>
                <c:pt idx="4">
                  <c:v>479.07600000000002</c:v>
                </c:pt>
                <c:pt idx="5">
                  <c:v>720.01800000000003</c:v>
                </c:pt>
                <c:pt idx="6">
                  <c:v>851.44799999999998</c:v>
                </c:pt>
                <c:pt idx="7">
                  <c:v>1056.9000000000001</c:v>
                </c:pt>
                <c:pt idx="8">
                  <c:v>1709.1780000000001</c:v>
                </c:pt>
                <c:pt idx="9">
                  <c:v>1753.3019999999999</c:v>
                </c:pt>
                <c:pt idx="10">
                  <c:v>1922.67</c:v>
                </c:pt>
                <c:pt idx="11">
                  <c:v>2004.066</c:v>
                </c:pt>
              </c:numCache>
            </c:numRef>
          </c:val>
        </c:ser>
        <c:marker val="1"/>
        <c:axId val="98265728"/>
        <c:axId val="98263808"/>
      </c:lineChart>
      <c:catAx>
        <c:axId val="98247808"/>
        <c:scaling>
          <c:orientation val="minMax"/>
        </c:scaling>
        <c:axPos val="b"/>
        <c:tickLblPos val="nextTo"/>
        <c:crossAx val="98249344"/>
        <c:crosses val="autoZero"/>
        <c:auto val="1"/>
        <c:lblAlgn val="ctr"/>
        <c:lblOffset val="100"/>
      </c:catAx>
      <c:valAx>
        <c:axId val="98249344"/>
        <c:scaling>
          <c:orientation val="minMax"/>
        </c:scaling>
        <c:axPos val="l"/>
        <c:title>
          <c:tx>
            <c:rich>
              <a:bodyPr rot="-5400000" vert="horz"/>
              <a:lstStyle/>
              <a:p>
                <a:pPr>
                  <a:defRPr/>
                </a:pPr>
                <a:r>
                  <a:rPr lang="en-GB"/>
                  <a:t>US$ MILLIONS</a:t>
                </a:r>
              </a:p>
            </c:rich>
          </c:tx>
          <c:layout>
            <c:manualLayout>
              <c:xMode val="edge"/>
              <c:yMode val="edge"/>
              <c:x val="9.9773312172395552E-3"/>
              <c:y val="0.46256731812249041"/>
            </c:manualLayout>
          </c:layout>
        </c:title>
        <c:numFmt formatCode="#,##0" sourceLinked="0"/>
        <c:tickLblPos val="nextTo"/>
        <c:crossAx val="98247808"/>
        <c:crosses val="autoZero"/>
        <c:crossBetween val="between"/>
      </c:valAx>
      <c:valAx>
        <c:axId val="98263808"/>
        <c:scaling>
          <c:orientation val="minMax"/>
        </c:scaling>
        <c:axPos val="r"/>
        <c:majorGridlines>
          <c:spPr>
            <a:ln>
              <a:prstDash val="sysDot"/>
            </a:ln>
          </c:spPr>
        </c:majorGridlines>
        <c:title>
          <c:tx>
            <c:rich>
              <a:bodyPr rot="-5400000" vert="horz"/>
              <a:lstStyle/>
              <a:p>
                <a:pPr>
                  <a:defRPr/>
                </a:pPr>
                <a:r>
                  <a:rPr lang="en-GB"/>
                  <a:t>Cumulative numer</a:t>
                </a:r>
                <a:r>
                  <a:rPr lang="en-GB" baseline="0"/>
                  <a:t> of newly internally displaced persons</a:t>
                </a:r>
                <a:endParaRPr lang="en-GB"/>
              </a:p>
            </c:rich>
          </c:tx>
          <c:layout>
            <c:manualLayout>
              <c:xMode val="edge"/>
              <c:yMode val="edge"/>
              <c:x val="0.97037693559970062"/>
              <c:y val="0.27407338804897335"/>
            </c:manualLayout>
          </c:layout>
        </c:title>
        <c:numFmt formatCode="#,##0" sourceLinked="0"/>
        <c:tickLblPos val="nextTo"/>
        <c:crossAx val="98265728"/>
        <c:crosses val="max"/>
        <c:crossBetween val="between"/>
      </c:valAx>
      <c:catAx>
        <c:axId val="98265728"/>
        <c:scaling>
          <c:orientation val="minMax"/>
        </c:scaling>
        <c:delete val="1"/>
        <c:axPos val="b"/>
        <c:tickLblPos val="none"/>
        <c:crossAx val="98263808"/>
        <c:crosses val="autoZero"/>
        <c:auto val="1"/>
        <c:lblAlgn val="ctr"/>
        <c:lblOffset val="100"/>
      </c:catAx>
    </c:plotArea>
    <c:legend>
      <c:legendPos val="b"/>
      <c:layout>
        <c:manualLayout>
          <c:xMode val="edge"/>
          <c:yMode val="edge"/>
          <c:x val="0.16431775676281671"/>
          <c:y val="0.95336615921778756"/>
          <c:w val="0.82737848752265153"/>
          <c:h val="4.2523002208797157E-2"/>
        </c:manualLayout>
      </c:layout>
    </c:legend>
    <c:plotVisOnly val="1"/>
    <c:dispBlanksAs val="gap"/>
  </c:chart>
  <c:spPr>
    <a:ln>
      <a:noFill/>
    </a:ln>
  </c:spPr>
  <c:printSettings>
    <c:headerFooter/>
    <c:pageMargins b="0.75000000000000211" l="0.70000000000000062" r="0.70000000000000062" t="0.75000000000000211" header="0.314960629921262" footer="0.314960629921262"/>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171451</xdr:colOff>
      <xdr:row>20</xdr:row>
      <xdr:rowOff>85723</xdr:rowOff>
    </xdr:from>
    <xdr:to>
      <xdr:col>10</xdr:col>
      <xdr:colOff>428625</xdr:colOff>
      <xdr:row>50</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266700</xdr:colOff>
      <xdr:row>50</xdr:row>
      <xdr:rowOff>38100</xdr:rowOff>
    </xdr:from>
    <xdr:to>
      <xdr:col>9</xdr:col>
      <xdr:colOff>638175</xdr:colOff>
      <xdr:row>55</xdr:row>
      <xdr:rowOff>104775</xdr:rowOff>
    </xdr:to>
    <xdr:pic>
      <xdr:nvPicPr>
        <xdr:cNvPr id="17" name="Picture 16" descr="iraq timing.jpg"/>
        <xdr:cNvPicPr>
          <a:picLocks noChangeAspect="1"/>
        </xdr:cNvPicPr>
      </xdr:nvPicPr>
      <xdr:blipFill>
        <a:blip xmlns:r="http://schemas.openxmlformats.org/officeDocument/2006/relationships" r:embed="rId2" cstate="print"/>
        <a:stretch>
          <a:fillRect/>
        </a:stretch>
      </xdr:blipFill>
      <xdr:spPr>
        <a:xfrm>
          <a:off x="2352675" y="9410700"/>
          <a:ext cx="7162800" cy="9715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0.52785</cdr:x>
      <cdr:y>0.68035</cdr:y>
    </cdr:from>
    <cdr:to>
      <cdr:x>0.6364</cdr:x>
      <cdr:y>0.78928</cdr:y>
    </cdr:to>
    <cdr:sp macro="" textlink="">
      <cdr:nvSpPr>
        <cdr:cNvPr id="2" name="TextBox 1"/>
        <cdr:cNvSpPr txBox="1"/>
      </cdr:nvSpPr>
      <cdr:spPr>
        <a:xfrm xmlns:a="http://schemas.openxmlformats.org/drawingml/2006/main">
          <a:off x="5163561" y="3629003"/>
          <a:ext cx="1061855" cy="581033"/>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14 August 2014</a:t>
          </a:r>
        </a:p>
        <a:p xmlns:a="http://schemas.openxmlformats.org/drawingml/2006/main">
          <a:pPr algn="ctr"/>
          <a:r>
            <a:rPr lang="en-GB" sz="1000"/>
            <a:t>Iraq declared a </a:t>
          </a:r>
        </a:p>
        <a:p xmlns:a="http://schemas.openxmlformats.org/drawingml/2006/main">
          <a:pPr algn="ctr"/>
          <a:r>
            <a:rPr lang="en-GB" sz="1000"/>
            <a:t>Level 3 Emergency</a:t>
          </a:r>
        </a:p>
      </cdr:txBody>
    </cdr:sp>
  </cdr:relSizeAnchor>
  <cdr:relSizeAnchor xmlns:cdr="http://schemas.openxmlformats.org/drawingml/2006/chartDrawing">
    <cdr:from>
      <cdr:x>0.09144</cdr:x>
      <cdr:y>0.34317</cdr:y>
    </cdr:from>
    <cdr:to>
      <cdr:x>0.27033</cdr:x>
      <cdr:y>0.48424</cdr:y>
    </cdr:to>
    <cdr:sp macro="" textlink="">
      <cdr:nvSpPr>
        <cdr:cNvPr id="3" name="TextBox 2"/>
        <cdr:cNvSpPr txBox="1"/>
      </cdr:nvSpPr>
      <cdr:spPr>
        <a:xfrm xmlns:a="http://schemas.openxmlformats.org/drawingml/2006/main">
          <a:off x="884009" y="1941630"/>
          <a:ext cx="1729486" cy="798153"/>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28 Feb 2014</a:t>
          </a:r>
        </a:p>
        <a:p xmlns:a="http://schemas.openxmlformats.org/drawingml/2006/main">
          <a:pPr algn="ctr"/>
          <a:r>
            <a:rPr lang="en-GB" sz="1000"/>
            <a:t>UN launches</a:t>
          </a:r>
          <a:r>
            <a:rPr lang="en-GB" sz="1000" baseline="0"/>
            <a:t>  2014 Iraq appeal, </a:t>
          </a:r>
        </a:p>
        <a:p xmlns:a="http://schemas.openxmlformats.org/drawingml/2006/main">
          <a:pPr algn="ctr"/>
          <a:r>
            <a:rPr lang="en-GB" sz="1000" baseline="0"/>
            <a:t>with requirements of US$ 104m </a:t>
          </a:r>
        </a:p>
        <a:p xmlns:a="http://schemas.openxmlformats.org/drawingml/2006/main">
          <a:pPr algn="ctr"/>
          <a:r>
            <a:rPr lang="en-GB" sz="1000" baseline="0"/>
            <a:t>targeting 240,000 people</a:t>
          </a:r>
        </a:p>
      </cdr:txBody>
    </cdr:sp>
  </cdr:relSizeAnchor>
  <cdr:relSizeAnchor xmlns:cdr="http://schemas.openxmlformats.org/drawingml/2006/chartDrawing">
    <cdr:from>
      <cdr:x>0.31325</cdr:x>
      <cdr:y>0.38571</cdr:y>
    </cdr:from>
    <cdr:to>
      <cdr:x>0.48813</cdr:x>
      <cdr:y>0.525</cdr:y>
    </cdr:to>
    <cdr:sp macro="" textlink="">
      <cdr:nvSpPr>
        <cdr:cNvPr id="4" name="TextBox 3"/>
        <cdr:cNvSpPr txBox="1"/>
      </cdr:nvSpPr>
      <cdr:spPr>
        <a:xfrm xmlns:a="http://schemas.openxmlformats.org/drawingml/2006/main">
          <a:off x="3064283" y="2057402"/>
          <a:ext cx="1710652" cy="7429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24</a:t>
          </a:r>
          <a:r>
            <a:rPr lang="en-GB" sz="1000" b="1" baseline="0"/>
            <a:t> </a:t>
          </a:r>
          <a:r>
            <a:rPr lang="en-GB" sz="1000" b="1"/>
            <a:t>June 2014</a:t>
          </a:r>
        </a:p>
        <a:p xmlns:a="http://schemas.openxmlformats.org/drawingml/2006/main">
          <a:pPr algn="ctr"/>
          <a:r>
            <a:rPr lang="en-GB" sz="1000"/>
            <a:t>2014 Iraq UN appeals </a:t>
          </a:r>
        </a:p>
        <a:p xmlns:a="http://schemas.openxmlformats.org/drawingml/2006/main">
          <a:pPr algn="ctr"/>
          <a:r>
            <a:rPr lang="en-GB" sz="1000"/>
            <a:t>requirements increase to </a:t>
          </a:r>
        </a:p>
        <a:p xmlns:a="http://schemas.openxmlformats.org/drawingml/2006/main">
          <a:pPr algn="ctr"/>
          <a:r>
            <a:rPr lang="en-GB" sz="1000"/>
            <a:t>US$</a:t>
          </a:r>
          <a:r>
            <a:rPr lang="en-GB" sz="1000" baseline="0"/>
            <a:t> 312m, targeting 1m people</a:t>
          </a:r>
          <a:endParaRPr lang="en-GB" sz="1000"/>
        </a:p>
      </cdr:txBody>
    </cdr:sp>
  </cdr:relSizeAnchor>
  <cdr:relSizeAnchor xmlns:cdr="http://schemas.openxmlformats.org/drawingml/2006/chartDrawing">
    <cdr:from>
      <cdr:x>0.57462</cdr:x>
      <cdr:y>0.00714</cdr:y>
    </cdr:from>
    <cdr:to>
      <cdr:x>0.76256</cdr:x>
      <cdr:y>0.14643</cdr:y>
    </cdr:to>
    <cdr:sp macro="" textlink="">
      <cdr:nvSpPr>
        <cdr:cNvPr id="5" name="TextBox 4"/>
        <cdr:cNvSpPr txBox="1"/>
      </cdr:nvSpPr>
      <cdr:spPr>
        <a:xfrm xmlns:a="http://schemas.openxmlformats.org/drawingml/2006/main">
          <a:off x="5621014" y="38103"/>
          <a:ext cx="1838459" cy="7429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23 Oct 2014</a:t>
          </a:r>
        </a:p>
        <a:p xmlns:a="http://schemas.openxmlformats.org/drawingml/2006/main">
          <a:pPr algn="ctr"/>
          <a:r>
            <a:rPr lang="en-GB" sz="1000"/>
            <a:t>Iraq SRP revised for 2014-2015 </a:t>
          </a:r>
        </a:p>
        <a:p xmlns:a="http://schemas.openxmlformats.org/drawingml/2006/main">
          <a:pPr algn="ctr"/>
          <a:r>
            <a:rPr lang="en-GB" sz="1000"/>
            <a:t>requesting US$</a:t>
          </a:r>
          <a:r>
            <a:rPr lang="en-GB" sz="1000" baseline="0"/>
            <a:t> 2.2bn to provide </a:t>
          </a:r>
        </a:p>
        <a:p xmlns:a="http://schemas.openxmlformats.org/drawingml/2006/main">
          <a:pPr algn="ctr"/>
          <a:r>
            <a:rPr lang="en-GB" sz="1000" baseline="0"/>
            <a:t>assistance for 5m people</a:t>
          </a:r>
          <a:endParaRPr lang="en-GB" sz="1000"/>
        </a:p>
      </cdr:txBody>
    </cdr:sp>
  </cdr:relSizeAnchor>
  <cdr:relSizeAnchor xmlns:cdr="http://schemas.openxmlformats.org/drawingml/2006/chartDrawing">
    <cdr:from>
      <cdr:x>0.5794</cdr:x>
      <cdr:y>0.16429</cdr:y>
    </cdr:from>
    <cdr:to>
      <cdr:x>0.72613</cdr:x>
      <cdr:y>0.30893</cdr:y>
    </cdr:to>
    <cdr:sp macro="" textlink="">
      <cdr:nvSpPr>
        <cdr:cNvPr id="6" name="TextBox 5"/>
        <cdr:cNvSpPr txBox="1"/>
      </cdr:nvSpPr>
      <cdr:spPr>
        <a:xfrm xmlns:a="http://schemas.openxmlformats.org/drawingml/2006/main">
          <a:off x="5667777" y="876302"/>
          <a:ext cx="1435374" cy="77152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15 Sep 2014</a:t>
          </a:r>
        </a:p>
        <a:p xmlns:a="http://schemas.openxmlformats.org/drawingml/2006/main">
          <a:pPr algn="ctr"/>
          <a:r>
            <a:rPr lang="en-GB" sz="1000"/>
            <a:t>International Conference</a:t>
          </a:r>
        </a:p>
        <a:p xmlns:a="http://schemas.openxmlformats.org/drawingml/2006/main">
          <a:pPr algn="ctr"/>
          <a:r>
            <a:rPr lang="en-GB" sz="1000"/>
            <a:t>on Peace</a:t>
          </a:r>
          <a:r>
            <a:rPr lang="en-GB" sz="1000" baseline="0"/>
            <a:t> and Security in </a:t>
          </a:r>
        </a:p>
        <a:p xmlns:a="http://schemas.openxmlformats.org/drawingml/2006/main">
          <a:pPr algn="ctr"/>
          <a:r>
            <a:rPr lang="en-GB" sz="1000" baseline="0"/>
            <a:t>Iraq held in Paris</a:t>
          </a:r>
          <a:endParaRPr lang="en-GB" sz="1000"/>
        </a:p>
      </cdr:txBody>
    </cdr:sp>
  </cdr:relSizeAnchor>
  <cdr:relSizeAnchor xmlns:cdr="http://schemas.openxmlformats.org/drawingml/2006/chartDrawing">
    <cdr:from>
      <cdr:x>0.72534</cdr:x>
      <cdr:y>0.67321</cdr:y>
    </cdr:from>
    <cdr:to>
      <cdr:x>0.89619</cdr:x>
      <cdr:y>0.78214</cdr:y>
    </cdr:to>
    <cdr:sp macro="" textlink="">
      <cdr:nvSpPr>
        <cdr:cNvPr id="7" name="TextBox 6"/>
        <cdr:cNvSpPr txBox="1"/>
      </cdr:nvSpPr>
      <cdr:spPr>
        <a:xfrm xmlns:a="http://schemas.openxmlformats.org/drawingml/2006/main">
          <a:off x="7095449" y="3590910"/>
          <a:ext cx="1671284" cy="581033"/>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December 2014</a:t>
          </a:r>
        </a:p>
        <a:p xmlns:a="http://schemas.openxmlformats.org/drawingml/2006/main">
          <a:pPr algn="ctr"/>
          <a:r>
            <a:rPr lang="en-GB" sz="1000"/>
            <a:t>The number of internally </a:t>
          </a:r>
        </a:p>
        <a:p xmlns:a="http://schemas.openxmlformats.org/drawingml/2006/main">
          <a:pPr algn="ctr"/>
          <a:r>
            <a:rPr lang="en-GB" sz="1000"/>
            <a:t>displaced  persons exceeds</a:t>
          </a:r>
          <a:r>
            <a:rPr lang="en-GB" sz="1000" baseline="0"/>
            <a:t> 2m</a:t>
          </a:r>
          <a:endParaRPr lang="en-GB" sz="1000"/>
        </a:p>
      </cdr:txBody>
    </cdr:sp>
  </cdr:relSizeAnchor>
  <cdr:relSizeAnchor xmlns:cdr="http://schemas.openxmlformats.org/drawingml/2006/chartDrawing">
    <cdr:from>
      <cdr:x>0.78832</cdr:x>
      <cdr:y>0.02679</cdr:y>
    </cdr:from>
    <cdr:to>
      <cdr:x>0.92113</cdr:x>
      <cdr:y>0.13214</cdr:y>
    </cdr:to>
    <cdr:sp macro="" textlink="">
      <cdr:nvSpPr>
        <cdr:cNvPr id="8" name="TextBox 7"/>
        <cdr:cNvSpPr txBox="1"/>
      </cdr:nvSpPr>
      <cdr:spPr>
        <a:xfrm xmlns:a="http://schemas.openxmlformats.org/drawingml/2006/main">
          <a:off x="7711479" y="142878"/>
          <a:ext cx="1299171" cy="56197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November 2014</a:t>
          </a:r>
        </a:p>
        <a:p xmlns:a="http://schemas.openxmlformats.org/drawingml/2006/main">
          <a:pPr algn="ctr"/>
          <a:r>
            <a:rPr lang="en-GB" sz="1000"/>
            <a:t>2014 Iraqi death toll </a:t>
          </a:r>
        </a:p>
        <a:p xmlns:a="http://schemas.openxmlformats.org/drawingml/2006/main">
          <a:pPr algn="ctr"/>
          <a:r>
            <a:rPr lang="en-GB" sz="1000"/>
            <a:t>reaches 15,000</a:t>
          </a:r>
        </a:p>
      </cdr:txBody>
    </cdr:sp>
  </cdr:relSizeAnchor>
  <cdr:relSizeAnchor xmlns:cdr="http://schemas.openxmlformats.org/drawingml/2006/chartDrawing">
    <cdr:from>
      <cdr:x>0.08307</cdr:x>
      <cdr:y>0.62143</cdr:y>
    </cdr:from>
    <cdr:to>
      <cdr:x>0.25901</cdr:x>
      <cdr:y>0.76607</cdr:y>
    </cdr:to>
    <cdr:sp macro="" textlink="">
      <cdr:nvSpPr>
        <cdr:cNvPr id="9" name="TextBox 8"/>
        <cdr:cNvSpPr txBox="1"/>
      </cdr:nvSpPr>
      <cdr:spPr>
        <a:xfrm xmlns:a="http://schemas.openxmlformats.org/drawingml/2006/main">
          <a:off x="812601" y="3314703"/>
          <a:ext cx="1721049" cy="77152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4 January 2014</a:t>
          </a:r>
        </a:p>
        <a:p xmlns:a="http://schemas.openxmlformats.org/drawingml/2006/main">
          <a:pPr algn="ctr"/>
          <a:r>
            <a:rPr lang="en-GB" sz="1000"/>
            <a:t>Iraq loses control of Fallujah and </a:t>
          </a:r>
        </a:p>
        <a:p xmlns:a="http://schemas.openxmlformats.org/drawingml/2006/main">
          <a:pPr algn="ctr"/>
          <a:r>
            <a:rPr lang="en-GB" sz="1000"/>
            <a:t>parts of Ramadi in Anbar </a:t>
          </a:r>
        </a:p>
        <a:p xmlns:a="http://schemas.openxmlformats.org/drawingml/2006/main">
          <a:pPr algn="ctr"/>
          <a:r>
            <a:rPr lang="en-GB" sz="1000"/>
            <a:t>province to Islamist fighters</a:t>
          </a:r>
        </a:p>
      </cdr:txBody>
    </cdr:sp>
  </cdr:relSizeAnchor>
  <cdr:relSizeAnchor xmlns:cdr="http://schemas.openxmlformats.org/drawingml/2006/chartDrawing">
    <cdr:from>
      <cdr:x>0.39225</cdr:x>
      <cdr:y>0.07857</cdr:y>
    </cdr:from>
    <cdr:to>
      <cdr:x>0.56511</cdr:x>
      <cdr:y>0.19107</cdr:y>
    </cdr:to>
    <cdr:sp macro="" textlink="">
      <cdr:nvSpPr>
        <cdr:cNvPr id="10" name="TextBox 9"/>
        <cdr:cNvSpPr txBox="1"/>
      </cdr:nvSpPr>
      <cdr:spPr>
        <a:xfrm xmlns:a="http://schemas.openxmlformats.org/drawingml/2006/main">
          <a:off x="3837034" y="419101"/>
          <a:ext cx="1690989" cy="600076"/>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August 2014</a:t>
          </a:r>
        </a:p>
        <a:p xmlns:a="http://schemas.openxmlformats.org/drawingml/2006/main">
          <a:pPr algn="ctr"/>
          <a:r>
            <a:rPr lang="en-GB" sz="1000"/>
            <a:t>The number of internally</a:t>
          </a:r>
          <a:r>
            <a:rPr lang="en-GB" sz="1000" baseline="0"/>
            <a:t> </a:t>
          </a:r>
        </a:p>
        <a:p xmlns:a="http://schemas.openxmlformats.org/drawingml/2006/main">
          <a:pPr algn="ctr"/>
          <a:r>
            <a:rPr lang="en-GB" sz="1000" baseline="0"/>
            <a:t>displaced persons reaches 1m</a:t>
          </a:r>
          <a:endParaRPr lang="en-GB" sz="1000"/>
        </a:p>
      </cdr:txBody>
    </cdr:sp>
  </cdr:relSizeAnchor>
  <cdr:relSizeAnchor xmlns:cdr="http://schemas.openxmlformats.org/drawingml/2006/chartDrawing">
    <cdr:from>
      <cdr:x>0.30175</cdr:x>
      <cdr:y>0.53393</cdr:y>
    </cdr:from>
    <cdr:to>
      <cdr:x>0.44648</cdr:x>
      <cdr:y>0.66964</cdr:y>
    </cdr:to>
    <cdr:sp macro="" textlink="">
      <cdr:nvSpPr>
        <cdr:cNvPr id="11" name="TextBox 10"/>
        <cdr:cNvSpPr txBox="1"/>
      </cdr:nvSpPr>
      <cdr:spPr>
        <a:xfrm xmlns:a="http://schemas.openxmlformats.org/drawingml/2006/main">
          <a:off x="2951820" y="2847976"/>
          <a:ext cx="1415713" cy="723901"/>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10 June 2014</a:t>
          </a:r>
        </a:p>
        <a:p xmlns:a="http://schemas.openxmlformats.org/drawingml/2006/main">
          <a:pPr algn="ctr"/>
          <a:r>
            <a:rPr lang="en-GB" sz="1000"/>
            <a:t>ISIS seizes the Northern </a:t>
          </a:r>
        </a:p>
        <a:p xmlns:a="http://schemas.openxmlformats.org/drawingml/2006/main">
          <a:pPr algn="ctr"/>
          <a:r>
            <a:rPr lang="en-GB" sz="1000"/>
            <a:t>province of Nineveh </a:t>
          </a:r>
        </a:p>
        <a:p xmlns:a="http://schemas.openxmlformats.org/drawingml/2006/main">
          <a:pPr algn="ctr"/>
          <a:r>
            <a:rPr lang="en-GB" sz="1000"/>
            <a:t>and its capital Mosul </a:t>
          </a:r>
        </a:p>
        <a:p xmlns:a="http://schemas.openxmlformats.org/drawingml/2006/main">
          <a:pPr algn="ctr"/>
          <a:endParaRPr lang="en-GB" sz="1000"/>
        </a:p>
      </cdr:txBody>
    </cdr:sp>
  </cdr:relSizeAnchor>
  <cdr:relSizeAnchor xmlns:cdr="http://schemas.openxmlformats.org/drawingml/2006/chartDrawing">
    <cdr:from>
      <cdr:x>0.33398</cdr:x>
      <cdr:y>0.22321</cdr:y>
    </cdr:from>
    <cdr:to>
      <cdr:x>0.48783</cdr:x>
      <cdr:y>0.35714</cdr:y>
    </cdr:to>
    <cdr:sp macro="" textlink="">
      <cdr:nvSpPr>
        <cdr:cNvPr id="12" name="TextBox 11"/>
        <cdr:cNvSpPr txBox="1"/>
      </cdr:nvSpPr>
      <cdr:spPr>
        <a:xfrm xmlns:a="http://schemas.openxmlformats.org/drawingml/2006/main">
          <a:off x="3267075" y="1190627"/>
          <a:ext cx="1504950" cy="7143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July</a:t>
          </a:r>
          <a:r>
            <a:rPr lang="en-GB" sz="1000" b="1" baseline="0"/>
            <a:t> 2014</a:t>
          </a:r>
        </a:p>
        <a:p xmlns:a="http://schemas.openxmlformats.org/drawingml/2006/main">
          <a:pPr algn="ctr"/>
          <a:r>
            <a:rPr lang="en-GB" sz="1000" baseline="0"/>
            <a:t>The Kingdom of Saudi Arabia </a:t>
          </a:r>
        </a:p>
        <a:p xmlns:a="http://schemas.openxmlformats.org/drawingml/2006/main">
          <a:pPr algn="ctr"/>
          <a:r>
            <a:rPr lang="en-GB" sz="1000" baseline="0"/>
            <a:t>contributes US$ 500m </a:t>
          </a:r>
        </a:p>
        <a:p xmlns:a="http://schemas.openxmlformats.org/drawingml/2006/main">
          <a:pPr algn="ctr"/>
          <a:r>
            <a:rPr lang="en-GB" sz="1000" baseline="0"/>
            <a:t>to the Iraqi crisis</a:t>
          </a:r>
          <a:endParaRPr lang="en-GB" sz="1000"/>
        </a:p>
      </cdr:txBody>
    </cdr:sp>
  </cdr:relSizeAnchor>
  <cdr:relSizeAnchor xmlns:cdr="http://schemas.openxmlformats.org/drawingml/2006/chartDrawing">
    <cdr:from>
      <cdr:x>0.09261</cdr:x>
      <cdr:y>0.50337</cdr:y>
    </cdr:from>
    <cdr:to>
      <cdr:x>0.19803</cdr:x>
      <cdr:y>0.60774</cdr:y>
    </cdr:to>
    <cdr:sp macro="" textlink="">
      <cdr:nvSpPr>
        <cdr:cNvPr id="14" name="TextBox 13"/>
        <cdr:cNvSpPr txBox="1"/>
      </cdr:nvSpPr>
      <cdr:spPr>
        <a:xfrm xmlns:a="http://schemas.openxmlformats.org/drawingml/2006/main">
          <a:off x="895349" y="2847977"/>
          <a:ext cx="1019175" cy="5905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14 Feb 2014</a:t>
          </a:r>
        </a:p>
        <a:p xmlns:a="http://schemas.openxmlformats.org/drawingml/2006/main">
          <a:pPr algn="ctr"/>
          <a:r>
            <a:rPr lang="en-GB" sz="1000"/>
            <a:t>US$ 4.8m </a:t>
          </a:r>
        </a:p>
        <a:p xmlns:a="http://schemas.openxmlformats.org/drawingml/2006/main">
          <a:pPr algn="ctr"/>
          <a:r>
            <a:rPr lang="en-GB" sz="1000"/>
            <a:t>allocated by CERF</a:t>
          </a:r>
        </a:p>
      </cdr:txBody>
    </cdr:sp>
  </cdr:relSizeAnchor>
  <cdr:relSizeAnchor xmlns:cdr="http://schemas.openxmlformats.org/drawingml/2006/chartDrawing">
    <cdr:from>
      <cdr:x>0.34483</cdr:x>
      <cdr:y>0.68687</cdr:y>
    </cdr:from>
    <cdr:to>
      <cdr:x>0.44532</cdr:x>
      <cdr:y>0.80247</cdr:y>
    </cdr:to>
    <cdr:sp macro="" textlink="">
      <cdr:nvSpPr>
        <cdr:cNvPr id="15" name="TextBox 14"/>
        <cdr:cNvSpPr txBox="1"/>
      </cdr:nvSpPr>
      <cdr:spPr>
        <a:xfrm xmlns:a="http://schemas.openxmlformats.org/drawingml/2006/main">
          <a:off x="3064444" y="3709563"/>
          <a:ext cx="893036" cy="62431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 June 2014</a:t>
          </a:r>
        </a:p>
        <a:p xmlns:a="http://schemas.openxmlformats.org/drawingml/2006/main">
          <a:pPr algn="ctr"/>
          <a:r>
            <a:rPr lang="en-GB" sz="1000"/>
            <a:t>US$ 2m </a:t>
          </a:r>
        </a:p>
        <a:p xmlns:a="http://schemas.openxmlformats.org/drawingml/2006/main">
          <a:pPr algn="ctr"/>
          <a:r>
            <a:rPr lang="en-GB" sz="1000"/>
            <a:t>allocated</a:t>
          </a:r>
          <a:r>
            <a:rPr lang="en-GB" sz="1000" baseline="0"/>
            <a:t> by CERF</a:t>
          </a:r>
          <a:endParaRPr lang="en-GB" sz="1000"/>
        </a:p>
      </cdr:txBody>
    </cdr:sp>
  </cdr:relSizeAnchor>
  <cdr:relSizeAnchor xmlns:cdr="http://schemas.openxmlformats.org/drawingml/2006/chartDrawing">
    <cdr:from>
      <cdr:x>0.50049</cdr:x>
      <cdr:y>0.32323</cdr:y>
    </cdr:from>
    <cdr:to>
      <cdr:x>0.6197</cdr:x>
      <cdr:y>0.42929</cdr:y>
    </cdr:to>
    <cdr:sp macro="" textlink="">
      <cdr:nvSpPr>
        <cdr:cNvPr id="16" name="TextBox 15"/>
        <cdr:cNvSpPr txBox="1"/>
      </cdr:nvSpPr>
      <cdr:spPr>
        <a:xfrm xmlns:a="http://schemas.openxmlformats.org/drawingml/2006/main">
          <a:off x="4838699" y="1828802"/>
          <a:ext cx="1152525" cy="6000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21 July 2014</a:t>
          </a:r>
        </a:p>
        <a:p xmlns:a="http://schemas.openxmlformats.org/drawingml/2006/main">
          <a:pPr algn="ctr"/>
          <a:r>
            <a:rPr lang="en-GB" sz="1000"/>
            <a:t>US$</a:t>
          </a:r>
          <a:r>
            <a:rPr lang="en-GB" sz="1000" baseline="0"/>
            <a:t> 3.9m </a:t>
          </a:r>
        </a:p>
        <a:p xmlns:a="http://schemas.openxmlformats.org/drawingml/2006/main">
          <a:pPr algn="ctr"/>
          <a:r>
            <a:rPr lang="en-GB" sz="1000" baseline="0"/>
            <a:t>allocated by CERF</a:t>
          </a:r>
          <a:endParaRPr lang="en-GB" sz="1000"/>
        </a:p>
      </cdr:txBody>
    </cdr:sp>
  </cdr:relSizeAnchor>
  <cdr:relSizeAnchor xmlns:cdr="http://schemas.openxmlformats.org/drawingml/2006/chartDrawing">
    <cdr:from>
      <cdr:x>0.73005</cdr:x>
      <cdr:y>0.16498</cdr:y>
    </cdr:from>
    <cdr:to>
      <cdr:x>0.84236</cdr:x>
      <cdr:y>0.27104</cdr:y>
    </cdr:to>
    <cdr:sp macro="" textlink="">
      <cdr:nvSpPr>
        <cdr:cNvPr id="17" name="TextBox 16"/>
        <cdr:cNvSpPr txBox="1"/>
      </cdr:nvSpPr>
      <cdr:spPr>
        <a:xfrm xmlns:a="http://schemas.openxmlformats.org/drawingml/2006/main">
          <a:off x="7058024" y="933452"/>
          <a:ext cx="1085850" cy="6000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16 Decemer</a:t>
          </a:r>
          <a:r>
            <a:rPr lang="en-GB" sz="1000" b="1" baseline="0"/>
            <a:t> 2014</a:t>
          </a:r>
        </a:p>
        <a:p xmlns:a="http://schemas.openxmlformats.org/drawingml/2006/main">
          <a:pPr algn="ctr"/>
          <a:r>
            <a:rPr lang="en-GB" sz="1000" baseline="0"/>
            <a:t>US$ 14.8m </a:t>
          </a:r>
        </a:p>
        <a:p xmlns:a="http://schemas.openxmlformats.org/drawingml/2006/main">
          <a:pPr algn="ctr"/>
          <a:r>
            <a:rPr lang="en-GB" sz="1000" baseline="0"/>
            <a:t>allocated by CERF</a:t>
          </a:r>
          <a:endParaRPr lang="en-GB" sz="1000"/>
        </a:p>
      </cdr:txBody>
    </cdr:sp>
  </cdr:relSizeAnchor>
  <cdr:relSizeAnchor xmlns:cdr="http://schemas.openxmlformats.org/drawingml/2006/chartDrawing">
    <cdr:from>
      <cdr:x>0.52785</cdr:x>
      <cdr:y>0.68035</cdr:y>
    </cdr:from>
    <cdr:to>
      <cdr:x>0.6364</cdr:x>
      <cdr:y>0.78928</cdr:y>
    </cdr:to>
    <cdr:sp macro="" textlink="">
      <cdr:nvSpPr>
        <cdr:cNvPr id="18" name="TextBox 1"/>
        <cdr:cNvSpPr txBox="1"/>
      </cdr:nvSpPr>
      <cdr:spPr>
        <a:xfrm xmlns:a="http://schemas.openxmlformats.org/drawingml/2006/main">
          <a:off x="5163561" y="3629003"/>
          <a:ext cx="1061855" cy="581033"/>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14 August 2014</a:t>
          </a:r>
        </a:p>
        <a:p xmlns:a="http://schemas.openxmlformats.org/drawingml/2006/main">
          <a:pPr algn="ctr"/>
          <a:r>
            <a:rPr lang="en-GB" sz="1000"/>
            <a:t>Iraq declared a </a:t>
          </a:r>
        </a:p>
        <a:p xmlns:a="http://schemas.openxmlformats.org/drawingml/2006/main">
          <a:pPr algn="ctr"/>
          <a:r>
            <a:rPr lang="en-GB" sz="1000"/>
            <a:t>Level 3 Emergency</a:t>
          </a:r>
        </a:p>
      </cdr:txBody>
    </cdr:sp>
  </cdr:relSizeAnchor>
  <cdr:relSizeAnchor xmlns:cdr="http://schemas.openxmlformats.org/drawingml/2006/chartDrawing">
    <cdr:from>
      <cdr:x>0.09144</cdr:x>
      <cdr:y>0.34317</cdr:y>
    </cdr:from>
    <cdr:to>
      <cdr:x>0.27033</cdr:x>
      <cdr:y>0.48424</cdr:y>
    </cdr:to>
    <cdr:sp macro="" textlink="">
      <cdr:nvSpPr>
        <cdr:cNvPr id="19" name="TextBox 2"/>
        <cdr:cNvSpPr txBox="1"/>
      </cdr:nvSpPr>
      <cdr:spPr>
        <a:xfrm xmlns:a="http://schemas.openxmlformats.org/drawingml/2006/main">
          <a:off x="884009" y="1941630"/>
          <a:ext cx="1729486" cy="798153"/>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28 Feb 2014</a:t>
          </a:r>
        </a:p>
        <a:p xmlns:a="http://schemas.openxmlformats.org/drawingml/2006/main">
          <a:pPr algn="ctr"/>
          <a:r>
            <a:rPr lang="en-GB" sz="1000"/>
            <a:t>UN launches</a:t>
          </a:r>
          <a:r>
            <a:rPr lang="en-GB" sz="1000" baseline="0"/>
            <a:t>  2014 Iraq appeal, </a:t>
          </a:r>
        </a:p>
        <a:p xmlns:a="http://schemas.openxmlformats.org/drawingml/2006/main">
          <a:pPr algn="ctr"/>
          <a:r>
            <a:rPr lang="en-GB" sz="1000" baseline="0"/>
            <a:t>with requirements of US$104m </a:t>
          </a:r>
        </a:p>
        <a:p xmlns:a="http://schemas.openxmlformats.org/drawingml/2006/main">
          <a:pPr algn="ctr"/>
          <a:r>
            <a:rPr lang="en-GB" sz="1000" baseline="0"/>
            <a:t>targeting 240,000 people</a:t>
          </a:r>
        </a:p>
      </cdr:txBody>
    </cdr:sp>
  </cdr:relSizeAnchor>
  <cdr:relSizeAnchor xmlns:cdr="http://schemas.openxmlformats.org/drawingml/2006/chartDrawing">
    <cdr:from>
      <cdr:x>0.31325</cdr:x>
      <cdr:y>0.38571</cdr:y>
    </cdr:from>
    <cdr:to>
      <cdr:x>0.48813</cdr:x>
      <cdr:y>0.525</cdr:y>
    </cdr:to>
    <cdr:sp macro="" textlink="">
      <cdr:nvSpPr>
        <cdr:cNvPr id="20" name="TextBox 3"/>
        <cdr:cNvSpPr txBox="1"/>
      </cdr:nvSpPr>
      <cdr:spPr>
        <a:xfrm xmlns:a="http://schemas.openxmlformats.org/drawingml/2006/main">
          <a:off x="3064283" y="2057402"/>
          <a:ext cx="1710652" cy="7429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24</a:t>
          </a:r>
          <a:r>
            <a:rPr lang="en-GB" sz="1000" b="1" baseline="0"/>
            <a:t> </a:t>
          </a:r>
          <a:r>
            <a:rPr lang="en-GB" sz="1000" b="1"/>
            <a:t>June 2014</a:t>
          </a:r>
        </a:p>
        <a:p xmlns:a="http://schemas.openxmlformats.org/drawingml/2006/main">
          <a:pPr algn="ctr"/>
          <a:r>
            <a:rPr lang="en-GB" sz="1000"/>
            <a:t>2014 Iraq UN appeals </a:t>
          </a:r>
        </a:p>
        <a:p xmlns:a="http://schemas.openxmlformats.org/drawingml/2006/main">
          <a:pPr algn="ctr"/>
          <a:r>
            <a:rPr lang="en-GB" sz="1000"/>
            <a:t>requirements increase to </a:t>
          </a:r>
        </a:p>
        <a:p xmlns:a="http://schemas.openxmlformats.org/drawingml/2006/main">
          <a:pPr algn="ctr"/>
          <a:r>
            <a:rPr lang="en-GB" sz="1000"/>
            <a:t>US$</a:t>
          </a:r>
          <a:r>
            <a:rPr lang="en-GB" sz="1000" baseline="0"/>
            <a:t>312m, targeting 1m people</a:t>
          </a:r>
          <a:endParaRPr lang="en-GB" sz="1000"/>
        </a:p>
      </cdr:txBody>
    </cdr:sp>
  </cdr:relSizeAnchor>
  <cdr:relSizeAnchor xmlns:cdr="http://schemas.openxmlformats.org/drawingml/2006/chartDrawing">
    <cdr:from>
      <cdr:x>0.57462</cdr:x>
      <cdr:y>0.00714</cdr:y>
    </cdr:from>
    <cdr:to>
      <cdr:x>0.76256</cdr:x>
      <cdr:y>0.14643</cdr:y>
    </cdr:to>
    <cdr:sp macro="" textlink="">
      <cdr:nvSpPr>
        <cdr:cNvPr id="21" name="TextBox 4"/>
        <cdr:cNvSpPr txBox="1"/>
      </cdr:nvSpPr>
      <cdr:spPr>
        <a:xfrm xmlns:a="http://schemas.openxmlformats.org/drawingml/2006/main">
          <a:off x="5621014" y="38103"/>
          <a:ext cx="1838459" cy="7429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23 Oct 2014</a:t>
          </a:r>
        </a:p>
        <a:p xmlns:a="http://schemas.openxmlformats.org/drawingml/2006/main">
          <a:pPr algn="ctr"/>
          <a:r>
            <a:rPr lang="en-GB" sz="1000"/>
            <a:t>Iraq SRP revised for 2014</a:t>
          </a:r>
          <a:r>
            <a:rPr lang="en-GB" sz="1000">
              <a:latin typeface="Calibri"/>
            </a:rPr>
            <a:t>−</a:t>
          </a:r>
          <a:r>
            <a:rPr lang="en-GB" sz="1000"/>
            <a:t>2015 </a:t>
          </a:r>
        </a:p>
        <a:p xmlns:a="http://schemas.openxmlformats.org/drawingml/2006/main">
          <a:pPr algn="ctr"/>
          <a:r>
            <a:rPr lang="en-GB" sz="1000"/>
            <a:t>requesting US$</a:t>
          </a:r>
          <a:r>
            <a:rPr lang="en-GB" sz="1000" baseline="0"/>
            <a:t>2.2bn to provide </a:t>
          </a:r>
        </a:p>
        <a:p xmlns:a="http://schemas.openxmlformats.org/drawingml/2006/main">
          <a:pPr algn="ctr"/>
          <a:r>
            <a:rPr lang="en-GB" sz="1000" baseline="0"/>
            <a:t>assistance for 5m people</a:t>
          </a:r>
          <a:endParaRPr lang="en-GB" sz="1000"/>
        </a:p>
      </cdr:txBody>
    </cdr:sp>
  </cdr:relSizeAnchor>
  <cdr:relSizeAnchor xmlns:cdr="http://schemas.openxmlformats.org/drawingml/2006/chartDrawing">
    <cdr:from>
      <cdr:x>0.5794</cdr:x>
      <cdr:y>0.16429</cdr:y>
    </cdr:from>
    <cdr:to>
      <cdr:x>0.72613</cdr:x>
      <cdr:y>0.30893</cdr:y>
    </cdr:to>
    <cdr:sp macro="" textlink="">
      <cdr:nvSpPr>
        <cdr:cNvPr id="22" name="TextBox 5"/>
        <cdr:cNvSpPr txBox="1"/>
      </cdr:nvSpPr>
      <cdr:spPr>
        <a:xfrm xmlns:a="http://schemas.openxmlformats.org/drawingml/2006/main">
          <a:off x="5667777" y="876302"/>
          <a:ext cx="1435374" cy="77152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15 Sep 2014</a:t>
          </a:r>
        </a:p>
        <a:p xmlns:a="http://schemas.openxmlformats.org/drawingml/2006/main">
          <a:pPr algn="ctr"/>
          <a:r>
            <a:rPr lang="en-GB" sz="1000"/>
            <a:t>International Conference</a:t>
          </a:r>
        </a:p>
        <a:p xmlns:a="http://schemas.openxmlformats.org/drawingml/2006/main">
          <a:pPr algn="ctr"/>
          <a:r>
            <a:rPr lang="en-GB" sz="1000"/>
            <a:t>on Peace</a:t>
          </a:r>
          <a:r>
            <a:rPr lang="en-GB" sz="1000" baseline="0"/>
            <a:t> and Security in </a:t>
          </a:r>
        </a:p>
        <a:p xmlns:a="http://schemas.openxmlformats.org/drawingml/2006/main">
          <a:pPr algn="ctr"/>
          <a:r>
            <a:rPr lang="en-GB" sz="1000" baseline="0"/>
            <a:t>Iraq held in Paris</a:t>
          </a:r>
          <a:endParaRPr lang="en-GB" sz="1000"/>
        </a:p>
      </cdr:txBody>
    </cdr:sp>
  </cdr:relSizeAnchor>
  <cdr:relSizeAnchor xmlns:cdr="http://schemas.openxmlformats.org/drawingml/2006/chartDrawing">
    <cdr:from>
      <cdr:x>0.72534</cdr:x>
      <cdr:y>0.67321</cdr:y>
    </cdr:from>
    <cdr:to>
      <cdr:x>0.89619</cdr:x>
      <cdr:y>0.78214</cdr:y>
    </cdr:to>
    <cdr:sp macro="" textlink="">
      <cdr:nvSpPr>
        <cdr:cNvPr id="23" name="TextBox 6"/>
        <cdr:cNvSpPr txBox="1"/>
      </cdr:nvSpPr>
      <cdr:spPr>
        <a:xfrm xmlns:a="http://schemas.openxmlformats.org/drawingml/2006/main">
          <a:off x="7095449" y="3590910"/>
          <a:ext cx="1671284" cy="581033"/>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December 2014</a:t>
          </a:r>
        </a:p>
        <a:p xmlns:a="http://schemas.openxmlformats.org/drawingml/2006/main">
          <a:pPr algn="ctr"/>
          <a:r>
            <a:rPr lang="en-GB" sz="1000"/>
            <a:t>The number of internally </a:t>
          </a:r>
        </a:p>
        <a:p xmlns:a="http://schemas.openxmlformats.org/drawingml/2006/main">
          <a:pPr algn="ctr"/>
          <a:r>
            <a:rPr lang="en-GB" sz="1000"/>
            <a:t>displaced  persons exceeds</a:t>
          </a:r>
          <a:r>
            <a:rPr lang="en-GB" sz="1000" baseline="0"/>
            <a:t> 2m</a:t>
          </a:r>
          <a:endParaRPr lang="en-GB" sz="1000"/>
        </a:p>
      </cdr:txBody>
    </cdr:sp>
  </cdr:relSizeAnchor>
  <cdr:relSizeAnchor xmlns:cdr="http://schemas.openxmlformats.org/drawingml/2006/chartDrawing">
    <cdr:from>
      <cdr:x>0.78832</cdr:x>
      <cdr:y>0.02679</cdr:y>
    </cdr:from>
    <cdr:to>
      <cdr:x>0.92113</cdr:x>
      <cdr:y>0.13214</cdr:y>
    </cdr:to>
    <cdr:sp macro="" textlink="">
      <cdr:nvSpPr>
        <cdr:cNvPr id="24" name="TextBox 7"/>
        <cdr:cNvSpPr txBox="1"/>
      </cdr:nvSpPr>
      <cdr:spPr>
        <a:xfrm xmlns:a="http://schemas.openxmlformats.org/drawingml/2006/main">
          <a:off x="7711479" y="142878"/>
          <a:ext cx="1299171" cy="56197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November 2014</a:t>
          </a:r>
        </a:p>
        <a:p xmlns:a="http://schemas.openxmlformats.org/drawingml/2006/main">
          <a:pPr algn="ctr"/>
          <a:r>
            <a:rPr lang="en-GB" sz="1000"/>
            <a:t>2014 Iraqi death toll </a:t>
          </a:r>
        </a:p>
        <a:p xmlns:a="http://schemas.openxmlformats.org/drawingml/2006/main">
          <a:pPr algn="ctr"/>
          <a:r>
            <a:rPr lang="en-GB" sz="1000"/>
            <a:t>reaches 15,000</a:t>
          </a:r>
        </a:p>
      </cdr:txBody>
    </cdr:sp>
  </cdr:relSizeAnchor>
  <cdr:relSizeAnchor xmlns:cdr="http://schemas.openxmlformats.org/drawingml/2006/chartDrawing">
    <cdr:from>
      <cdr:x>0.08307</cdr:x>
      <cdr:y>0.62143</cdr:y>
    </cdr:from>
    <cdr:to>
      <cdr:x>0.25901</cdr:x>
      <cdr:y>0.76607</cdr:y>
    </cdr:to>
    <cdr:sp macro="" textlink="">
      <cdr:nvSpPr>
        <cdr:cNvPr id="25" name="TextBox 8"/>
        <cdr:cNvSpPr txBox="1"/>
      </cdr:nvSpPr>
      <cdr:spPr>
        <a:xfrm xmlns:a="http://schemas.openxmlformats.org/drawingml/2006/main">
          <a:off x="812601" y="3314703"/>
          <a:ext cx="1721049" cy="77152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4 January 2014</a:t>
          </a:r>
        </a:p>
        <a:p xmlns:a="http://schemas.openxmlformats.org/drawingml/2006/main">
          <a:pPr algn="ctr"/>
          <a:r>
            <a:rPr lang="en-GB" sz="1000"/>
            <a:t>Iraq loses control of Fallujah and </a:t>
          </a:r>
        </a:p>
        <a:p xmlns:a="http://schemas.openxmlformats.org/drawingml/2006/main">
          <a:pPr algn="ctr"/>
          <a:r>
            <a:rPr lang="en-GB" sz="1000"/>
            <a:t>parts of Ramadi in Anbar </a:t>
          </a:r>
        </a:p>
        <a:p xmlns:a="http://schemas.openxmlformats.org/drawingml/2006/main">
          <a:pPr algn="ctr"/>
          <a:r>
            <a:rPr lang="en-GB" sz="1000"/>
            <a:t>province to Islamist fighters</a:t>
          </a:r>
        </a:p>
      </cdr:txBody>
    </cdr:sp>
  </cdr:relSizeAnchor>
  <cdr:relSizeAnchor xmlns:cdr="http://schemas.openxmlformats.org/drawingml/2006/chartDrawing">
    <cdr:from>
      <cdr:x>0.39225</cdr:x>
      <cdr:y>0.07857</cdr:y>
    </cdr:from>
    <cdr:to>
      <cdr:x>0.56511</cdr:x>
      <cdr:y>0.19107</cdr:y>
    </cdr:to>
    <cdr:sp macro="" textlink="">
      <cdr:nvSpPr>
        <cdr:cNvPr id="26" name="TextBox 9"/>
        <cdr:cNvSpPr txBox="1"/>
      </cdr:nvSpPr>
      <cdr:spPr>
        <a:xfrm xmlns:a="http://schemas.openxmlformats.org/drawingml/2006/main">
          <a:off x="3837034" y="419101"/>
          <a:ext cx="1690989" cy="600076"/>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August 2014</a:t>
          </a:r>
        </a:p>
        <a:p xmlns:a="http://schemas.openxmlformats.org/drawingml/2006/main">
          <a:pPr algn="ctr"/>
          <a:r>
            <a:rPr lang="en-GB" sz="1000"/>
            <a:t>The number of internally</a:t>
          </a:r>
          <a:r>
            <a:rPr lang="en-GB" sz="1000" baseline="0"/>
            <a:t> </a:t>
          </a:r>
        </a:p>
        <a:p xmlns:a="http://schemas.openxmlformats.org/drawingml/2006/main">
          <a:pPr algn="ctr"/>
          <a:r>
            <a:rPr lang="en-GB" sz="1000" baseline="0"/>
            <a:t>displaced persons reaches 1m</a:t>
          </a:r>
          <a:endParaRPr lang="en-GB" sz="1000"/>
        </a:p>
      </cdr:txBody>
    </cdr:sp>
  </cdr:relSizeAnchor>
  <cdr:relSizeAnchor xmlns:cdr="http://schemas.openxmlformats.org/drawingml/2006/chartDrawing">
    <cdr:from>
      <cdr:x>0.30175</cdr:x>
      <cdr:y>0.53393</cdr:y>
    </cdr:from>
    <cdr:to>
      <cdr:x>0.44648</cdr:x>
      <cdr:y>0.66964</cdr:y>
    </cdr:to>
    <cdr:sp macro="" textlink="">
      <cdr:nvSpPr>
        <cdr:cNvPr id="27" name="TextBox 10"/>
        <cdr:cNvSpPr txBox="1"/>
      </cdr:nvSpPr>
      <cdr:spPr>
        <a:xfrm xmlns:a="http://schemas.openxmlformats.org/drawingml/2006/main">
          <a:off x="2951820" y="2847976"/>
          <a:ext cx="1415713" cy="723901"/>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10 June 2014</a:t>
          </a:r>
        </a:p>
        <a:p xmlns:a="http://schemas.openxmlformats.org/drawingml/2006/main">
          <a:pPr algn="ctr"/>
          <a:r>
            <a:rPr lang="en-GB" sz="1000"/>
            <a:t>ISIS seizes the Northern </a:t>
          </a:r>
        </a:p>
        <a:p xmlns:a="http://schemas.openxmlformats.org/drawingml/2006/main">
          <a:pPr algn="ctr"/>
          <a:r>
            <a:rPr lang="en-GB" sz="1000"/>
            <a:t>province of Nineveh </a:t>
          </a:r>
        </a:p>
        <a:p xmlns:a="http://schemas.openxmlformats.org/drawingml/2006/main">
          <a:pPr algn="ctr"/>
          <a:r>
            <a:rPr lang="en-GB" sz="1000"/>
            <a:t>and its capital Mosul </a:t>
          </a:r>
        </a:p>
        <a:p xmlns:a="http://schemas.openxmlformats.org/drawingml/2006/main">
          <a:pPr algn="ctr"/>
          <a:endParaRPr lang="en-GB" sz="1000"/>
        </a:p>
      </cdr:txBody>
    </cdr:sp>
  </cdr:relSizeAnchor>
  <cdr:relSizeAnchor xmlns:cdr="http://schemas.openxmlformats.org/drawingml/2006/chartDrawing">
    <cdr:from>
      <cdr:x>0.33398</cdr:x>
      <cdr:y>0.22321</cdr:y>
    </cdr:from>
    <cdr:to>
      <cdr:x>0.48783</cdr:x>
      <cdr:y>0.35714</cdr:y>
    </cdr:to>
    <cdr:sp macro="" textlink="">
      <cdr:nvSpPr>
        <cdr:cNvPr id="28" name="TextBox 11"/>
        <cdr:cNvSpPr txBox="1"/>
      </cdr:nvSpPr>
      <cdr:spPr>
        <a:xfrm xmlns:a="http://schemas.openxmlformats.org/drawingml/2006/main">
          <a:off x="3267075" y="1190627"/>
          <a:ext cx="1504950" cy="7143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July</a:t>
          </a:r>
          <a:r>
            <a:rPr lang="en-GB" sz="1000" b="1" baseline="0"/>
            <a:t> 2014</a:t>
          </a:r>
        </a:p>
        <a:p xmlns:a="http://schemas.openxmlformats.org/drawingml/2006/main">
          <a:pPr algn="ctr"/>
          <a:r>
            <a:rPr lang="en-GB" sz="1000" baseline="0"/>
            <a:t>The Kingdom of Saudi Arabia </a:t>
          </a:r>
        </a:p>
        <a:p xmlns:a="http://schemas.openxmlformats.org/drawingml/2006/main">
          <a:pPr algn="ctr"/>
          <a:r>
            <a:rPr lang="en-GB" sz="1000" baseline="0"/>
            <a:t>contributes US$500m </a:t>
          </a:r>
        </a:p>
        <a:p xmlns:a="http://schemas.openxmlformats.org/drawingml/2006/main">
          <a:pPr algn="ctr"/>
          <a:r>
            <a:rPr lang="en-GB" sz="1000" baseline="0"/>
            <a:t>to the Iraqi crisis</a:t>
          </a:r>
          <a:endParaRPr lang="en-GB" sz="1000"/>
        </a:p>
      </cdr:txBody>
    </cdr:sp>
  </cdr:relSizeAnchor>
  <cdr:relSizeAnchor xmlns:cdr="http://schemas.openxmlformats.org/drawingml/2006/chartDrawing">
    <cdr:from>
      <cdr:x>0.09261</cdr:x>
      <cdr:y>0.50337</cdr:y>
    </cdr:from>
    <cdr:to>
      <cdr:x>0.19803</cdr:x>
      <cdr:y>0.60774</cdr:y>
    </cdr:to>
    <cdr:sp macro="" textlink="">
      <cdr:nvSpPr>
        <cdr:cNvPr id="30" name="TextBox 13"/>
        <cdr:cNvSpPr txBox="1"/>
      </cdr:nvSpPr>
      <cdr:spPr>
        <a:xfrm xmlns:a="http://schemas.openxmlformats.org/drawingml/2006/main">
          <a:off x="895349" y="2847977"/>
          <a:ext cx="1019175" cy="5905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14 Feb 2014</a:t>
          </a:r>
        </a:p>
        <a:p xmlns:a="http://schemas.openxmlformats.org/drawingml/2006/main">
          <a:pPr algn="ctr"/>
          <a:r>
            <a:rPr lang="en-GB" sz="1000"/>
            <a:t>US$4.8m </a:t>
          </a:r>
        </a:p>
        <a:p xmlns:a="http://schemas.openxmlformats.org/drawingml/2006/main">
          <a:pPr algn="ctr"/>
          <a:r>
            <a:rPr lang="en-GB" sz="1000"/>
            <a:t>allocated by CERF</a:t>
          </a:r>
        </a:p>
      </cdr:txBody>
    </cdr:sp>
  </cdr:relSizeAnchor>
  <cdr:relSizeAnchor xmlns:cdr="http://schemas.openxmlformats.org/drawingml/2006/chartDrawing">
    <cdr:from>
      <cdr:x>0.34483</cdr:x>
      <cdr:y>0.68687</cdr:y>
    </cdr:from>
    <cdr:to>
      <cdr:x>0.44532</cdr:x>
      <cdr:y>0.80247</cdr:y>
    </cdr:to>
    <cdr:sp macro="" textlink="">
      <cdr:nvSpPr>
        <cdr:cNvPr id="31" name="TextBox 14"/>
        <cdr:cNvSpPr txBox="1"/>
      </cdr:nvSpPr>
      <cdr:spPr>
        <a:xfrm xmlns:a="http://schemas.openxmlformats.org/drawingml/2006/main">
          <a:off x="3064444" y="3709563"/>
          <a:ext cx="893036" cy="62431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 June 2014</a:t>
          </a:r>
        </a:p>
        <a:p xmlns:a="http://schemas.openxmlformats.org/drawingml/2006/main">
          <a:pPr algn="ctr"/>
          <a:r>
            <a:rPr lang="en-GB" sz="1000"/>
            <a:t>US$2m </a:t>
          </a:r>
        </a:p>
        <a:p xmlns:a="http://schemas.openxmlformats.org/drawingml/2006/main">
          <a:pPr algn="ctr"/>
          <a:r>
            <a:rPr lang="en-GB" sz="1000"/>
            <a:t>allocated</a:t>
          </a:r>
          <a:r>
            <a:rPr lang="en-GB" sz="1000" baseline="0"/>
            <a:t> by CERF</a:t>
          </a:r>
          <a:endParaRPr lang="en-GB" sz="1000"/>
        </a:p>
      </cdr:txBody>
    </cdr:sp>
  </cdr:relSizeAnchor>
  <cdr:relSizeAnchor xmlns:cdr="http://schemas.openxmlformats.org/drawingml/2006/chartDrawing">
    <cdr:from>
      <cdr:x>0.50049</cdr:x>
      <cdr:y>0.32323</cdr:y>
    </cdr:from>
    <cdr:to>
      <cdr:x>0.6197</cdr:x>
      <cdr:y>0.42929</cdr:y>
    </cdr:to>
    <cdr:sp macro="" textlink="">
      <cdr:nvSpPr>
        <cdr:cNvPr id="32" name="TextBox 15"/>
        <cdr:cNvSpPr txBox="1"/>
      </cdr:nvSpPr>
      <cdr:spPr>
        <a:xfrm xmlns:a="http://schemas.openxmlformats.org/drawingml/2006/main">
          <a:off x="4838699" y="1828802"/>
          <a:ext cx="1152525" cy="6000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21 July 2014</a:t>
          </a:r>
        </a:p>
        <a:p xmlns:a="http://schemas.openxmlformats.org/drawingml/2006/main">
          <a:pPr algn="ctr"/>
          <a:r>
            <a:rPr lang="en-GB" sz="1000"/>
            <a:t>US$</a:t>
          </a:r>
          <a:r>
            <a:rPr lang="en-GB" sz="1000" baseline="0"/>
            <a:t>3.9m </a:t>
          </a:r>
        </a:p>
        <a:p xmlns:a="http://schemas.openxmlformats.org/drawingml/2006/main">
          <a:pPr algn="ctr"/>
          <a:r>
            <a:rPr lang="en-GB" sz="1000" baseline="0"/>
            <a:t>allocated by CERF</a:t>
          </a:r>
          <a:endParaRPr lang="en-GB" sz="1000"/>
        </a:p>
      </cdr:txBody>
    </cdr:sp>
  </cdr:relSizeAnchor>
  <cdr:relSizeAnchor xmlns:cdr="http://schemas.openxmlformats.org/drawingml/2006/chartDrawing">
    <cdr:from>
      <cdr:x>0.73005</cdr:x>
      <cdr:y>0.16498</cdr:y>
    </cdr:from>
    <cdr:to>
      <cdr:x>0.84236</cdr:x>
      <cdr:y>0.27104</cdr:y>
    </cdr:to>
    <cdr:sp macro="" textlink="">
      <cdr:nvSpPr>
        <cdr:cNvPr id="33" name="TextBox 16"/>
        <cdr:cNvSpPr txBox="1"/>
      </cdr:nvSpPr>
      <cdr:spPr>
        <a:xfrm xmlns:a="http://schemas.openxmlformats.org/drawingml/2006/main">
          <a:off x="7058024" y="933452"/>
          <a:ext cx="1085850" cy="6000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16 Decemer</a:t>
          </a:r>
          <a:r>
            <a:rPr lang="en-GB" sz="1000" b="1" baseline="0"/>
            <a:t> 2014</a:t>
          </a:r>
        </a:p>
        <a:p xmlns:a="http://schemas.openxmlformats.org/drawingml/2006/main">
          <a:pPr algn="ctr"/>
          <a:r>
            <a:rPr lang="en-GB" sz="1000" baseline="0"/>
            <a:t>US$14.8m </a:t>
          </a:r>
        </a:p>
        <a:p xmlns:a="http://schemas.openxmlformats.org/drawingml/2006/main">
          <a:pPr algn="ctr"/>
          <a:r>
            <a:rPr lang="en-GB" sz="1000" baseline="0"/>
            <a:t>allocated by CERF</a:t>
          </a:r>
          <a:endParaRPr lang="en-GB" sz="10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1</xdr:row>
      <xdr:rowOff>47625</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0" y="0"/>
          <a:ext cx="2724150" cy="676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238125</xdr:colOff>
      <xdr:row>1</xdr:row>
      <xdr:rowOff>47625</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0" y="0"/>
          <a:ext cx="2724150"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tabColor rgb="FFF9DD16"/>
  </sheetPr>
  <dimension ref="A1:T66"/>
  <sheetViews>
    <sheetView tabSelected="1" zoomScaleNormal="100" workbookViewId="0">
      <selection activeCell="D4" sqref="D4"/>
    </sheetView>
  </sheetViews>
  <sheetFormatPr defaultRowHeight="14.25"/>
  <cols>
    <col min="1" max="1" width="7" style="22" bestFit="1" customWidth="1"/>
    <col min="2" max="2" width="11.140625" style="22" customWidth="1"/>
    <col min="3" max="3" width="21.28515625" style="22" customWidth="1"/>
    <col min="4" max="4" width="15.5703125" style="22" customWidth="1"/>
    <col min="5" max="5" width="20.85546875" style="22" customWidth="1"/>
    <col min="6" max="6" width="12.28515625" style="22" customWidth="1"/>
    <col min="7" max="7" width="27.7109375" style="22" customWidth="1"/>
    <col min="8" max="8" width="12.28515625" style="22" customWidth="1"/>
    <col min="9" max="10" width="13.140625" style="22" customWidth="1"/>
    <col min="11" max="11" width="10.5703125" style="22" customWidth="1"/>
    <col min="12" max="12" width="9.7109375" style="22" customWidth="1"/>
    <col min="13" max="13" width="11.5703125" style="22" customWidth="1"/>
    <col min="14" max="14" width="15.42578125" style="22" customWidth="1"/>
    <col min="15" max="15" width="14" style="22" bestFit="1" customWidth="1"/>
    <col min="16" max="16" width="21.42578125" style="22" bestFit="1" customWidth="1"/>
    <col min="17" max="17" width="30.85546875" style="22" bestFit="1" customWidth="1"/>
    <col min="18" max="18" width="55.7109375" style="22" customWidth="1"/>
    <col min="19" max="19" width="14.28515625" style="22" bestFit="1" customWidth="1"/>
    <col min="20" max="22" width="12.42578125" style="22" bestFit="1" customWidth="1"/>
    <col min="23" max="25" width="14" style="22" bestFit="1" customWidth="1"/>
    <col min="26" max="26" width="14.7109375" style="22" customWidth="1"/>
    <col min="27" max="27" width="15" style="22" bestFit="1" customWidth="1"/>
    <col min="28" max="16384" width="9.140625" style="22"/>
  </cols>
  <sheetData>
    <row r="1" spans="1:11">
      <c r="A1" s="21" t="s">
        <v>98</v>
      </c>
      <c r="B1" s="53" t="s">
        <v>110</v>
      </c>
    </row>
    <row r="2" spans="1:11">
      <c r="A2" s="21" t="s">
        <v>99</v>
      </c>
      <c r="B2" s="53" t="s">
        <v>105</v>
      </c>
    </row>
    <row r="3" spans="1:11">
      <c r="A3" s="21" t="s">
        <v>107</v>
      </c>
      <c r="B3" s="54" t="s">
        <v>106</v>
      </c>
    </row>
    <row r="4" spans="1:11">
      <c r="B4" s="47"/>
    </row>
    <row r="5" spans="1:11">
      <c r="B5" s="47"/>
    </row>
    <row r="7" spans="1:11" s="25" customFormat="1" ht="27.75" customHeight="1">
      <c r="B7" s="48" t="s">
        <v>85</v>
      </c>
      <c r="C7" s="49" t="s">
        <v>100</v>
      </c>
      <c r="D7" s="49" t="s">
        <v>109</v>
      </c>
      <c r="I7" s="37"/>
      <c r="J7" s="37"/>
      <c r="K7" s="38"/>
    </row>
    <row r="8" spans="1:11" ht="14.25" customHeight="1">
      <c r="B8" s="50" t="s">
        <v>87</v>
      </c>
      <c r="C8" s="51">
        <v>3.4060220000000001</v>
      </c>
      <c r="D8" s="52">
        <v>0</v>
      </c>
      <c r="F8" s="21"/>
      <c r="I8" s="39"/>
      <c r="J8" s="23"/>
      <c r="K8" s="40"/>
    </row>
    <row r="9" spans="1:11" ht="14.25" customHeight="1">
      <c r="B9" s="50" t="s">
        <v>96</v>
      </c>
      <c r="C9" s="51">
        <v>10.140194000000001</v>
      </c>
      <c r="D9" s="52">
        <v>0</v>
      </c>
      <c r="F9" s="33"/>
      <c r="G9" s="24"/>
      <c r="I9" s="41"/>
      <c r="J9" s="42"/>
      <c r="K9" s="43"/>
    </row>
    <row r="10" spans="1:11" ht="14.25" customHeight="1">
      <c r="B10" s="50" t="s">
        <v>88</v>
      </c>
      <c r="C10" s="51">
        <v>19.778503000000001</v>
      </c>
      <c r="D10" s="52">
        <v>354.34199999999998</v>
      </c>
      <c r="F10" s="33"/>
      <c r="G10" s="24"/>
      <c r="I10" s="41"/>
      <c r="J10" s="44"/>
      <c r="K10" s="40"/>
    </row>
    <row r="11" spans="1:11">
      <c r="B11" s="50" t="s">
        <v>89</v>
      </c>
      <c r="C11" s="51">
        <v>25.886319</v>
      </c>
      <c r="D11" s="52">
        <v>443.12400000000002</v>
      </c>
      <c r="F11" s="33"/>
      <c r="G11" s="24"/>
      <c r="I11" s="41"/>
      <c r="J11" s="44"/>
      <c r="K11" s="43"/>
    </row>
    <row r="12" spans="1:11">
      <c r="B12" s="50" t="s">
        <v>86</v>
      </c>
      <c r="C12" s="51">
        <v>28.317737999999999</v>
      </c>
      <c r="D12" s="52">
        <v>479.07600000000002</v>
      </c>
      <c r="F12" s="33"/>
      <c r="G12" s="24"/>
      <c r="I12" s="39"/>
      <c r="J12" s="44"/>
      <c r="K12" s="40"/>
    </row>
    <row r="13" spans="1:11" ht="13.5" customHeight="1">
      <c r="B13" s="50" t="s">
        <v>90</v>
      </c>
      <c r="C13" s="51">
        <v>78.473928999999998</v>
      </c>
      <c r="D13" s="52">
        <v>720.01800000000003</v>
      </c>
      <c r="F13" s="30"/>
      <c r="G13" s="34"/>
      <c r="I13" s="39"/>
      <c r="J13" s="44"/>
      <c r="K13" s="40"/>
    </row>
    <row r="14" spans="1:11" ht="14.25" customHeight="1">
      <c r="B14" s="50" t="s">
        <v>91</v>
      </c>
      <c r="C14" s="51">
        <v>629.08481400000005</v>
      </c>
      <c r="D14" s="52">
        <v>851.44799999999998</v>
      </c>
      <c r="E14" s="31"/>
      <c r="F14" s="31"/>
      <c r="I14" s="39"/>
      <c r="J14" s="44"/>
      <c r="K14" s="40"/>
    </row>
    <row r="15" spans="1:11">
      <c r="B15" s="50" t="s">
        <v>97</v>
      </c>
      <c r="C15" s="51">
        <v>765.16868700000009</v>
      </c>
      <c r="D15" s="52">
        <v>1056.9000000000001</v>
      </c>
      <c r="E15" s="31"/>
      <c r="F15" s="31"/>
      <c r="I15" s="39"/>
      <c r="J15" s="44"/>
      <c r="K15" s="40"/>
    </row>
    <row r="16" spans="1:11">
      <c r="B16" s="50" t="s">
        <v>92</v>
      </c>
      <c r="C16" s="51">
        <v>870.26903900000013</v>
      </c>
      <c r="D16" s="52">
        <v>1709.1780000000001</v>
      </c>
      <c r="E16" s="31"/>
      <c r="F16" s="31"/>
      <c r="I16" s="45"/>
      <c r="J16" s="23"/>
      <c r="K16" s="40"/>
    </row>
    <row r="17" spans="2:20">
      <c r="B17" s="50" t="s">
        <v>93</v>
      </c>
      <c r="C17" s="51">
        <v>938.29574800000012</v>
      </c>
      <c r="D17" s="52">
        <v>1753.3019999999999</v>
      </c>
      <c r="E17" s="31"/>
      <c r="F17" s="31"/>
      <c r="I17" s="41"/>
      <c r="J17" s="44"/>
      <c r="K17" s="40"/>
    </row>
    <row r="18" spans="2:20">
      <c r="B18" s="50" t="s">
        <v>94</v>
      </c>
      <c r="C18" s="51">
        <v>1056.4912800000002</v>
      </c>
      <c r="D18" s="52">
        <v>1922.67</v>
      </c>
      <c r="E18" s="31"/>
      <c r="F18" s="31"/>
      <c r="I18" s="41"/>
      <c r="J18" s="44"/>
      <c r="K18" s="40"/>
    </row>
    <row r="19" spans="2:20">
      <c r="B19" s="50" t="s">
        <v>95</v>
      </c>
      <c r="C19" s="51">
        <v>1154.5644480000001</v>
      </c>
      <c r="D19" s="52">
        <v>2004.066</v>
      </c>
      <c r="I19" s="41"/>
      <c r="J19" s="44"/>
      <c r="K19" s="40"/>
    </row>
    <row r="20" spans="2:20">
      <c r="O20" s="23"/>
      <c r="P20" s="23"/>
      <c r="Q20" s="39"/>
      <c r="R20" s="23"/>
      <c r="T20" s="26" t="s">
        <v>47</v>
      </c>
    </row>
    <row r="21" spans="2:20">
      <c r="O21" s="23"/>
      <c r="P21" s="23"/>
      <c r="Q21" s="41"/>
      <c r="R21" s="46"/>
      <c r="T21" s="26" t="s">
        <v>47</v>
      </c>
    </row>
    <row r="22" spans="2:20">
      <c r="O22" s="23"/>
      <c r="P22" s="23"/>
      <c r="Q22" s="39"/>
      <c r="R22" s="23"/>
      <c r="T22" s="26" t="s">
        <v>47</v>
      </c>
    </row>
    <row r="23" spans="2:20">
      <c r="O23" s="23"/>
      <c r="P23" s="23"/>
      <c r="Q23" s="41"/>
      <c r="R23" s="23"/>
      <c r="T23" s="26" t="s">
        <v>47</v>
      </c>
    </row>
    <row r="24" spans="2:20">
      <c r="O24" s="23"/>
      <c r="P24" s="23"/>
      <c r="Q24" s="23"/>
      <c r="R24" s="23"/>
      <c r="T24" s="26" t="s">
        <v>47</v>
      </c>
    </row>
    <row r="25" spans="2:20">
      <c r="O25" s="23"/>
      <c r="P25" s="23"/>
      <c r="Q25" s="39"/>
      <c r="R25" s="23"/>
      <c r="T25" s="26" t="s">
        <v>47</v>
      </c>
    </row>
    <row r="26" spans="2:20">
      <c r="T26" s="26" t="s">
        <v>47</v>
      </c>
    </row>
    <row r="27" spans="2:20">
      <c r="T27" s="26" t="s">
        <v>47</v>
      </c>
    </row>
    <row r="28" spans="2:20">
      <c r="T28" s="26" t="s">
        <v>47</v>
      </c>
    </row>
    <row r="29" spans="2:20">
      <c r="T29" s="26" t="s">
        <v>47</v>
      </c>
    </row>
    <row r="30" spans="2:20">
      <c r="T30" s="26" t="s">
        <v>47</v>
      </c>
    </row>
    <row r="31" spans="2:20">
      <c r="T31" s="26" t="s">
        <v>47</v>
      </c>
    </row>
    <row r="32" spans="2:20">
      <c r="T32" s="26" t="s">
        <v>47</v>
      </c>
    </row>
    <row r="33" spans="2:20">
      <c r="T33" s="26" t="s">
        <v>47</v>
      </c>
    </row>
    <row r="34" spans="2:20">
      <c r="B34" s="35"/>
      <c r="T34" s="26" t="s">
        <v>47</v>
      </c>
    </row>
    <row r="35" spans="2:20">
      <c r="T35" s="26" t="s">
        <v>47</v>
      </c>
    </row>
    <row r="36" spans="2:20">
      <c r="T36" s="26" t="s">
        <v>47</v>
      </c>
    </row>
    <row r="37" spans="2:20">
      <c r="T37" s="26" t="s">
        <v>47</v>
      </c>
    </row>
    <row r="38" spans="2:20">
      <c r="T38" s="26" t="s">
        <v>47</v>
      </c>
    </row>
    <row r="39" spans="2:20">
      <c r="T39" s="26" t="s">
        <v>47</v>
      </c>
    </row>
    <row r="40" spans="2:20">
      <c r="T40" s="26" t="s">
        <v>47</v>
      </c>
    </row>
    <row r="41" spans="2:20">
      <c r="N41" s="22" t="s">
        <v>104</v>
      </c>
      <c r="O41" s="22" t="s">
        <v>108</v>
      </c>
      <c r="T41" s="26" t="s">
        <v>47</v>
      </c>
    </row>
    <row r="42" spans="2:20" ht="28.5">
      <c r="M42" s="28"/>
      <c r="N42" s="55" t="s">
        <v>101</v>
      </c>
      <c r="O42" s="55" t="s">
        <v>102</v>
      </c>
      <c r="P42" s="55" t="s">
        <v>103</v>
      </c>
      <c r="T42" s="26" t="s">
        <v>47</v>
      </c>
    </row>
    <row r="43" spans="2:20">
      <c r="M43" s="28" t="s">
        <v>87</v>
      </c>
      <c r="N43" s="28"/>
      <c r="O43" s="28"/>
      <c r="P43" s="28"/>
      <c r="T43" s="26" t="s">
        <v>47</v>
      </c>
    </row>
    <row r="44" spans="2:20">
      <c r="M44" s="28" t="s">
        <v>96</v>
      </c>
      <c r="N44" s="27">
        <v>103742377</v>
      </c>
      <c r="O44" s="27">
        <v>5033066</v>
      </c>
      <c r="P44" s="29">
        <v>4.8515044146327978E-2</v>
      </c>
      <c r="R44" s="26" t="s">
        <v>47</v>
      </c>
    </row>
    <row r="45" spans="2:20">
      <c r="M45" s="28" t="s">
        <v>88</v>
      </c>
      <c r="N45" s="27">
        <v>103742377</v>
      </c>
      <c r="O45" s="27">
        <v>8876244</v>
      </c>
      <c r="P45" s="29">
        <v>8.5560445564111187E-2</v>
      </c>
      <c r="R45" s="26" t="s">
        <v>47</v>
      </c>
    </row>
    <row r="46" spans="2:20">
      <c r="M46" s="28" t="s">
        <v>89</v>
      </c>
      <c r="N46" s="27">
        <v>104798348</v>
      </c>
      <c r="O46" s="27">
        <v>9590058</v>
      </c>
      <c r="P46" s="29">
        <v>9.1509629522022615E-2</v>
      </c>
    </row>
    <row r="47" spans="2:20">
      <c r="M47" s="28" t="s">
        <v>86</v>
      </c>
      <c r="N47" s="27">
        <v>104798348</v>
      </c>
      <c r="O47" s="27">
        <v>10161159</v>
      </c>
      <c r="P47" s="29">
        <v>9.6959152447708433E-2</v>
      </c>
    </row>
    <row r="48" spans="2:20">
      <c r="M48" s="28" t="s">
        <v>90</v>
      </c>
      <c r="N48" s="27">
        <v>104798348</v>
      </c>
      <c r="O48" s="27">
        <v>47704202</v>
      </c>
      <c r="P48" s="29">
        <v>0.45519994265558461</v>
      </c>
    </row>
    <row r="49" spans="4:20">
      <c r="M49" s="28" t="s">
        <v>91</v>
      </c>
      <c r="N49" s="27">
        <v>312096753</v>
      </c>
      <c r="O49" s="27">
        <v>581912429</v>
      </c>
      <c r="P49" s="29">
        <v>1.8645257389140475</v>
      </c>
    </row>
    <row r="50" spans="4:20">
      <c r="M50" s="28" t="s">
        <v>97</v>
      </c>
      <c r="N50" s="27">
        <v>312096753</v>
      </c>
      <c r="O50" s="27">
        <v>599007456</v>
      </c>
      <c r="P50" s="29">
        <v>1.9193005061478483</v>
      </c>
    </row>
    <row r="51" spans="4:20">
      <c r="M51" s="28" t="s">
        <v>92</v>
      </c>
      <c r="N51" s="27">
        <v>312096753</v>
      </c>
      <c r="O51" s="27">
        <v>660431196</v>
      </c>
      <c r="P51" s="29">
        <v>2.1161104357916853</v>
      </c>
    </row>
    <row r="52" spans="4:20">
      <c r="M52" s="28" t="s">
        <v>93</v>
      </c>
      <c r="N52" s="27">
        <v>312096753</v>
      </c>
      <c r="O52" s="27">
        <v>711393719</v>
      </c>
      <c r="P52" s="29">
        <v>2.2794012182497778</v>
      </c>
    </row>
    <row r="53" spans="4:20">
      <c r="M53" s="28" t="s">
        <v>94</v>
      </c>
      <c r="N53" s="27">
        <v>1113276782</v>
      </c>
      <c r="O53" s="27">
        <v>769728109</v>
      </c>
      <c r="P53" s="29">
        <v>0.69140767277763993</v>
      </c>
    </row>
    <row r="54" spans="4:20">
      <c r="M54" s="28" t="s">
        <v>95</v>
      </c>
      <c r="N54" s="27">
        <v>1113276782</v>
      </c>
      <c r="O54" s="27">
        <v>833530483</v>
      </c>
      <c r="P54" s="29">
        <v>0.74871810539564454</v>
      </c>
    </row>
    <row r="55" spans="4:20">
      <c r="D55" s="36"/>
      <c r="O55" s="32"/>
      <c r="P55" s="32"/>
    </row>
    <row r="56" spans="4:20">
      <c r="O56" s="32"/>
      <c r="P56" s="32"/>
    </row>
    <row r="57" spans="4:20">
      <c r="N57" s="23"/>
      <c r="O57" s="23"/>
      <c r="P57" s="23"/>
      <c r="Q57" s="23"/>
      <c r="R57" s="23"/>
      <c r="S57" s="23"/>
      <c r="T57" s="23"/>
    </row>
    <row r="58" spans="4:20">
      <c r="N58" s="23"/>
      <c r="O58" s="23"/>
      <c r="P58" s="23"/>
      <c r="Q58" s="23"/>
      <c r="R58" s="23"/>
      <c r="S58" s="23"/>
      <c r="T58" s="23"/>
    </row>
    <row r="59" spans="4:20">
      <c r="N59" s="23"/>
      <c r="O59" s="23"/>
      <c r="P59" s="23"/>
      <c r="Q59" s="23"/>
      <c r="R59" s="23"/>
      <c r="S59" s="23"/>
      <c r="T59" s="23"/>
    </row>
    <row r="60" spans="4:20">
      <c r="N60" s="23"/>
      <c r="O60" s="23"/>
      <c r="P60" s="23"/>
      <c r="Q60" s="23"/>
      <c r="R60" s="23"/>
      <c r="S60" s="23"/>
      <c r="T60" s="23"/>
    </row>
    <row r="61" spans="4:20">
      <c r="N61" s="23"/>
      <c r="O61" s="23"/>
      <c r="P61" s="23"/>
      <c r="Q61" s="23"/>
      <c r="R61" s="23"/>
      <c r="S61" s="23"/>
      <c r="T61" s="23"/>
    </row>
    <row r="62" spans="4:20">
      <c r="N62" s="23"/>
      <c r="O62" s="23"/>
      <c r="P62" s="23"/>
      <c r="Q62" s="23"/>
      <c r="R62" s="23"/>
      <c r="S62" s="23"/>
      <c r="T62" s="23"/>
    </row>
    <row r="63" spans="4:20">
      <c r="N63" s="23"/>
      <c r="O63" s="23"/>
      <c r="P63" s="23"/>
      <c r="Q63" s="23"/>
      <c r="R63" s="23"/>
      <c r="S63" s="23"/>
      <c r="T63" s="23"/>
    </row>
    <row r="64" spans="4:20">
      <c r="N64" s="23"/>
      <c r="O64" s="23"/>
      <c r="P64" s="23"/>
      <c r="Q64" s="23"/>
      <c r="R64" s="23"/>
      <c r="S64" s="23"/>
      <c r="T64" s="23"/>
    </row>
    <row r="65" spans="14:20">
      <c r="N65" s="23"/>
      <c r="O65" s="23"/>
      <c r="P65" s="23"/>
      <c r="Q65" s="23"/>
      <c r="R65" s="23"/>
      <c r="S65" s="23"/>
      <c r="T65" s="23"/>
    </row>
    <row r="66" spans="14:20">
      <c r="N66" s="23"/>
      <c r="O66" s="23"/>
      <c r="P66" s="23"/>
      <c r="Q66" s="23"/>
      <c r="R66" s="23"/>
      <c r="S66" s="23"/>
      <c r="T66" s="23"/>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dimension ref="A1:U63"/>
  <sheetViews>
    <sheetView zoomScaleNormal="100" workbookViewId="0">
      <selection activeCell="B44" sqref="B44"/>
    </sheetView>
  </sheetViews>
  <sheetFormatPr defaultRowHeight="15"/>
  <cols>
    <col min="1" max="1" width="28.140625" style="1" customWidth="1"/>
    <col min="2" max="2" width="16.42578125" style="1" customWidth="1"/>
    <col min="3" max="3" width="20.140625" style="1" customWidth="1"/>
    <col min="4" max="5" width="17.28515625" style="1" customWidth="1"/>
    <col min="6" max="6" width="19.28515625" style="1" customWidth="1"/>
    <col min="7" max="7" width="17.85546875" style="1" customWidth="1"/>
    <col min="8" max="8" width="17.7109375" style="1" customWidth="1"/>
    <col min="9" max="9" width="12.42578125" style="1" customWidth="1"/>
    <col min="10" max="256" width="9.140625" style="1"/>
    <col min="257" max="257" width="28.140625" style="1" customWidth="1"/>
    <col min="258" max="258" width="16.42578125" style="1" customWidth="1"/>
    <col min="259" max="259" width="20.140625" style="1" customWidth="1"/>
    <col min="260" max="261" width="17.28515625" style="1" customWidth="1"/>
    <col min="262" max="262" width="19.28515625" style="1" customWidth="1"/>
    <col min="263" max="263" width="17.85546875" style="1" customWidth="1"/>
    <col min="264" max="264" width="17.7109375" style="1" customWidth="1"/>
    <col min="265" max="265" width="12.42578125" style="1" customWidth="1"/>
    <col min="266" max="512" width="9.140625" style="1"/>
    <col min="513" max="513" width="28.140625" style="1" customWidth="1"/>
    <col min="514" max="514" width="16.42578125" style="1" customWidth="1"/>
    <col min="515" max="515" width="20.140625" style="1" customWidth="1"/>
    <col min="516" max="517" width="17.28515625" style="1" customWidth="1"/>
    <col min="518" max="518" width="19.28515625" style="1" customWidth="1"/>
    <col min="519" max="519" width="17.85546875" style="1" customWidth="1"/>
    <col min="520" max="520" width="17.7109375" style="1" customWidth="1"/>
    <col min="521" max="521" width="12.42578125" style="1" customWidth="1"/>
    <col min="522" max="768" width="9.140625" style="1"/>
    <col min="769" max="769" width="28.140625" style="1" customWidth="1"/>
    <col min="770" max="770" width="16.42578125" style="1" customWidth="1"/>
    <col min="771" max="771" width="20.140625" style="1" customWidth="1"/>
    <col min="772" max="773" width="17.28515625" style="1" customWidth="1"/>
    <col min="774" max="774" width="19.28515625" style="1" customWidth="1"/>
    <col min="775" max="775" width="17.85546875" style="1" customWidth="1"/>
    <col min="776" max="776" width="17.7109375" style="1" customWidth="1"/>
    <col min="777" max="777" width="12.42578125" style="1" customWidth="1"/>
    <col min="778" max="1024" width="9.140625" style="1"/>
    <col min="1025" max="1025" width="28.140625" style="1" customWidth="1"/>
    <col min="1026" max="1026" width="16.42578125" style="1" customWidth="1"/>
    <col min="1027" max="1027" width="20.140625" style="1" customWidth="1"/>
    <col min="1028" max="1029" width="17.28515625" style="1" customWidth="1"/>
    <col min="1030" max="1030" width="19.28515625" style="1" customWidth="1"/>
    <col min="1031" max="1031" width="17.85546875" style="1" customWidth="1"/>
    <col min="1032" max="1032" width="17.7109375" style="1" customWidth="1"/>
    <col min="1033" max="1033" width="12.42578125" style="1" customWidth="1"/>
    <col min="1034" max="1280" width="9.140625" style="1"/>
    <col min="1281" max="1281" width="28.140625" style="1" customWidth="1"/>
    <col min="1282" max="1282" width="16.42578125" style="1" customWidth="1"/>
    <col min="1283" max="1283" width="20.140625" style="1" customWidth="1"/>
    <col min="1284" max="1285" width="17.28515625" style="1" customWidth="1"/>
    <col min="1286" max="1286" width="19.28515625" style="1" customWidth="1"/>
    <col min="1287" max="1287" width="17.85546875" style="1" customWidth="1"/>
    <col min="1288" max="1288" width="17.7109375" style="1" customWidth="1"/>
    <col min="1289" max="1289" width="12.42578125" style="1" customWidth="1"/>
    <col min="1290" max="1536" width="9.140625" style="1"/>
    <col min="1537" max="1537" width="28.140625" style="1" customWidth="1"/>
    <col min="1538" max="1538" width="16.42578125" style="1" customWidth="1"/>
    <col min="1539" max="1539" width="20.140625" style="1" customWidth="1"/>
    <col min="1540" max="1541" width="17.28515625" style="1" customWidth="1"/>
    <col min="1542" max="1542" width="19.28515625" style="1" customWidth="1"/>
    <col min="1543" max="1543" width="17.85546875" style="1" customWidth="1"/>
    <col min="1544" max="1544" width="17.7109375" style="1" customWidth="1"/>
    <col min="1545" max="1545" width="12.42578125" style="1" customWidth="1"/>
    <col min="1546" max="1792" width="9.140625" style="1"/>
    <col min="1793" max="1793" width="28.140625" style="1" customWidth="1"/>
    <col min="1794" max="1794" width="16.42578125" style="1" customWidth="1"/>
    <col min="1795" max="1795" width="20.140625" style="1" customWidth="1"/>
    <col min="1796" max="1797" width="17.28515625" style="1" customWidth="1"/>
    <col min="1798" max="1798" width="19.28515625" style="1" customWidth="1"/>
    <col min="1799" max="1799" width="17.85546875" style="1" customWidth="1"/>
    <col min="1800" max="1800" width="17.7109375" style="1" customWidth="1"/>
    <col min="1801" max="1801" width="12.42578125" style="1" customWidth="1"/>
    <col min="1802" max="2048" width="9.140625" style="1"/>
    <col min="2049" max="2049" width="28.140625" style="1" customWidth="1"/>
    <col min="2050" max="2050" width="16.42578125" style="1" customWidth="1"/>
    <col min="2051" max="2051" width="20.140625" style="1" customWidth="1"/>
    <col min="2052" max="2053" width="17.28515625" style="1" customWidth="1"/>
    <col min="2054" max="2054" width="19.28515625" style="1" customWidth="1"/>
    <col min="2055" max="2055" width="17.85546875" style="1" customWidth="1"/>
    <col min="2056" max="2056" width="17.7109375" style="1" customWidth="1"/>
    <col min="2057" max="2057" width="12.42578125" style="1" customWidth="1"/>
    <col min="2058" max="2304" width="9.140625" style="1"/>
    <col min="2305" max="2305" width="28.140625" style="1" customWidth="1"/>
    <col min="2306" max="2306" width="16.42578125" style="1" customWidth="1"/>
    <col min="2307" max="2307" width="20.140625" style="1" customWidth="1"/>
    <col min="2308" max="2309" width="17.28515625" style="1" customWidth="1"/>
    <col min="2310" max="2310" width="19.28515625" style="1" customWidth="1"/>
    <col min="2311" max="2311" width="17.85546875" style="1" customWidth="1"/>
    <col min="2312" max="2312" width="17.7109375" style="1" customWidth="1"/>
    <col min="2313" max="2313" width="12.42578125" style="1" customWidth="1"/>
    <col min="2314" max="2560" width="9.140625" style="1"/>
    <col min="2561" max="2561" width="28.140625" style="1" customWidth="1"/>
    <col min="2562" max="2562" width="16.42578125" style="1" customWidth="1"/>
    <col min="2563" max="2563" width="20.140625" style="1" customWidth="1"/>
    <col min="2564" max="2565" width="17.28515625" style="1" customWidth="1"/>
    <col min="2566" max="2566" width="19.28515625" style="1" customWidth="1"/>
    <col min="2567" max="2567" width="17.85546875" style="1" customWidth="1"/>
    <col min="2568" max="2568" width="17.7109375" style="1" customWidth="1"/>
    <col min="2569" max="2569" width="12.42578125" style="1" customWidth="1"/>
    <col min="2570" max="2816" width="9.140625" style="1"/>
    <col min="2817" max="2817" width="28.140625" style="1" customWidth="1"/>
    <col min="2818" max="2818" width="16.42578125" style="1" customWidth="1"/>
    <col min="2819" max="2819" width="20.140625" style="1" customWidth="1"/>
    <col min="2820" max="2821" width="17.28515625" style="1" customWidth="1"/>
    <col min="2822" max="2822" width="19.28515625" style="1" customWidth="1"/>
    <col min="2823" max="2823" width="17.85546875" style="1" customWidth="1"/>
    <col min="2824" max="2824" width="17.7109375" style="1" customWidth="1"/>
    <col min="2825" max="2825" width="12.42578125" style="1" customWidth="1"/>
    <col min="2826" max="3072" width="9.140625" style="1"/>
    <col min="3073" max="3073" width="28.140625" style="1" customWidth="1"/>
    <col min="3074" max="3074" width="16.42578125" style="1" customWidth="1"/>
    <col min="3075" max="3075" width="20.140625" style="1" customWidth="1"/>
    <col min="3076" max="3077" width="17.28515625" style="1" customWidth="1"/>
    <col min="3078" max="3078" width="19.28515625" style="1" customWidth="1"/>
    <col min="3079" max="3079" width="17.85546875" style="1" customWidth="1"/>
    <col min="3080" max="3080" width="17.7109375" style="1" customWidth="1"/>
    <col min="3081" max="3081" width="12.42578125" style="1" customWidth="1"/>
    <col min="3082" max="3328" width="9.140625" style="1"/>
    <col min="3329" max="3329" width="28.140625" style="1" customWidth="1"/>
    <col min="3330" max="3330" width="16.42578125" style="1" customWidth="1"/>
    <col min="3331" max="3331" width="20.140625" style="1" customWidth="1"/>
    <col min="3332" max="3333" width="17.28515625" style="1" customWidth="1"/>
    <col min="3334" max="3334" width="19.28515625" style="1" customWidth="1"/>
    <col min="3335" max="3335" width="17.85546875" style="1" customWidth="1"/>
    <col min="3336" max="3336" width="17.7109375" style="1" customWidth="1"/>
    <col min="3337" max="3337" width="12.42578125" style="1" customWidth="1"/>
    <col min="3338" max="3584" width="9.140625" style="1"/>
    <col min="3585" max="3585" width="28.140625" style="1" customWidth="1"/>
    <col min="3586" max="3586" width="16.42578125" style="1" customWidth="1"/>
    <col min="3587" max="3587" width="20.140625" style="1" customWidth="1"/>
    <col min="3588" max="3589" width="17.28515625" style="1" customWidth="1"/>
    <col min="3590" max="3590" width="19.28515625" style="1" customWidth="1"/>
    <col min="3591" max="3591" width="17.85546875" style="1" customWidth="1"/>
    <col min="3592" max="3592" width="17.7109375" style="1" customWidth="1"/>
    <col min="3593" max="3593" width="12.42578125" style="1" customWidth="1"/>
    <col min="3594" max="3840" width="9.140625" style="1"/>
    <col min="3841" max="3841" width="28.140625" style="1" customWidth="1"/>
    <col min="3842" max="3842" width="16.42578125" style="1" customWidth="1"/>
    <col min="3843" max="3843" width="20.140625" style="1" customWidth="1"/>
    <col min="3844" max="3845" width="17.28515625" style="1" customWidth="1"/>
    <col min="3846" max="3846" width="19.28515625" style="1" customWidth="1"/>
    <col min="3847" max="3847" width="17.85546875" style="1" customWidth="1"/>
    <col min="3848" max="3848" width="17.7109375" style="1" customWidth="1"/>
    <col min="3849" max="3849" width="12.42578125" style="1" customWidth="1"/>
    <col min="3850" max="4096" width="9.140625" style="1"/>
    <col min="4097" max="4097" width="28.140625" style="1" customWidth="1"/>
    <col min="4098" max="4098" width="16.42578125" style="1" customWidth="1"/>
    <col min="4099" max="4099" width="20.140625" style="1" customWidth="1"/>
    <col min="4100" max="4101" width="17.28515625" style="1" customWidth="1"/>
    <col min="4102" max="4102" width="19.28515625" style="1" customWidth="1"/>
    <col min="4103" max="4103" width="17.85546875" style="1" customWidth="1"/>
    <col min="4104" max="4104" width="17.7109375" style="1" customWidth="1"/>
    <col min="4105" max="4105" width="12.42578125" style="1" customWidth="1"/>
    <col min="4106" max="4352" width="9.140625" style="1"/>
    <col min="4353" max="4353" width="28.140625" style="1" customWidth="1"/>
    <col min="4354" max="4354" width="16.42578125" style="1" customWidth="1"/>
    <col min="4355" max="4355" width="20.140625" style="1" customWidth="1"/>
    <col min="4356" max="4357" width="17.28515625" style="1" customWidth="1"/>
    <col min="4358" max="4358" width="19.28515625" style="1" customWidth="1"/>
    <col min="4359" max="4359" width="17.85546875" style="1" customWidth="1"/>
    <col min="4360" max="4360" width="17.7109375" style="1" customWidth="1"/>
    <col min="4361" max="4361" width="12.42578125" style="1" customWidth="1"/>
    <col min="4362" max="4608" width="9.140625" style="1"/>
    <col min="4609" max="4609" width="28.140625" style="1" customWidth="1"/>
    <col min="4610" max="4610" width="16.42578125" style="1" customWidth="1"/>
    <col min="4611" max="4611" width="20.140625" style="1" customWidth="1"/>
    <col min="4612" max="4613" width="17.28515625" style="1" customWidth="1"/>
    <col min="4614" max="4614" width="19.28515625" style="1" customWidth="1"/>
    <col min="4615" max="4615" width="17.85546875" style="1" customWidth="1"/>
    <col min="4616" max="4616" width="17.7109375" style="1" customWidth="1"/>
    <col min="4617" max="4617" width="12.42578125" style="1" customWidth="1"/>
    <col min="4618" max="4864" width="9.140625" style="1"/>
    <col min="4865" max="4865" width="28.140625" style="1" customWidth="1"/>
    <col min="4866" max="4866" width="16.42578125" style="1" customWidth="1"/>
    <col min="4867" max="4867" width="20.140625" style="1" customWidth="1"/>
    <col min="4868" max="4869" width="17.28515625" style="1" customWidth="1"/>
    <col min="4870" max="4870" width="19.28515625" style="1" customWidth="1"/>
    <col min="4871" max="4871" width="17.85546875" style="1" customWidth="1"/>
    <col min="4872" max="4872" width="17.7109375" style="1" customWidth="1"/>
    <col min="4873" max="4873" width="12.42578125" style="1" customWidth="1"/>
    <col min="4874" max="5120" width="9.140625" style="1"/>
    <col min="5121" max="5121" width="28.140625" style="1" customWidth="1"/>
    <col min="5122" max="5122" width="16.42578125" style="1" customWidth="1"/>
    <col min="5123" max="5123" width="20.140625" style="1" customWidth="1"/>
    <col min="5124" max="5125" width="17.28515625" style="1" customWidth="1"/>
    <col min="5126" max="5126" width="19.28515625" style="1" customWidth="1"/>
    <col min="5127" max="5127" width="17.85546875" style="1" customWidth="1"/>
    <col min="5128" max="5128" width="17.7109375" style="1" customWidth="1"/>
    <col min="5129" max="5129" width="12.42578125" style="1" customWidth="1"/>
    <col min="5130" max="5376" width="9.140625" style="1"/>
    <col min="5377" max="5377" width="28.140625" style="1" customWidth="1"/>
    <col min="5378" max="5378" width="16.42578125" style="1" customWidth="1"/>
    <col min="5379" max="5379" width="20.140625" style="1" customWidth="1"/>
    <col min="5380" max="5381" width="17.28515625" style="1" customWidth="1"/>
    <col min="5382" max="5382" width="19.28515625" style="1" customWidth="1"/>
    <col min="5383" max="5383" width="17.85546875" style="1" customWidth="1"/>
    <col min="5384" max="5384" width="17.7109375" style="1" customWidth="1"/>
    <col min="5385" max="5385" width="12.42578125" style="1" customWidth="1"/>
    <col min="5386" max="5632" width="9.140625" style="1"/>
    <col min="5633" max="5633" width="28.140625" style="1" customWidth="1"/>
    <col min="5634" max="5634" width="16.42578125" style="1" customWidth="1"/>
    <col min="5635" max="5635" width="20.140625" style="1" customWidth="1"/>
    <col min="5636" max="5637" width="17.28515625" style="1" customWidth="1"/>
    <col min="5638" max="5638" width="19.28515625" style="1" customWidth="1"/>
    <col min="5639" max="5639" width="17.85546875" style="1" customWidth="1"/>
    <col min="5640" max="5640" width="17.7109375" style="1" customWidth="1"/>
    <col min="5641" max="5641" width="12.42578125" style="1" customWidth="1"/>
    <col min="5642" max="5888" width="9.140625" style="1"/>
    <col min="5889" max="5889" width="28.140625" style="1" customWidth="1"/>
    <col min="5890" max="5890" width="16.42578125" style="1" customWidth="1"/>
    <col min="5891" max="5891" width="20.140625" style="1" customWidth="1"/>
    <col min="5892" max="5893" width="17.28515625" style="1" customWidth="1"/>
    <col min="5894" max="5894" width="19.28515625" style="1" customWidth="1"/>
    <col min="5895" max="5895" width="17.85546875" style="1" customWidth="1"/>
    <col min="5896" max="5896" width="17.7109375" style="1" customWidth="1"/>
    <col min="5897" max="5897" width="12.42578125" style="1" customWidth="1"/>
    <col min="5898" max="6144" width="9.140625" style="1"/>
    <col min="6145" max="6145" width="28.140625" style="1" customWidth="1"/>
    <col min="6146" max="6146" width="16.42578125" style="1" customWidth="1"/>
    <col min="6147" max="6147" width="20.140625" style="1" customWidth="1"/>
    <col min="6148" max="6149" width="17.28515625" style="1" customWidth="1"/>
    <col min="6150" max="6150" width="19.28515625" style="1" customWidth="1"/>
    <col min="6151" max="6151" width="17.85546875" style="1" customWidth="1"/>
    <col min="6152" max="6152" width="17.7109375" style="1" customWidth="1"/>
    <col min="6153" max="6153" width="12.42578125" style="1" customWidth="1"/>
    <col min="6154" max="6400" width="9.140625" style="1"/>
    <col min="6401" max="6401" width="28.140625" style="1" customWidth="1"/>
    <col min="6402" max="6402" width="16.42578125" style="1" customWidth="1"/>
    <col min="6403" max="6403" width="20.140625" style="1" customWidth="1"/>
    <col min="6404" max="6405" width="17.28515625" style="1" customWidth="1"/>
    <col min="6406" max="6406" width="19.28515625" style="1" customWidth="1"/>
    <col min="6407" max="6407" width="17.85546875" style="1" customWidth="1"/>
    <col min="6408" max="6408" width="17.7109375" style="1" customWidth="1"/>
    <col min="6409" max="6409" width="12.42578125" style="1" customWidth="1"/>
    <col min="6410" max="6656" width="9.140625" style="1"/>
    <col min="6657" max="6657" width="28.140625" style="1" customWidth="1"/>
    <col min="6658" max="6658" width="16.42578125" style="1" customWidth="1"/>
    <col min="6659" max="6659" width="20.140625" style="1" customWidth="1"/>
    <col min="6660" max="6661" width="17.28515625" style="1" customWidth="1"/>
    <col min="6662" max="6662" width="19.28515625" style="1" customWidth="1"/>
    <col min="6663" max="6663" width="17.85546875" style="1" customWidth="1"/>
    <col min="6664" max="6664" width="17.7109375" style="1" customWidth="1"/>
    <col min="6665" max="6665" width="12.42578125" style="1" customWidth="1"/>
    <col min="6666" max="6912" width="9.140625" style="1"/>
    <col min="6913" max="6913" width="28.140625" style="1" customWidth="1"/>
    <col min="6914" max="6914" width="16.42578125" style="1" customWidth="1"/>
    <col min="6915" max="6915" width="20.140625" style="1" customWidth="1"/>
    <col min="6916" max="6917" width="17.28515625" style="1" customWidth="1"/>
    <col min="6918" max="6918" width="19.28515625" style="1" customWidth="1"/>
    <col min="6919" max="6919" width="17.85546875" style="1" customWidth="1"/>
    <col min="6920" max="6920" width="17.7109375" style="1" customWidth="1"/>
    <col min="6921" max="6921" width="12.42578125" style="1" customWidth="1"/>
    <col min="6922" max="7168" width="9.140625" style="1"/>
    <col min="7169" max="7169" width="28.140625" style="1" customWidth="1"/>
    <col min="7170" max="7170" width="16.42578125" style="1" customWidth="1"/>
    <col min="7171" max="7171" width="20.140625" style="1" customWidth="1"/>
    <col min="7172" max="7173" width="17.28515625" style="1" customWidth="1"/>
    <col min="7174" max="7174" width="19.28515625" style="1" customWidth="1"/>
    <col min="7175" max="7175" width="17.85546875" style="1" customWidth="1"/>
    <col min="7176" max="7176" width="17.7109375" style="1" customWidth="1"/>
    <col min="7177" max="7177" width="12.42578125" style="1" customWidth="1"/>
    <col min="7178" max="7424" width="9.140625" style="1"/>
    <col min="7425" max="7425" width="28.140625" style="1" customWidth="1"/>
    <col min="7426" max="7426" width="16.42578125" style="1" customWidth="1"/>
    <col min="7427" max="7427" width="20.140625" style="1" customWidth="1"/>
    <col min="7428" max="7429" width="17.28515625" style="1" customWidth="1"/>
    <col min="7430" max="7430" width="19.28515625" style="1" customWidth="1"/>
    <col min="7431" max="7431" width="17.85546875" style="1" customWidth="1"/>
    <col min="7432" max="7432" width="17.7109375" style="1" customWidth="1"/>
    <col min="7433" max="7433" width="12.42578125" style="1" customWidth="1"/>
    <col min="7434" max="7680" width="9.140625" style="1"/>
    <col min="7681" max="7681" width="28.140625" style="1" customWidth="1"/>
    <col min="7682" max="7682" width="16.42578125" style="1" customWidth="1"/>
    <col min="7683" max="7683" width="20.140625" style="1" customWidth="1"/>
    <col min="7684" max="7685" width="17.28515625" style="1" customWidth="1"/>
    <col min="7686" max="7686" width="19.28515625" style="1" customWidth="1"/>
    <col min="7687" max="7687" width="17.85546875" style="1" customWidth="1"/>
    <col min="7688" max="7688" width="17.7109375" style="1" customWidth="1"/>
    <col min="7689" max="7689" width="12.42578125" style="1" customWidth="1"/>
    <col min="7690" max="7936" width="9.140625" style="1"/>
    <col min="7937" max="7937" width="28.140625" style="1" customWidth="1"/>
    <col min="7938" max="7938" width="16.42578125" style="1" customWidth="1"/>
    <col min="7939" max="7939" width="20.140625" style="1" customWidth="1"/>
    <col min="7940" max="7941" width="17.28515625" style="1" customWidth="1"/>
    <col min="7942" max="7942" width="19.28515625" style="1" customWidth="1"/>
    <col min="7943" max="7943" width="17.85546875" style="1" customWidth="1"/>
    <col min="7944" max="7944" width="17.7109375" style="1" customWidth="1"/>
    <col min="7945" max="7945" width="12.42578125" style="1" customWidth="1"/>
    <col min="7946" max="8192" width="9.140625" style="1"/>
    <col min="8193" max="8193" width="28.140625" style="1" customWidth="1"/>
    <col min="8194" max="8194" width="16.42578125" style="1" customWidth="1"/>
    <col min="8195" max="8195" width="20.140625" style="1" customWidth="1"/>
    <col min="8196" max="8197" width="17.28515625" style="1" customWidth="1"/>
    <col min="8198" max="8198" width="19.28515625" style="1" customWidth="1"/>
    <col min="8199" max="8199" width="17.85546875" style="1" customWidth="1"/>
    <col min="8200" max="8200" width="17.7109375" style="1" customWidth="1"/>
    <col min="8201" max="8201" width="12.42578125" style="1" customWidth="1"/>
    <col min="8202" max="8448" width="9.140625" style="1"/>
    <col min="8449" max="8449" width="28.140625" style="1" customWidth="1"/>
    <col min="8450" max="8450" width="16.42578125" style="1" customWidth="1"/>
    <col min="8451" max="8451" width="20.140625" style="1" customWidth="1"/>
    <col min="8452" max="8453" width="17.28515625" style="1" customWidth="1"/>
    <col min="8454" max="8454" width="19.28515625" style="1" customWidth="1"/>
    <col min="8455" max="8455" width="17.85546875" style="1" customWidth="1"/>
    <col min="8456" max="8456" width="17.7109375" style="1" customWidth="1"/>
    <col min="8457" max="8457" width="12.42578125" style="1" customWidth="1"/>
    <col min="8458" max="8704" width="9.140625" style="1"/>
    <col min="8705" max="8705" width="28.140625" style="1" customWidth="1"/>
    <col min="8706" max="8706" width="16.42578125" style="1" customWidth="1"/>
    <col min="8707" max="8707" width="20.140625" style="1" customWidth="1"/>
    <col min="8708" max="8709" width="17.28515625" style="1" customWidth="1"/>
    <col min="8710" max="8710" width="19.28515625" style="1" customWidth="1"/>
    <col min="8711" max="8711" width="17.85546875" style="1" customWidth="1"/>
    <col min="8712" max="8712" width="17.7109375" style="1" customWidth="1"/>
    <col min="8713" max="8713" width="12.42578125" style="1" customWidth="1"/>
    <col min="8714" max="8960" width="9.140625" style="1"/>
    <col min="8961" max="8961" width="28.140625" style="1" customWidth="1"/>
    <col min="8962" max="8962" width="16.42578125" style="1" customWidth="1"/>
    <col min="8963" max="8963" width="20.140625" style="1" customWidth="1"/>
    <col min="8964" max="8965" width="17.28515625" style="1" customWidth="1"/>
    <col min="8966" max="8966" width="19.28515625" style="1" customWidth="1"/>
    <col min="8967" max="8967" width="17.85546875" style="1" customWidth="1"/>
    <col min="8968" max="8968" width="17.7109375" style="1" customWidth="1"/>
    <col min="8969" max="8969" width="12.42578125" style="1" customWidth="1"/>
    <col min="8970" max="9216" width="9.140625" style="1"/>
    <col min="9217" max="9217" width="28.140625" style="1" customWidth="1"/>
    <col min="9218" max="9218" width="16.42578125" style="1" customWidth="1"/>
    <col min="9219" max="9219" width="20.140625" style="1" customWidth="1"/>
    <col min="9220" max="9221" width="17.28515625" style="1" customWidth="1"/>
    <col min="9222" max="9222" width="19.28515625" style="1" customWidth="1"/>
    <col min="9223" max="9223" width="17.85546875" style="1" customWidth="1"/>
    <col min="9224" max="9224" width="17.7109375" style="1" customWidth="1"/>
    <col min="9225" max="9225" width="12.42578125" style="1" customWidth="1"/>
    <col min="9226" max="9472" width="9.140625" style="1"/>
    <col min="9473" max="9473" width="28.140625" style="1" customWidth="1"/>
    <col min="9474" max="9474" width="16.42578125" style="1" customWidth="1"/>
    <col min="9475" max="9475" width="20.140625" style="1" customWidth="1"/>
    <col min="9476" max="9477" width="17.28515625" style="1" customWidth="1"/>
    <col min="9478" max="9478" width="19.28515625" style="1" customWidth="1"/>
    <col min="9479" max="9479" width="17.85546875" style="1" customWidth="1"/>
    <col min="9480" max="9480" width="17.7109375" style="1" customWidth="1"/>
    <col min="9481" max="9481" width="12.42578125" style="1" customWidth="1"/>
    <col min="9482" max="9728" width="9.140625" style="1"/>
    <col min="9729" max="9729" width="28.140625" style="1" customWidth="1"/>
    <col min="9730" max="9730" width="16.42578125" style="1" customWidth="1"/>
    <col min="9731" max="9731" width="20.140625" style="1" customWidth="1"/>
    <col min="9732" max="9733" width="17.28515625" style="1" customWidth="1"/>
    <col min="9734" max="9734" width="19.28515625" style="1" customWidth="1"/>
    <col min="9735" max="9735" width="17.85546875" style="1" customWidth="1"/>
    <col min="9736" max="9736" width="17.7109375" style="1" customWidth="1"/>
    <col min="9737" max="9737" width="12.42578125" style="1" customWidth="1"/>
    <col min="9738" max="9984" width="9.140625" style="1"/>
    <col min="9985" max="9985" width="28.140625" style="1" customWidth="1"/>
    <col min="9986" max="9986" width="16.42578125" style="1" customWidth="1"/>
    <col min="9987" max="9987" width="20.140625" style="1" customWidth="1"/>
    <col min="9988" max="9989" width="17.28515625" style="1" customWidth="1"/>
    <col min="9990" max="9990" width="19.28515625" style="1" customWidth="1"/>
    <col min="9991" max="9991" width="17.85546875" style="1" customWidth="1"/>
    <col min="9992" max="9992" width="17.7109375" style="1" customWidth="1"/>
    <col min="9993" max="9993" width="12.42578125" style="1" customWidth="1"/>
    <col min="9994" max="10240" width="9.140625" style="1"/>
    <col min="10241" max="10241" width="28.140625" style="1" customWidth="1"/>
    <col min="10242" max="10242" width="16.42578125" style="1" customWidth="1"/>
    <col min="10243" max="10243" width="20.140625" style="1" customWidth="1"/>
    <col min="10244" max="10245" width="17.28515625" style="1" customWidth="1"/>
    <col min="10246" max="10246" width="19.28515625" style="1" customWidth="1"/>
    <col min="10247" max="10247" width="17.85546875" style="1" customWidth="1"/>
    <col min="10248" max="10248" width="17.7109375" style="1" customWidth="1"/>
    <col min="10249" max="10249" width="12.42578125" style="1" customWidth="1"/>
    <col min="10250" max="10496" width="9.140625" style="1"/>
    <col min="10497" max="10497" width="28.140625" style="1" customWidth="1"/>
    <col min="10498" max="10498" width="16.42578125" style="1" customWidth="1"/>
    <col min="10499" max="10499" width="20.140625" style="1" customWidth="1"/>
    <col min="10500" max="10501" width="17.28515625" style="1" customWidth="1"/>
    <col min="10502" max="10502" width="19.28515625" style="1" customWidth="1"/>
    <col min="10503" max="10503" width="17.85546875" style="1" customWidth="1"/>
    <col min="10504" max="10504" width="17.7109375" style="1" customWidth="1"/>
    <col min="10505" max="10505" width="12.42578125" style="1" customWidth="1"/>
    <col min="10506" max="10752" width="9.140625" style="1"/>
    <col min="10753" max="10753" width="28.140625" style="1" customWidth="1"/>
    <col min="10754" max="10754" width="16.42578125" style="1" customWidth="1"/>
    <col min="10755" max="10755" width="20.140625" style="1" customWidth="1"/>
    <col min="10756" max="10757" width="17.28515625" style="1" customWidth="1"/>
    <col min="10758" max="10758" width="19.28515625" style="1" customWidth="1"/>
    <col min="10759" max="10759" width="17.85546875" style="1" customWidth="1"/>
    <col min="10760" max="10760" width="17.7109375" style="1" customWidth="1"/>
    <col min="10761" max="10761" width="12.42578125" style="1" customWidth="1"/>
    <col min="10762" max="11008" width="9.140625" style="1"/>
    <col min="11009" max="11009" width="28.140625" style="1" customWidth="1"/>
    <col min="11010" max="11010" width="16.42578125" style="1" customWidth="1"/>
    <col min="11011" max="11011" width="20.140625" style="1" customWidth="1"/>
    <col min="11012" max="11013" width="17.28515625" style="1" customWidth="1"/>
    <col min="11014" max="11014" width="19.28515625" style="1" customWidth="1"/>
    <col min="11015" max="11015" width="17.85546875" style="1" customWidth="1"/>
    <col min="11016" max="11016" width="17.7109375" style="1" customWidth="1"/>
    <col min="11017" max="11017" width="12.42578125" style="1" customWidth="1"/>
    <col min="11018" max="11264" width="9.140625" style="1"/>
    <col min="11265" max="11265" width="28.140625" style="1" customWidth="1"/>
    <col min="11266" max="11266" width="16.42578125" style="1" customWidth="1"/>
    <col min="11267" max="11267" width="20.140625" style="1" customWidth="1"/>
    <col min="11268" max="11269" width="17.28515625" style="1" customWidth="1"/>
    <col min="11270" max="11270" width="19.28515625" style="1" customWidth="1"/>
    <col min="11271" max="11271" width="17.85546875" style="1" customWidth="1"/>
    <col min="11272" max="11272" width="17.7109375" style="1" customWidth="1"/>
    <col min="11273" max="11273" width="12.42578125" style="1" customWidth="1"/>
    <col min="11274" max="11520" width="9.140625" style="1"/>
    <col min="11521" max="11521" width="28.140625" style="1" customWidth="1"/>
    <col min="11522" max="11522" width="16.42578125" style="1" customWidth="1"/>
    <col min="11523" max="11523" width="20.140625" style="1" customWidth="1"/>
    <col min="11524" max="11525" width="17.28515625" style="1" customWidth="1"/>
    <col min="11526" max="11526" width="19.28515625" style="1" customWidth="1"/>
    <col min="11527" max="11527" width="17.85546875" style="1" customWidth="1"/>
    <col min="11528" max="11528" width="17.7109375" style="1" customWidth="1"/>
    <col min="11529" max="11529" width="12.42578125" style="1" customWidth="1"/>
    <col min="11530" max="11776" width="9.140625" style="1"/>
    <col min="11777" max="11777" width="28.140625" style="1" customWidth="1"/>
    <col min="11778" max="11778" width="16.42578125" style="1" customWidth="1"/>
    <col min="11779" max="11779" width="20.140625" style="1" customWidth="1"/>
    <col min="11780" max="11781" width="17.28515625" style="1" customWidth="1"/>
    <col min="11782" max="11782" width="19.28515625" style="1" customWidth="1"/>
    <col min="11783" max="11783" width="17.85546875" style="1" customWidth="1"/>
    <col min="11784" max="11784" width="17.7109375" style="1" customWidth="1"/>
    <col min="11785" max="11785" width="12.42578125" style="1" customWidth="1"/>
    <col min="11786" max="12032" width="9.140625" style="1"/>
    <col min="12033" max="12033" width="28.140625" style="1" customWidth="1"/>
    <col min="12034" max="12034" width="16.42578125" style="1" customWidth="1"/>
    <col min="12035" max="12035" width="20.140625" style="1" customWidth="1"/>
    <col min="12036" max="12037" width="17.28515625" style="1" customWidth="1"/>
    <col min="12038" max="12038" width="19.28515625" style="1" customWidth="1"/>
    <col min="12039" max="12039" width="17.85546875" style="1" customWidth="1"/>
    <col min="12040" max="12040" width="17.7109375" style="1" customWidth="1"/>
    <col min="12041" max="12041" width="12.42578125" style="1" customWidth="1"/>
    <col min="12042" max="12288" width="9.140625" style="1"/>
    <col min="12289" max="12289" width="28.140625" style="1" customWidth="1"/>
    <col min="12290" max="12290" width="16.42578125" style="1" customWidth="1"/>
    <col min="12291" max="12291" width="20.140625" style="1" customWidth="1"/>
    <col min="12292" max="12293" width="17.28515625" style="1" customWidth="1"/>
    <col min="12294" max="12294" width="19.28515625" style="1" customWidth="1"/>
    <col min="12295" max="12295" width="17.85546875" style="1" customWidth="1"/>
    <col min="12296" max="12296" width="17.7109375" style="1" customWidth="1"/>
    <col min="12297" max="12297" width="12.42578125" style="1" customWidth="1"/>
    <col min="12298" max="12544" width="9.140625" style="1"/>
    <col min="12545" max="12545" width="28.140625" style="1" customWidth="1"/>
    <col min="12546" max="12546" width="16.42578125" style="1" customWidth="1"/>
    <col min="12547" max="12547" width="20.140625" style="1" customWidth="1"/>
    <col min="12548" max="12549" width="17.28515625" style="1" customWidth="1"/>
    <col min="12550" max="12550" width="19.28515625" style="1" customWidth="1"/>
    <col min="12551" max="12551" width="17.85546875" style="1" customWidth="1"/>
    <col min="12552" max="12552" width="17.7109375" style="1" customWidth="1"/>
    <col min="12553" max="12553" width="12.42578125" style="1" customWidth="1"/>
    <col min="12554" max="12800" width="9.140625" style="1"/>
    <col min="12801" max="12801" width="28.140625" style="1" customWidth="1"/>
    <col min="12802" max="12802" width="16.42578125" style="1" customWidth="1"/>
    <col min="12803" max="12803" width="20.140625" style="1" customWidth="1"/>
    <col min="12804" max="12805" width="17.28515625" style="1" customWidth="1"/>
    <col min="12806" max="12806" width="19.28515625" style="1" customWidth="1"/>
    <col min="12807" max="12807" width="17.85546875" style="1" customWidth="1"/>
    <col min="12808" max="12808" width="17.7109375" style="1" customWidth="1"/>
    <col min="12809" max="12809" width="12.42578125" style="1" customWidth="1"/>
    <col min="12810" max="13056" width="9.140625" style="1"/>
    <col min="13057" max="13057" width="28.140625" style="1" customWidth="1"/>
    <col min="13058" max="13058" width="16.42578125" style="1" customWidth="1"/>
    <col min="13059" max="13059" width="20.140625" style="1" customWidth="1"/>
    <col min="13060" max="13061" width="17.28515625" style="1" customWidth="1"/>
    <col min="13062" max="13062" width="19.28515625" style="1" customWidth="1"/>
    <col min="13063" max="13063" width="17.85546875" style="1" customWidth="1"/>
    <col min="13064" max="13064" width="17.7109375" style="1" customWidth="1"/>
    <col min="13065" max="13065" width="12.42578125" style="1" customWidth="1"/>
    <col min="13066" max="13312" width="9.140625" style="1"/>
    <col min="13313" max="13313" width="28.140625" style="1" customWidth="1"/>
    <col min="13314" max="13314" width="16.42578125" style="1" customWidth="1"/>
    <col min="13315" max="13315" width="20.140625" style="1" customWidth="1"/>
    <col min="13316" max="13317" width="17.28515625" style="1" customWidth="1"/>
    <col min="13318" max="13318" width="19.28515625" style="1" customWidth="1"/>
    <col min="13319" max="13319" width="17.85546875" style="1" customWidth="1"/>
    <col min="13320" max="13320" width="17.7109375" style="1" customWidth="1"/>
    <col min="13321" max="13321" width="12.42578125" style="1" customWidth="1"/>
    <col min="13322" max="13568" width="9.140625" style="1"/>
    <col min="13569" max="13569" width="28.140625" style="1" customWidth="1"/>
    <col min="13570" max="13570" width="16.42578125" style="1" customWidth="1"/>
    <col min="13571" max="13571" width="20.140625" style="1" customWidth="1"/>
    <col min="13572" max="13573" width="17.28515625" style="1" customWidth="1"/>
    <col min="13574" max="13574" width="19.28515625" style="1" customWidth="1"/>
    <col min="13575" max="13575" width="17.85546875" style="1" customWidth="1"/>
    <col min="13576" max="13576" width="17.7109375" style="1" customWidth="1"/>
    <col min="13577" max="13577" width="12.42578125" style="1" customWidth="1"/>
    <col min="13578" max="13824" width="9.140625" style="1"/>
    <col min="13825" max="13825" width="28.140625" style="1" customWidth="1"/>
    <col min="13826" max="13826" width="16.42578125" style="1" customWidth="1"/>
    <col min="13827" max="13827" width="20.140625" style="1" customWidth="1"/>
    <col min="13828" max="13829" width="17.28515625" style="1" customWidth="1"/>
    <col min="13830" max="13830" width="19.28515625" style="1" customWidth="1"/>
    <col min="13831" max="13831" width="17.85546875" style="1" customWidth="1"/>
    <col min="13832" max="13832" width="17.7109375" style="1" customWidth="1"/>
    <col min="13833" max="13833" width="12.42578125" style="1" customWidth="1"/>
    <col min="13834" max="14080" width="9.140625" style="1"/>
    <col min="14081" max="14081" width="28.140625" style="1" customWidth="1"/>
    <col min="14082" max="14082" width="16.42578125" style="1" customWidth="1"/>
    <col min="14083" max="14083" width="20.140625" style="1" customWidth="1"/>
    <col min="14084" max="14085" width="17.28515625" style="1" customWidth="1"/>
    <col min="14086" max="14086" width="19.28515625" style="1" customWidth="1"/>
    <col min="14087" max="14087" width="17.85546875" style="1" customWidth="1"/>
    <col min="14088" max="14088" width="17.7109375" style="1" customWidth="1"/>
    <col min="14089" max="14089" width="12.42578125" style="1" customWidth="1"/>
    <col min="14090" max="14336" width="9.140625" style="1"/>
    <col min="14337" max="14337" width="28.140625" style="1" customWidth="1"/>
    <col min="14338" max="14338" width="16.42578125" style="1" customWidth="1"/>
    <col min="14339" max="14339" width="20.140625" style="1" customWidth="1"/>
    <col min="14340" max="14341" width="17.28515625" style="1" customWidth="1"/>
    <col min="14342" max="14342" width="19.28515625" style="1" customWidth="1"/>
    <col min="14343" max="14343" width="17.85546875" style="1" customWidth="1"/>
    <col min="14344" max="14344" width="17.7109375" style="1" customWidth="1"/>
    <col min="14345" max="14345" width="12.42578125" style="1" customWidth="1"/>
    <col min="14346" max="14592" width="9.140625" style="1"/>
    <col min="14593" max="14593" width="28.140625" style="1" customWidth="1"/>
    <col min="14594" max="14594" width="16.42578125" style="1" customWidth="1"/>
    <col min="14595" max="14595" width="20.140625" style="1" customWidth="1"/>
    <col min="14596" max="14597" width="17.28515625" style="1" customWidth="1"/>
    <col min="14598" max="14598" width="19.28515625" style="1" customWidth="1"/>
    <col min="14599" max="14599" width="17.85546875" style="1" customWidth="1"/>
    <col min="14600" max="14600" width="17.7109375" style="1" customWidth="1"/>
    <col min="14601" max="14601" width="12.42578125" style="1" customWidth="1"/>
    <col min="14602" max="14848" width="9.140625" style="1"/>
    <col min="14849" max="14849" width="28.140625" style="1" customWidth="1"/>
    <col min="14850" max="14850" width="16.42578125" style="1" customWidth="1"/>
    <col min="14851" max="14851" width="20.140625" style="1" customWidth="1"/>
    <col min="14852" max="14853" width="17.28515625" style="1" customWidth="1"/>
    <col min="14854" max="14854" width="19.28515625" style="1" customWidth="1"/>
    <col min="14855" max="14855" width="17.85546875" style="1" customWidth="1"/>
    <col min="14856" max="14856" width="17.7109375" style="1" customWidth="1"/>
    <col min="14857" max="14857" width="12.42578125" style="1" customWidth="1"/>
    <col min="14858" max="15104" width="9.140625" style="1"/>
    <col min="15105" max="15105" width="28.140625" style="1" customWidth="1"/>
    <col min="15106" max="15106" width="16.42578125" style="1" customWidth="1"/>
    <col min="15107" max="15107" width="20.140625" style="1" customWidth="1"/>
    <col min="15108" max="15109" width="17.28515625" style="1" customWidth="1"/>
    <col min="15110" max="15110" width="19.28515625" style="1" customWidth="1"/>
    <col min="15111" max="15111" width="17.85546875" style="1" customWidth="1"/>
    <col min="15112" max="15112" width="17.7109375" style="1" customWidth="1"/>
    <col min="15113" max="15113" width="12.42578125" style="1" customWidth="1"/>
    <col min="15114" max="15360" width="9.140625" style="1"/>
    <col min="15361" max="15361" width="28.140625" style="1" customWidth="1"/>
    <col min="15362" max="15362" width="16.42578125" style="1" customWidth="1"/>
    <col min="15363" max="15363" width="20.140625" style="1" customWidth="1"/>
    <col min="15364" max="15365" width="17.28515625" style="1" customWidth="1"/>
    <col min="15366" max="15366" width="19.28515625" style="1" customWidth="1"/>
    <col min="15367" max="15367" width="17.85546875" style="1" customWidth="1"/>
    <col min="15368" max="15368" width="17.7109375" style="1" customWidth="1"/>
    <col min="15369" max="15369" width="12.42578125" style="1" customWidth="1"/>
    <col min="15370" max="15616" width="9.140625" style="1"/>
    <col min="15617" max="15617" width="28.140625" style="1" customWidth="1"/>
    <col min="15618" max="15618" width="16.42578125" style="1" customWidth="1"/>
    <col min="15619" max="15619" width="20.140625" style="1" customWidth="1"/>
    <col min="15620" max="15621" width="17.28515625" style="1" customWidth="1"/>
    <col min="15622" max="15622" width="19.28515625" style="1" customWidth="1"/>
    <col min="15623" max="15623" width="17.85546875" style="1" customWidth="1"/>
    <col min="15624" max="15624" width="17.7109375" style="1" customWidth="1"/>
    <col min="15625" max="15625" width="12.42578125" style="1" customWidth="1"/>
    <col min="15626" max="15872" width="9.140625" style="1"/>
    <col min="15873" max="15873" width="28.140625" style="1" customWidth="1"/>
    <col min="15874" max="15874" width="16.42578125" style="1" customWidth="1"/>
    <col min="15875" max="15875" width="20.140625" style="1" customWidth="1"/>
    <col min="15876" max="15877" width="17.28515625" style="1" customWidth="1"/>
    <col min="15878" max="15878" width="19.28515625" style="1" customWidth="1"/>
    <col min="15879" max="15879" width="17.85546875" style="1" customWidth="1"/>
    <col min="15880" max="15880" width="17.7109375" style="1" customWidth="1"/>
    <col min="15881" max="15881" width="12.42578125" style="1" customWidth="1"/>
    <col min="15882" max="16128" width="9.140625" style="1"/>
    <col min="16129" max="16129" width="28.140625" style="1" customWidth="1"/>
    <col min="16130" max="16130" width="16.42578125" style="1" customWidth="1"/>
    <col min="16131" max="16131" width="20.140625" style="1" customWidth="1"/>
    <col min="16132" max="16133" width="17.28515625" style="1" customWidth="1"/>
    <col min="16134" max="16134" width="19.28515625" style="1" customWidth="1"/>
    <col min="16135" max="16135" width="17.85546875" style="1" customWidth="1"/>
    <col min="16136" max="16136" width="17.7109375" style="1" customWidth="1"/>
    <col min="16137" max="16137" width="12.42578125" style="1" customWidth="1"/>
    <col min="16138" max="16384" width="9.140625" style="1"/>
  </cols>
  <sheetData>
    <row r="1" spans="1:9" s="58" customFormat="1" ht="50.1" customHeight="1">
      <c r="A1" s="57"/>
    </row>
    <row r="2" spans="1:9" s="58" customFormat="1" ht="13.5" customHeight="1">
      <c r="A2" s="59" t="s">
        <v>52</v>
      </c>
    </row>
    <row r="3" spans="1:9" s="58" customFormat="1" ht="13.5" customHeight="1">
      <c r="A3" s="60" t="s">
        <v>48</v>
      </c>
    </row>
    <row r="4" spans="1:9" s="58" customFormat="1" ht="13.5" customHeight="1"/>
    <row r="5" spans="1:9" s="58" customFormat="1" ht="13.5" customHeight="1"/>
    <row r="6" spans="1:9" s="58" customFormat="1" ht="15" customHeight="1">
      <c r="A6" s="61" t="s">
        <v>33</v>
      </c>
    </row>
    <row r="7" spans="1:9" s="58" customFormat="1" ht="14.25" customHeight="1">
      <c r="A7" s="62" t="s">
        <v>34</v>
      </c>
    </row>
    <row r="8" spans="1:9" ht="13.5" customHeight="1">
      <c r="E8" s="16"/>
    </row>
    <row r="9" spans="1:9" s="5" customFormat="1" ht="36.75" customHeight="1">
      <c r="A9" s="2"/>
      <c r="B9" s="3" t="s">
        <v>35</v>
      </c>
      <c r="C9" s="3" t="s">
        <v>36</v>
      </c>
      <c r="D9" s="3" t="s">
        <v>37</v>
      </c>
      <c r="E9" s="3" t="s">
        <v>38</v>
      </c>
      <c r="F9" s="4" t="s">
        <v>39</v>
      </c>
      <c r="G9" s="3" t="s">
        <v>40</v>
      </c>
      <c r="H9" s="3" t="s">
        <v>41</v>
      </c>
      <c r="I9" s="3" t="s">
        <v>42</v>
      </c>
    </row>
    <row r="10" spans="1:9" s="10" customFormat="1" ht="22.5" customHeight="1">
      <c r="A10" s="6" t="s">
        <v>53</v>
      </c>
      <c r="B10" s="6" t="s">
        <v>43</v>
      </c>
      <c r="C10" s="7">
        <v>42087</v>
      </c>
      <c r="D10" s="8">
        <v>29877779</v>
      </c>
      <c r="E10" s="8">
        <v>29877779</v>
      </c>
      <c r="F10" s="8">
        <v>10657891</v>
      </c>
      <c r="G10" s="9">
        <v>0.35671599999999998</v>
      </c>
      <c r="H10" s="8">
        <v>19219888</v>
      </c>
      <c r="I10" s="8">
        <v>0</v>
      </c>
    </row>
    <row r="11" spans="1:9" s="10" customFormat="1" ht="13.5" customHeight="1">
      <c r="A11" s="6" t="s">
        <v>54</v>
      </c>
      <c r="B11" s="6" t="s">
        <v>43</v>
      </c>
      <c r="C11" s="7">
        <v>41946</v>
      </c>
      <c r="D11" s="8">
        <v>23806581</v>
      </c>
      <c r="E11" s="8">
        <v>23806581</v>
      </c>
      <c r="F11" s="8">
        <v>7149672</v>
      </c>
      <c r="G11" s="9">
        <v>0.30032300000000001</v>
      </c>
      <c r="H11" s="8">
        <v>16656909</v>
      </c>
      <c r="I11" s="8">
        <v>0</v>
      </c>
    </row>
    <row r="12" spans="1:9" s="10" customFormat="1" ht="13.5" customHeight="1">
      <c r="A12" s="6" t="s">
        <v>55</v>
      </c>
      <c r="B12" s="6" t="s">
        <v>43</v>
      </c>
      <c r="C12" s="7">
        <v>41908</v>
      </c>
      <c r="D12" s="8">
        <v>13200000</v>
      </c>
      <c r="E12" s="8">
        <v>13200000</v>
      </c>
      <c r="F12" s="8"/>
      <c r="G12" s="9"/>
      <c r="H12" s="8"/>
      <c r="I12" s="8"/>
    </row>
    <row r="13" spans="1:9" s="10" customFormat="1" ht="13.5" customHeight="1">
      <c r="A13" s="6" t="s">
        <v>56</v>
      </c>
      <c r="B13" s="6" t="s">
        <v>31</v>
      </c>
      <c r="C13" s="7">
        <v>42005</v>
      </c>
      <c r="D13" s="8">
        <v>405400000</v>
      </c>
      <c r="E13" s="8">
        <v>405400000</v>
      </c>
      <c r="F13" s="8">
        <v>91015646</v>
      </c>
      <c r="G13" s="9">
        <v>0.22450800000000001</v>
      </c>
      <c r="H13" s="8">
        <v>314384354</v>
      </c>
      <c r="I13" s="8">
        <v>400000</v>
      </c>
    </row>
    <row r="14" spans="1:9" s="10" customFormat="1" ht="13.5" customHeight="1">
      <c r="A14" s="6" t="s">
        <v>57</v>
      </c>
      <c r="B14" s="6" t="s">
        <v>31</v>
      </c>
      <c r="C14" s="7">
        <v>42063</v>
      </c>
      <c r="D14" s="8">
        <v>98761764</v>
      </c>
      <c r="E14" s="8">
        <v>98761764</v>
      </c>
      <c r="F14" s="8">
        <v>6841333</v>
      </c>
      <c r="G14" s="9">
        <v>6.9270999999999999E-2</v>
      </c>
      <c r="H14" s="8">
        <v>91920431</v>
      </c>
      <c r="I14" s="8">
        <v>0</v>
      </c>
    </row>
    <row r="15" spans="1:9" s="10" customFormat="1" ht="13.5" customHeight="1">
      <c r="A15" s="6" t="s">
        <v>58</v>
      </c>
      <c r="B15" s="6" t="s">
        <v>31</v>
      </c>
      <c r="C15" s="7">
        <v>42063</v>
      </c>
      <c r="D15" s="8">
        <v>264023457</v>
      </c>
      <c r="E15" s="8">
        <v>264023457</v>
      </c>
      <c r="F15" s="8">
        <v>5729698</v>
      </c>
      <c r="G15" s="9">
        <v>2.1701000000000002E-2</v>
      </c>
      <c r="H15" s="8">
        <v>258293759</v>
      </c>
      <c r="I15" s="8">
        <v>0</v>
      </c>
    </row>
    <row r="16" spans="1:9" s="10" customFormat="1" ht="13.5" customHeight="1">
      <c r="A16" s="6" t="s">
        <v>59</v>
      </c>
      <c r="B16" s="6" t="s">
        <v>31</v>
      </c>
      <c r="C16" s="7">
        <v>41978</v>
      </c>
      <c r="D16" s="8">
        <v>612958926</v>
      </c>
      <c r="E16" s="8">
        <v>612958926</v>
      </c>
      <c r="F16" s="8">
        <v>73853155</v>
      </c>
      <c r="G16" s="9">
        <v>0.120486</v>
      </c>
      <c r="H16" s="8">
        <v>539105771</v>
      </c>
      <c r="I16" s="8">
        <v>1669966</v>
      </c>
    </row>
    <row r="17" spans="1:9" s="10" customFormat="1" ht="13.5" customHeight="1">
      <c r="A17" s="6" t="s">
        <v>60</v>
      </c>
      <c r="B17" s="6" t="s">
        <v>31</v>
      </c>
      <c r="C17" s="7">
        <v>42063</v>
      </c>
      <c r="D17" s="8">
        <v>540882216</v>
      </c>
      <c r="E17" s="8">
        <v>540882216</v>
      </c>
      <c r="F17" s="8">
        <v>71296651</v>
      </c>
      <c r="G17" s="9">
        <v>0.13181499999999999</v>
      </c>
      <c r="H17" s="8">
        <v>469585565</v>
      </c>
      <c r="I17" s="8">
        <v>0</v>
      </c>
    </row>
    <row r="18" spans="1:9" s="10" customFormat="1" ht="13.5" customHeight="1">
      <c r="A18" s="6" t="s">
        <v>61</v>
      </c>
      <c r="B18" s="6" t="s">
        <v>31</v>
      </c>
      <c r="C18" s="7">
        <v>41988</v>
      </c>
      <c r="D18" s="8">
        <v>692000000</v>
      </c>
      <c r="E18" s="8">
        <v>692000000</v>
      </c>
      <c r="F18" s="8">
        <v>81718819</v>
      </c>
      <c r="G18" s="9">
        <v>0.11809</v>
      </c>
      <c r="H18" s="8">
        <v>610281181</v>
      </c>
      <c r="I18" s="8">
        <v>326087</v>
      </c>
    </row>
    <row r="19" spans="1:9" s="10" customFormat="1" ht="13.5" customHeight="1">
      <c r="A19" s="6" t="s">
        <v>62</v>
      </c>
      <c r="B19" s="6" t="s">
        <v>31</v>
      </c>
      <c r="C19" s="7">
        <v>42062</v>
      </c>
      <c r="D19" s="8">
        <v>23687972</v>
      </c>
      <c r="E19" s="8">
        <v>23687972</v>
      </c>
      <c r="F19" s="8">
        <v>448934</v>
      </c>
      <c r="G19" s="9">
        <v>1.8950999999999999E-2</v>
      </c>
      <c r="H19" s="8">
        <v>23239038</v>
      </c>
      <c r="I19" s="8">
        <v>0</v>
      </c>
    </row>
    <row r="20" spans="1:9" s="10" customFormat="1" ht="13.5" customHeight="1">
      <c r="A20" s="6" t="s">
        <v>63</v>
      </c>
      <c r="B20" s="6" t="s">
        <v>31</v>
      </c>
      <c r="C20" s="7">
        <v>42124</v>
      </c>
      <c r="D20" s="8">
        <v>1122873013</v>
      </c>
      <c r="E20" s="8">
        <v>1122873013</v>
      </c>
      <c r="F20" s="8">
        <v>45280816</v>
      </c>
      <c r="G20" s="9">
        <v>4.0325E-2</v>
      </c>
      <c r="H20" s="8">
        <v>1077592197</v>
      </c>
      <c r="I20" s="8">
        <v>1936869</v>
      </c>
    </row>
    <row r="21" spans="1:9" s="10" customFormat="1" ht="13.5" customHeight="1">
      <c r="A21" s="6" t="s">
        <v>30</v>
      </c>
      <c r="B21" s="6" t="s">
        <v>31</v>
      </c>
      <c r="C21" s="7">
        <v>41913</v>
      </c>
      <c r="D21" s="8">
        <v>35738580</v>
      </c>
      <c r="E21" s="8">
        <v>35738580</v>
      </c>
      <c r="F21" s="8">
        <v>8869635</v>
      </c>
      <c r="G21" s="9">
        <v>0.24818000000000001</v>
      </c>
      <c r="H21" s="8">
        <v>26868945</v>
      </c>
      <c r="I21" s="8">
        <v>180000</v>
      </c>
    </row>
    <row r="22" spans="1:9" s="10" customFormat="1" ht="13.5" customHeight="1">
      <c r="A22" s="6" t="s">
        <v>64</v>
      </c>
      <c r="B22" s="6" t="s">
        <v>31</v>
      </c>
      <c r="C22" s="7">
        <v>42063</v>
      </c>
      <c r="D22" s="8">
        <v>377381530</v>
      </c>
      <c r="E22" s="8">
        <v>377381530</v>
      </c>
      <c r="F22" s="8">
        <v>58394654</v>
      </c>
      <c r="G22" s="9">
        <v>0.15473600000000001</v>
      </c>
      <c r="H22" s="8">
        <v>318986876</v>
      </c>
      <c r="I22" s="8">
        <v>0</v>
      </c>
    </row>
    <row r="23" spans="1:9" s="10" customFormat="1" ht="13.5" customHeight="1">
      <c r="A23" s="6" t="s">
        <v>65</v>
      </c>
      <c r="B23" s="6" t="s">
        <v>31</v>
      </c>
      <c r="C23" s="7">
        <v>42063</v>
      </c>
      <c r="D23" s="8">
        <v>105171809</v>
      </c>
      <c r="E23" s="8">
        <v>105171809</v>
      </c>
      <c r="F23" s="8">
        <v>18985389</v>
      </c>
      <c r="G23" s="9">
        <v>0.18051700000000001</v>
      </c>
      <c r="H23" s="8">
        <v>86186420</v>
      </c>
      <c r="I23" s="8">
        <v>900000</v>
      </c>
    </row>
    <row r="24" spans="1:9" s="10" customFormat="1" ht="13.5" customHeight="1">
      <c r="A24" s="6" t="s">
        <v>66</v>
      </c>
      <c r="B24" s="6" t="s">
        <v>31</v>
      </c>
      <c r="C24" s="7">
        <v>41955</v>
      </c>
      <c r="D24" s="8">
        <v>189544894</v>
      </c>
      <c r="E24" s="8">
        <v>189544894</v>
      </c>
      <c r="F24" s="8">
        <v>16244582</v>
      </c>
      <c r="G24" s="9">
        <v>8.5703000000000001E-2</v>
      </c>
      <c r="H24" s="8">
        <v>173300312</v>
      </c>
      <c r="I24" s="8">
        <v>543478</v>
      </c>
    </row>
    <row r="25" spans="1:9" s="10" customFormat="1" ht="13.5" customHeight="1">
      <c r="A25" s="6" t="s">
        <v>67</v>
      </c>
      <c r="B25" s="6" t="s">
        <v>31</v>
      </c>
      <c r="C25" s="7">
        <v>42040</v>
      </c>
      <c r="D25" s="8">
        <v>375720263</v>
      </c>
      <c r="E25" s="8">
        <v>375720263</v>
      </c>
      <c r="F25" s="8">
        <v>69818028</v>
      </c>
      <c r="G25" s="9">
        <v>0.18582399999999999</v>
      </c>
      <c r="H25" s="8">
        <v>305902235</v>
      </c>
      <c r="I25" s="8">
        <v>0</v>
      </c>
    </row>
    <row r="26" spans="1:9" s="10" customFormat="1" ht="13.5" customHeight="1">
      <c r="A26" s="6" t="s">
        <v>68</v>
      </c>
      <c r="B26" s="6" t="s">
        <v>31</v>
      </c>
      <c r="C26" s="7">
        <v>42063</v>
      </c>
      <c r="D26" s="8">
        <v>100263495</v>
      </c>
      <c r="E26" s="8">
        <v>100263495</v>
      </c>
      <c r="F26" s="8">
        <v>10257123</v>
      </c>
      <c r="G26" s="9">
        <v>0.102301</v>
      </c>
      <c r="H26" s="8">
        <v>90006372</v>
      </c>
      <c r="I26" s="8">
        <v>0</v>
      </c>
    </row>
    <row r="27" spans="1:9" s="10" customFormat="1" ht="13.5" customHeight="1">
      <c r="A27" s="6" t="s">
        <v>69</v>
      </c>
      <c r="B27" s="6" t="s">
        <v>31</v>
      </c>
      <c r="C27" s="7">
        <v>42047</v>
      </c>
      <c r="D27" s="8">
        <v>705288765</v>
      </c>
      <c r="E27" s="8">
        <v>705288765</v>
      </c>
      <c r="F27" s="8">
        <v>172929355</v>
      </c>
      <c r="G27" s="9">
        <v>0.24518899999999999</v>
      </c>
      <c r="H27" s="8">
        <v>532359410</v>
      </c>
      <c r="I27" s="8">
        <v>7955830</v>
      </c>
    </row>
    <row r="28" spans="1:9" s="10" customFormat="1" ht="13.5" customHeight="1">
      <c r="A28" s="6" t="s">
        <v>70</v>
      </c>
      <c r="B28" s="6" t="s">
        <v>31</v>
      </c>
      <c r="C28" s="7">
        <v>41957</v>
      </c>
      <c r="D28" s="8">
        <v>1807069154</v>
      </c>
      <c r="E28" s="8">
        <v>1807069154</v>
      </c>
      <c r="F28" s="8">
        <v>203163647</v>
      </c>
      <c r="G28" s="9">
        <v>0.112427</v>
      </c>
      <c r="H28" s="8">
        <v>1603905507</v>
      </c>
      <c r="I28" s="8">
        <v>158213899</v>
      </c>
    </row>
    <row r="29" spans="1:9" s="10" customFormat="1" ht="13.5" customHeight="1">
      <c r="A29" s="6" t="s">
        <v>71</v>
      </c>
      <c r="B29" s="6" t="s">
        <v>31</v>
      </c>
      <c r="C29" s="7">
        <v>42063</v>
      </c>
      <c r="D29" s="8">
        <v>10336405</v>
      </c>
      <c r="E29" s="8">
        <v>10336405</v>
      </c>
      <c r="F29" s="8"/>
      <c r="G29" s="9"/>
      <c r="H29" s="8"/>
      <c r="I29" s="8"/>
    </row>
    <row r="30" spans="1:9" s="10" customFormat="1" ht="13.5" customHeight="1">
      <c r="A30" s="6" t="s">
        <v>72</v>
      </c>
      <c r="B30" s="6" t="s">
        <v>31</v>
      </c>
      <c r="C30" s="7">
        <v>42040</v>
      </c>
      <c r="D30" s="8">
        <v>59427358</v>
      </c>
      <c r="E30" s="8">
        <v>59427358</v>
      </c>
      <c r="F30" s="8">
        <v>5073649</v>
      </c>
      <c r="G30" s="9">
        <v>8.5375000000000006E-2</v>
      </c>
      <c r="H30" s="8">
        <v>54353709</v>
      </c>
      <c r="I30" s="8">
        <v>0</v>
      </c>
    </row>
    <row r="31" spans="1:9" s="10" customFormat="1" ht="13.5" customHeight="1">
      <c r="A31" s="6" t="s">
        <v>73</v>
      </c>
      <c r="B31" s="6" t="s">
        <v>31</v>
      </c>
      <c r="C31" s="7">
        <v>42009</v>
      </c>
      <c r="D31" s="8">
        <v>862579628</v>
      </c>
      <c r="E31" s="8">
        <v>862579628</v>
      </c>
      <c r="F31" s="8">
        <v>81866271</v>
      </c>
      <c r="G31" s="9">
        <v>9.4908000000000006E-2</v>
      </c>
      <c r="H31" s="8">
        <v>780713357</v>
      </c>
      <c r="I31" s="8">
        <v>30681687</v>
      </c>
    </row>
    <row r="32" spans="1:9" s="10" customFormat="1" ht="13.5" customHeight="1">
      <c r="A32" s="6" t="s">
        <v>74</v>
      </c>
      <c r="B32" s="6" t="s">
        <v>31</v>
      </c>
      <c r="C32" s="7">
        <v>41973</v>
      </c>
      <c r="D32" s="8">
        <v>1035894093</v>
      </c>
      <c r="E32" s="8">
        <v>1035894093</v>
      </c>
      <c r="F32" s="8">
        <v>166967390</v>
      </c>
      <c r="G32" s="9">
        <v>0.16118099999999999</v>
      </c>
      <c r="H32" s="8">
        <v>868926703</v>
      </c>
      <c r="I32" s="8">
        <v>1076087</v>
      </c>
    </row>
    <row r="33" spans="1:9" s="10" customFormat="1" ht="13.5" customHeight="1">
      <c r="A33" s="6" t="s">
        <v>75</v>
      </c>
      <c r="B33" s="6" t="s">
        <v>31</v>
      </c>
      <c r="C33" s="7">
        <v>41988</v>
      </c>
      <c r="D33" s="8">
        <v>2893444593</v>
      </c>
      <c r="E33" s="8">
        <v>2893444593</v>
      </c>
      <c r="F33" s="8">
        <v>438114708</v>
      </c>
      <c r="G33" s="9">
        <v>0.151416</v>
      </c>
      <c r="H33" s="8">
        <v>2455329885</v>
      </c>
      <c r="I33" s="8">
        <v>129820175</v>
      </c>
    </row>
    <row r="34" spans="1:9" s="10" customFormat="1" ht="13.5" customHeight="1">
      <c r="A34" s="6" t="s">
        <v>76</v>
      </c>
      <c r="B34" s="6" t="s">
        <v>31</v>
      </c>
      <c r="C34" s="7">
        <v>41970</v>
      </c>
      <c r="D34" s="8">
        <v>189125000</v>
      </c>
      <c r="E34" s="8">
        <v>316000000</v>
      </c>
      <c r="F34" s="8">
        <v>27167530</v>
      </c>
      <c r="G34" s="9">
        <v>8.5972999999999994E-2</v>
      </c>
      <c r="H34" s="8">
        <v>288832470</v>
      </c>
      <c r="I34" s="8">
        <v>31002573</v>
      </c>
    </row>
    <row r="35" spans="1:9" s="10" customFormat="1" ht="13.5" customHeight="1">
      <c r="A35" s="6" t="s">
        <v>77</v>
      </c>
      <c r="B35" s="6" t="s">
        <v>31</v>
      </c>
      <c r="C35" s="7">
        <v>42022</v>
      </c>
      <c r="D35" s="8">
        <v>747517644</v>
      </c>
      <c r="E35" s="8">
        <v>747517644</v>
      </c>
      <c r="F35" s="8">
        <v>67317877</v>
      </c>
      <c r="G35" s="9">
        <v>9.0054999999999996E-2</v>
      </c>
      <c r="H35" s="8">
        <v>680199767</v>
      </c>
      <c r="I35" s="8">
        <v>1745950</v>
      </c>
    </row>
    <row r="36" spans="1:9" s="10" customFormat="1" ht="22.5" customHeight="1">
      <c r="A36" s="6" t="s">
        <v>78</v>
      </c>
      <c r="B36" s="6" t="s">
        <v>44</v>
      </c>
      <c r="C36" s="7">
        <v>41990</v>
      </c>
      <c r="D36" s="8">
        <v>657794079</v>
      </c>
      <c r="E36" s="8">
        <v>657794079</v>
      </c>
      <c r="F36" s="8">
        <v>50585836</v>
      </c>
      <c r="G36" s="9">
        <v>7.6901999999999998E-2</v>
      </c>
      <c r="H36" s="8">
        <v>607208243</v>
      </c>
      <c r="I36" s="8">
        <v>0</v>
      </c>
    </row>
    <row r="37" spans="1:9" s="10" customFormat="1" ht="22.5" customHeight="1">
      <c r="A37" s="6" t="s">
        <v>79</v>
      </c>
      <c r="B37" s="6" t="s">
        <v>44</v>
      </c>
      <c r="C37" s="7">
        <v>42016</v>
      </c>
      <c r="D37" s="8">
        <v>4533248258</v>
      </c>
      <c r="E37" s="8">
        <v>4533248258</v>
      </c>
      <c r="F37" s="8">
        <v>590271568</v>
      </c>
      <c r="G37" s="9">
        <v>0.13020899999999999</v>
      </c>
      <c r="H37" s="8">
        <v>3942976690</v>
      </c>
      <c r="I37" s="8">
        <v>328920517</v>
      </c>
    </row>
    <row r="38" spans="1:9" s="10" customFormat="1" ht="13.5" customHeight="1">
      <c r="A38" s="6"/>
      <c r="B38" s="6"/>
      <c r="C38" s="7"/>
      <c r="D38" s="8"/>
      <c r="E38" s="8"/>
      <c r="F38" s="8"/>
      <c r="G38" s="9"/>
      <c r="H38" s="8"/>
      <c r="I38" s="8"/>
    </row>
    <row r="39" spans="1:9" ht="13.5" customHeight="1">
      <c r="A39" s="6"/>
      <c r="B39" s="6"/>
      <c r="C39" s="7"/>
      <c r="D39" s="8"/>
      <c r="E39" s="8"/>
      <c r="F39" s="8"/>
      <c r="G39" s="9"/>
      <c r="H39" s="8"/>
      <c r="I39" s="8"/>
    </row>
    <row r="40" spans="1:9" ht="13.5" customHeight="1">
      <c r="A40" s="11" t="s">
        <v>45</v>
      </c>
      <c r="B40" s="12"/>
      <c r="C40" s="12"/>
      <c r="D40" s="12">
        <f>SUM(D10:D39)</f>
        <v>18513017256</v>
      </c>
      <c r="E40" s="12">
        <f>SUM(E10:E39)</f>
        <v>18639892256</v>
      </c>
      <c r="F40" s="12">
        <f>SUM(F10:F39)</f>
        <v>2380019857</v>
      </c>
      <c r="G40" s="13">
        <f>IF(F40 &gt; 0,F40/E40,0)</f>
        <v>0.12768420677077116</v>
      </c>
      <c r="H40" s="12">
        <f>SUM(H10:H39)</f>
        <v>16236335994</v>
      </c>
      <c r="I40" s="12">
        <f>SUM(I10:I39)</f>
        <v>695373118</v>
      </c>
    </row>
    <row r="41" spans="1:9" ht="13.5" customHeight="1">
      <c r="A41" s="11"/>
      <c r="B41" s="12"/>
      <c r="C41" s="12"/>
      <c r="D41" s="12"/>
      <c r="E41" s="12"/>
      <c r="F41" s="13"/>
      <c r="G41" s="12"/>
      <c r="H41" s="12"/>
    </row>
    <row r="42" spans="1:9" ht="13.5" customHeight="1">
      <c r="A42" s="11" t="s">
        <v>84</v>
      </c>
      <c r="B42" s="12">
        <f>SUM(E37,E36,E33,E28,E20,E16)</f>
        <v>11627388023</v>
      </c>
      <c r="C42" s="12"/>
      <c r="D42" s="12"/>
      <c r="E42" s="12"/>
      <c r="F42" s="13"/>
      <c r="G42" s="12"/>
      <c r="H42" s="12"/>
    </row>
    <row r="43" spans="1:9" ht="13.5" customHeight="1">
      <c r="A43" s="11"/>
      <c r="B43" s="17">
        <f>B42/E40</f>
        <v>0.62379051677496988</v>
      </c>
      <c r="C43" s="12"/>
      <c r="D43" s="12"/>
      <c r="E43" s="12"/>
      <c r="F43" s="13"/>
      <c r="G43" s="12"/>
      <c r="H43" s="12"/>
    </row>
    <row r="44" spans="1:9" ht="13.5" customHeight="1">
      <c r="A44" s="11"/>
      <c r="B44" s="12"/>
      <c r="C44" s="12"/>
      <c r="D44" s="12"/>
      <c r="E44" s="12"/>
      <c r="F44" s="13"/>
      <c r="G44" s="12"/>
      <c r="H44" s="12"/>
    </row>
    <row r="45" spans="1:9" ht="13.5" customHeight="1">
      <c r="A45" s="11"/>
      <c r="B45" s="12"/>
      <c r="C45" s="12"/>
      <c r="D45" s="12"/>
      <c r="E45" s="12"/>
      <c r="F45" s="13"/>
      <c r="G45" s="12"/>
      <c r="H45" s="12"/>
    </row>
    <row r="46" spans="1:9" ht="13.5" customHeight="1">
      <c r="A46" s="63" t="s">
        <v>80</v>
      </c>
      <c r="B46" s="63"/>
      <c r="C46" s="63"/>
      <c r="D46" s="63"/>
      <c r="E46" s="63"/>
      <c r="F46" s="63"/>
      <c r="G46" s="63"/>
      <c r="H46" s="63"/>
    </row>
    <row r="47" spans="1:9" ht="13.5" customHeight="1">
      <c r="A47" s="20"/>
      <c r="B47" s="20"/>
      <c r="C47" s="20"/>
      <c r="D47" s="20"/>
      <c r="E47" s="20"/>
      <c r="F47" s="20"/>
      <c r="G47" s="20"/>
      <c r="H47" s="20"/>
    </row>
    <row r="48" spans="1:9" ht="40.5" customHeight="1">
      <c r="A48" s="11"/>
      <c r="B48" s="3" t="s">
        <v>35</v>
      </c>
      <c r="C48" s="3" t="s">
        <v>81</v>
      </c>
      <c r="D48" s="3" t="s">
        <v>37</v>
      </c>
      <c r="E48" s="3" t="s">
        <v>38</v>
      </c>
      <c r="F48" s="4" t="s">
        <v>39</v>
      </c>
      <c r="G48" s="3" t="s">
        <v>40</v>
      </c>
      <c r="H48" s="3" t="s">
        <v>41</v>
      </c>
      <c r="I48" s="3" t="s">
        <v>42</v>
      </c>
    </row>
    <row r="49" spans="1:21" ht="33.75" customHeight="1">
      <c r="A49" s="6" t="s">
        <v>82</v>
      </c>
      <c r="B49" s="6" t="s">
        <v>83</v>
      </c>
      <c r="C49" s="7">
        <v>42005</v>
      </c>
      <c r="D49" s="8">
        <v>331193888</v>
      </c>
      <c r="E49" s="8">
        <v>331193888</v>
      </c>
      <c r="F49" s="8"/>
      <c r="G49" s="9"/>
      <c r="H49" s="8"/>
      <c r="I49" s="8"/>
    </row>
    <row r="50" spans="1:21" ht="13.5" customHeight="1">
      <c r="A50" s="6"/>
      <c r="B50" s="6"/>
      <c r="C50" s="7"/>
      <c r="D50" s="8"/>
      <c r="E50" s="8"/>
      <c r="F50" s="8"/>
      <c r="G50" s="9"/>
      <c r="H50" s="8"/>
      <c r="I50" s="8"/>
    </row>
    <row r="51" spans="1:21" ht="13.5" customHeight="1">
      <c r="A51" s="6"/>
      <c r="B51" s="6"/>
      <c r="C51" s="7"/>
      <c r="D51" s="8"/>
      <c r="E51" s="8"/>
      <c r="F51" s="8"/>
      <c r="G51" s="9"/>
      <c r="H51" s="8"/>
      <c r="I51" s="8"/>
    </row>
    <row r="52" spans="1:21" ht="13.5" customHeight="1">
      <c r="A52" s="6"/>
      <c r="B52" s="6"/>
      <c r="C52" s="7"/>
      <c r="D52" s="8"/>
      <c r="E52" s="8"/>
      <c r="F52" s="8"/>
      <c r="G52" s="9"/>
      <c r="H52" s="8"/>
      <c r="I52" s="8"/>
    </row>
    <row r="53" spans="1:21" ht="15.75" customHeight="1">
      <c r="A53" s="56" t="s">
        <v>46</v>
      </c>
      <c r="B53" s="56"/>
      <c r="C53" s="56"/>
      <c r="D53" s="56"/>
      <c r="E53" s="56"/>
      <c r="F53" s="56"/>
      <c r="G53" s="56"/>
      <c r="H53" s="56"/>
      <c r="I53" s="56"/>
    </row>
    <row r="54" spans="1:21" ht="13.5" customHeight="1">
      <c r="A54" s="56"/>
      <c r="B54" s="56"/>
      <c r="C54" s="56"/>
      <c r="D54" s="56"/>
      <c r="E54" s="56"/>
      <c r="F54" s="56"/>
      <c r="G54" s="56"/>
      <c r="H54" s="56"/>
      <c r="I54" s="56"/>
      <c r="J54" s="14"/>
      <c r="K54" s="14"/>
      <c r="L54" s="14"/>
      <c r="M54" s="14"/>
      <c r="N54" s="14"/>
      <c r="O54" s="14"/>
      <c r="P54" s="14"/>
      <c r="Q54" s="14"/>
      <c r="R54" s="14"/>
      <c r="S54" s="14"/>
      <c r="T54" s="14"/>
      <c r="U54" s="14"/>
    </row>
    <row r="55" spans="1:21" ht="13.5" customHeight="1">
      <c r="A55" s="56"/>
      <c r="B55" s="56"/>
      <c r="C55" s="56"/>
      <c r="D55" s="56"/>
      <c r="E55" s="56"/>
      <c r="F55" s="56"/>
      <c r="G55" s="56"/>
      <c r="H55" s="56"/>
      <c r="I55" s="56"/>
      <c r="J55" s="14"/>
      <c r="K55" s="14"/>
      <c r="L55" s="14"/>
      <c r="M55" s="14"/>
      <c r="N55" s="14"/>
      <c r="O55" s="14"/>
      <c r="P55" s="14"/>
      <c r="Q55" s="14"/>
      <c r="R55" s="14"/>
      <c r="S55" s="14"/>
      <c r="T55" s="14"/>
      <c r="U55" s="14"/>
    </row>
    <row r="56" spans="1:21" ht="13.5" customHeight="1">
      <c r="A56" s="56"/>
      <c r="B56" s="56"/>
      <c r="C56" s="56"/>
      <c r="D56" s="56"/>
      <c r="E56" s="56"/>
      <c r="F56" s="56"/>
      <c r="G56" s="56"/>
      <c r="H56" s="56"/>
      <c r="I56" s="56"/>
    </row>
    <row r="57" spans="1:21" ht="13.5" customHeight="1">
      <c r="A57" s="56"/>
      <c r="B57" s="56"/>
      <c r="C57" s="56"/>
      <c r="D57" s="56"/>
      <c r="E57" s="56"/>
      <c r="F57" s="56"/>
      <c r="G57" s="56"/>
      <c r="H57" s="56"/>
      <c r="I57" s="56"/>
    </row>
    <row r="58" spans="1:21" ht="13.5" customHeight="1">
      <c r="A58" s="56"/>
      <c r="B58" s="56"/>
      <c r="C58" s="56"/>
      <c r="D58" s="56"/>
      <c r="E58" s="56"/>
      <c r="F58" s="56"/>
      <c r="G58" s="56"/>
      <c r="H58" s="56"/>
      <c r="I58" s="56"/>
    </row>
    <row r="59" spans="1:21" ht="13.5" customHeight="1">
      <c r="A59" s="56"/>
      <c r="B59" s="56"/>
      <c r="C59" s="56"/>
      <c r="D59" s="56"/>
      <c r="E59" s="56"/>
      <c r="F59" s="56"/>
      <c r="G59" s="56"/>
      <c r="H59" s="56"/>
      <c r="I59" s="56"/>
    </row>
    <row r="60" spans="1:21" ht="240.75" customHeight="1">
      <c r="A60" s="56"/>
      <c r="B60" s="56"/>
      <c r="C60" s="56"/>
      <c r="D60" s="56"/>
      <c r="E60" s="56"/>
      <c r="F60" s="56"/>
      <c r="G60" s="56"/>
      <c r="H60" s="56"/>
      <c r="I60" s="56"/>
    </row>
    <row r="61" spans="1:21" ht="13.5" customHeight="1">
      <c r="A61" s="15"/>
      <c r="B61" s="15"/>
    </row>
    <row r="62" spans="1:21" ht="13.5" customHeight="1">
      <c r="A62" s="15"/>
      <c r="B62" s="15"/>
    </row>
    <row r="63" spans="1:21" ht="13.5" customHeight="1">
      <c r="A63" s="15"/>
      <c r="B63" s="15"/>
    </row>
  </sheetData>
  <mergeCells count="7">
    <mergeCell ref="A53:I60"/>
    <mergeCell ref="A1:XFD1"/>
    <mergeCell ref="A2:XFD2"/>
    <mergeCell ref="A3:XFD5"/>
    <mergeCell ref="A6:XFD6"/>
    <mergeCell ref="A7:XFD7"/>
    <mergeCell ref="A46:H46"/>
  </mergeCells>
  <pageMargins left="0.7" right="0.7" top="0.75" bottom="0.75" header="0.3" footer="0.3"/>
  <pageSetup orientation="portrait"/>
  <headerFooter scaleWithDoc="0" alignWithMargins="0"/>
  <drawing r:id="rId1"/>
</worksheet>
</file>

<file path=xl/worksheets/sheet3.xml><?xml version="1.0" encoding="utf-8"?>
<worksheet xmlns="http://schemas.openxmlformats.org/spreadsheetml/2006/main" xmlns:r="http://schemas.openxmlformats.org/officeDocument/2006/relationships">
  <dimension ref="A1:I49"/>
  <sheetViews>
    <sheetView zoomScaleNormal="100" workbookViewId="0">
      <selection activeCell="C21" sqref="C21"/>
    </sheetView>
  </sheetViews>
  <sheetFormatPr defaultRowHeight="15"/>
  <cols>
    <col min="1" max="1" width="37.28515625" style="1" customWidth="1"/>
    <col min="2" max="2" width="16.42578125" style="1" customWidth="1"/>
    <col min="3" max="3" width="20.140625" style="1" customWidth="1"/>
    <col min="4" max="5" width="17.28515625" style="1" customWidth="1"/>
    <col min="6" max="6" width="19.28515625" style="1" customWidth="1"/>
    <col min="7" max="7" width="17.85546875" style="1" customWidth="1"/>
    <col min="8" max="8" width="17.7109375" style="1" customWidth="1"/>
    <col min="9" max="9" width="12.42578125" style="1" customWidth="1"/>
    <col min="10" max="256" width="9.140625" style="1"/>
    <col min="257" max="257" width="28.140625" style="1" customWidth="1"/>
    <col min="258" max="258" width="16.42578125" style="1" customWidth="1"/>
    <col min="259" max="259" width="20.140625" style="1" customWidth="1"/>
    <col min="260" max="261" width="17.28515625" style="1" customWidth="1"/>
    <col min="262" max="262" width="19.28515625" style="1" customWidth="1"/>
    <col min="263" max="263" width="17.85546875" style="1" customWidth="1"/>
    <col min="264" max="264" width="17.7109375" style="1" customWidth="1"/>
    <col min="265" max="265" width="12.42578125" style="1" customWidth="1"/>
    <col min="266" max="512" width="9.140625" style="1"/>
    <col min="513" max="513" width="28.140625" style="1" customWidth="1"/>
    <col min="514" max="514" width="16.42578125" style="1" customWidth="1"/>
    <col min="515" max="515" width="20.140625" style="1" customWidth="1"/>
    <col min="516" max="517" width="17.28515625" style="1" customWidth="1"/>
    <col min="518" max="518" width="19.28515625" style="1" customWidth="1"/>
    <col min="519" max="519" width="17.85546875" style="1" customWidth="1"/>
    <col min="520" max="520" width="17.7109375" style="1" customWidth="1"/>
    <col min="521" max="521" width="12.42578125" style="1" customWidth="1"/>
    <col min="522" max="768" width="9.140625" style="1"/>
    <col min="769" max="769" width="28.140625" style="1" customWidth="1"/>
    <col min="770" max="770" width="16.42578125" style="1" customWidth="1"/>
    <col min="771" max="771" width="20.140625" style="1" customWidth="1"/>
    <col min="772" max="773" width="17.28515625" style="1" customWidth="1"/>
    <col min="774" max="774" width="19.28515625" style="1" customWidth="1"/>
    <col min="775" max="775" width="17.85546875" style="1" customWidth="1"/>
    <col min="776" max="776" width="17.7109375" style="1" customWidth="1"/>
    <col min="777" max="777" width="12.42578125" style="1" customWidth="1"/>
    <col min="778" max="1024" width="9.140625" style="1"/>
    <col min="1025" max="1025" width="28.140625" style="1" customWidth="1"/>
    <col min="1026" max="1026" width="16.42578125" style="1" customWidth="1"/>
    <col min="1027" max="1027" width="20.140625" style="1" customWidth="1"/>
    <col min="1028" max="1029" width="17.28515625" style="1" customWidth="1"/>
    <col min="1030" max="1030" width="19.28515625" style="1" customWidth="1"/>
    <col min="1031" max="1031" width="17.85546875" style="1" customWidth="1"/>
    <col min="1032" max="1032" width="17.7109375" style="1" customWidth="1"/>
    <col min="1033" max="1033" width="12.42578125" style="1" customWidth="1"/>
    <col min="1034" max="1280" width="9.140625" style="1"/>
    <col min="1281" max="1281" width="28.140625" style="1" customWidth="1"/>
    <col min="1282" max="1282" width="16.42578125" style="1" customWidth="1"/>
    <col min="1283" max="1283" width="20.140625" style="1" customWidth="1"/>
    <col min="1284" max="1285" width="17.28515625" style="1" customWidth="1"/>
    <col min="1286" max="1286" width="19.28515625" style="1" customWidth="1"/>
    <col min="1287" max="1287" width="17.85546875" style="1" customWidth="1"/>
    <col min="1288" max="1288" width="17.7109375" style="1" customWidth="1"/>
    <col min="1289" max="1289" width="12.42578125" style="1" customWidth="1"/>
    <col min="1290" max="1536" width="9.140625" style="1"/>
    <col min="1537" max="1537" width="28.140625" style="1" customWidth="1"/>
    <col min="1538" max="1538" width="16.42578125" style="1" customWidth="1"/>
    <col min="1539" max="1539" width="20.140625" style="1" customWidth="1"/>
    <col min="1540" max="1541" width="17.28515625" style="1" customWidth="1"/>
    <col min="1542" max="1542" width="19.28515625" style="1" customWidth="1"/>
    <col min="1543" max="1543" width="17.85546875" style="1" customWidth="1"/>
    <col min="1544" max="1544" width="17.7109375" style="1" customWidth="1"/>
    <col min="1545" max="1545" width="12.42578125" style="1" customWidth="1"/>
    <col min="1546" max="1792" width="9.140625" style="1"/>
    <col min="1793" max="1793" width="28.140625" style="1" customWidth="1"/>
    <col min="1794" max="1794" width="16.42578125" style="1" customWidth="1"/>
    <col min="1795" max="1795" width="20.140625" style="1" customWidth="1"/>
    <col min="1796" max="1797" width="17.28515625" style="1" customWidth="1"/>
    <col min="1798" max="1798" width="19.28515625" style="1" customWidth="1"/>
    <col min="1799" max="1799" width="17.85546875" style="1" customWidth="1"/>
    <col min="1800" max="1800" width="17.7109375" style="1" customWidth="1"/>
    <col min="1801" max="1801" width="12.42578125" style="1" customWidth="1"/>
    <col min="1802" max="2048" width="9.140625" style="1"/>
    <col min="2049" max="2049" width="28.140625" style="1" customWidth="1"/>
    <col min="2050" max="2050" width="16.42578125" style="1" customWidth="1"/>
    <col min="2051" max="2051" width="20.140625" style="1" customWidth="1"/>
    <col min="2052" max="2053" width="17.28515625" style="1" customWidth="1"/>
    <col min="2054" max="2054" width="19.28515625" style="1" customWidth="1"/>
    <col min="2055" max="2055" width="17.85546875" style="1" customWidth="1"/>
    <col min="2056" max="2056" width="17.7109375" style="1" customWidth="1"/>
    <col min="2057" max="2057" width="12.42578125" style="1" customWidth="1"/>
    <col min="2058" max="2304" width="9.140625" style="1"/>
    <col min="2305" max="2305" width="28.140625" style="1" customWidth="1"/>
    <col min="2306" max="2306" width="16.42578125" style="1" customWidth="1"/>
    <col min="2307" max="2307" width="20.140625" style="1" customWidth="1"/>
    <col min="2308" max="2309" width="17.28515625" style="1" customWidth="1"/>
    <col min="2310" max="2310" width="19.28515625" style="1" customWidth="1"/>
    <col min="2311" max="2311" width="17.85546875" style="1" customWidth="1"/>
    <col min="2312" max="2312" width="17.7109375" style="1" customWidth="1"/>
    <col min="2313" max="2313" width="12.42578125" style="1" customWidth="1"/>
    <col min="2314" max="2560" width="9.140625" style="1"/>
    <col min="2561" max="2561" width="28.140625" style="1" customWidth="1"/>
    <col min="2562" max="2562" width="16.42578125" style="1" customWidth="1"/>
    <col min="2563" max="2563" width="20.140625" style="1" customWidth="1"/>
    <col min="2564" max="2565" width="17.28515625" style="1" customWidth="1"/>
    <col min="2566" max="2566" width="19.28515625" style="1" customWidth="1"/>
    <col min="2567" max="2567" width="17.85546875" style="1" customWidth="1"/>
    <col min="2568" max="2568" width="17.7109375" style="1" customWidth="1"/>
    <col min="2569" max="2569" width="12.42578125" style="1" customWidth="1"/>
    <col min="2570" max="2816" width="9.140625" style="1"/>
    <col min="2817" max="2817" width="28.140625" style="1" customWidth="1"/>
    <col min="2818" max="2818" width="16.42578125" style="1" customWidth="1"/>
    <col min="2819" max="2819" width="20.140625" style="1" customWidth="1"/>
    <col min="2820" max="2821" width="17.28515625" style="1" customWidth="1"/>
    <col min="2822" max="2822" width="19.28515625" style="1" customWidth="1"/>
    <col min="2823" max="2823" width="17.85546875" style="1" customWidth="1"/>
    <col min="2824" max="2824" width="17.7109375" style="1" customWidth="1"/>
    <col min="2825" max="2825" width="12.42578125" style="1" customWidth="1"/>
    <col min="2826" max="3072" width="9.140625" style="1"/>
    <col min="3073" max="3073" width="28.140625" style="1" customWidth="1"/>
    <col min="3074" max="3074" width="16.42578125" style="1" customWidth="1"/>
    <col min="3075" max="3075" width="20.140625" style="1" customWidth="1"/>
    <col min="3076" max="3077" width="17.28515625" style="1" customWidth="1"/>
    <col min="3078" max="3078" width="19.28515625" style="1" customWidth="1"/>
    <col min="3079" max="3079" width="17.85546875" style="1" customWidth="1"/>
    <col min="3080" max="3080" width="17.7109375" style="1" customWidth="1"/>
    <col min="3081" max="3081" width="12.42578125" style="1" customWidth="1"/>
    <col min="3082" max="3328" width="9.140625" style="1"/>
    <col min="3329" max="3329" width="28.140625" style="1" customWidth="1"/>
    <col min="3330" max="3330" width="16.42578125" style="1" customWidth="1"/>
    <col min="3331" max="3331" width="20.140625" style="1" customWidth="1"/>
    <col min="3332" max="3333" width="17.28515625" style="1" customWidth="1"/>
    <col min="3334" max="3334" width="19.28515625" style="1" customWidth="1"/>
    <col min="3335" max="3335" width="17.85546875" style="1" customWidth="1"/>
    <col min="3336" max="3336" width="17.7109375" style="1" customWidth="1"/>
    <col min="3337" max="3337" width="12.42578125" style="1" customWidth="1"/>
    <col min="3338" max="3584" width="9.140625" style="1"/>
    <col min="3585" max="3585" width="28.140625" style="1" customWidth="1"/>
    <col min="3586" max="3586" width="16.42578125" style="1" customWidth="1"/>
    <col min="3587" max="3587" width="20.140625" style="1" customWidth="1"/>
    <col min="3588" max="3589" width="17.28515625" style="1" customWidth="1"/>
    <col min="3590" max="3590" width="19.28515625" style="1" customWidth="1"/>
    <col min="3591" max="3591" width="17.85546875" style="1" customWidth="1"/>
    <col min="3592" max="3592" width="17.7109375" style="1" customWidth="1"/>
    <col min="3593" max="3593" width="12.42578125" style="1" customWidth="1"/>
    <col min="3594" max="3840" width="9.140625" style="1"/>
    <col min="3841" max="3841" width="28.140625" style="1" customWidth="1"/>
    <col min="3842" max="3842" width="16.42578125" style="1" customWidth="1"/>
    <col min="3843" max="3843" width="20.140625" style="1" customWidth="1"/>
    <col min="3844" max="3845" width="17.28515625" style="1" customWidth="1"/>
    <col min="3846" max="3846" width="19.28515625" style="1" customWidth="1"/>
    <col min="3847" max="3847" width="17.85546875" style="1" customWidth="1"/>
    <col min="3848" max="3848" width="17.7109375" style="1" customWidth="1"/>
    <col min="3849" max="3849" width="12.42578125" style="1" customWidth="1"/>
    <col min="3850" max="4096" width="9.140625" style="1"/>
    <col min="4097" max="4097" width="28.140625" style="1" customWidth="1"/>
    <col min="4098" max="4098" width="16.42578125" style="1" customWidth="1"/>
    <col min="4099" max="4099" width="20.140625" style="1" customWidth="1"/>
    <col min="4100" max="4101" width="17.28515625" style="1" customWidth="1"/>
    <col min="4102" max="4102" width="19.28515625" style="1" customWidth="1"/>
    <col min="4103" max="4103" width="17.85546875" style="1" customWidth="1"/>
    <col min="4104" max="4104" width="17.7109375" style="1" customWidth="1"/>
    <col min="4105" max="4105" width="12.42578125" style="1" customWidth="1"/>
    <col min="4106" max="4352" width="9.140625" style="1"/>
    <col min="4353" max="4353" width="28.140625" style="1" customWidth="1"/>
    <col min="4354" max="4354" width="16.42578125" style="1" customWidth="1"/>
    <col min="4355" max="4355" width="20.140625" style="1" customWidth="1"/>
    <col min="4356" max="4357" width="17.28515625" style="1" customWidth="1"/>
    <col min="4358" max="4358" width="19.28515625" style="1" customWidth="1"/>
    <col min="4359" max="4359" width="17.85546875" style="1" customWidth="1"/>
    <col min="4360" max="4360" width="17.7109375" style="1" customWidth="1"/>
    <col min="4361" max="4361" width="12.42578125" style="1" customWidth="1"/>
    <col min="4362" max="4608" width="9.140625" style="1"/>
    <col min="4609" max="4609" width="28.140625" style="1" customWidth="1"/>
    <col min="4610" max="4610" width="16.42578125" style="1" customWidth="1"/>
    <col min="4611" max="4611" width="20.140625" style="1" customWidth="1"/>
    <col min="4612" max="4613" width="17.28515625" style="1" customWidth="1"/>
    <col min="4614" max="4614" width="19.28515625" style="1" customWidth="1"/>
    <col min="4615" max="4615" width="17.85546875" style="1" customWidth="1"/>
    <col min="4616" max="4616" width="17.7109375" style="1" customWidth="1"/>
    <col min="4617" max="4617" width="12.42578125" style="1" customWidth="1"/>
    <col min="4618" max="4864" width="9.140625" style="1"/>
    <col min="4865" max="4865" width="28.140625" style="1" customWidth="1"/>
    <col min="4866" max="4866" width="16.42578125" style="1" customWidth="1"/>
    <col min="4867" max="4867" width="20.140625" style="1" customWidth="1"/>
    <col min="4868" max="4869" width="17.28515625" style="1" customWidth="1"/>
    <col min="4870" max="4870" width="19.28515625" style="1" customWidth="1"/>
    <col min="4871" max="4871" width="17.85546875" style="1" customWidth="1"/>
    <col min="4872" max="4872" width="17.7109375" style="1" customWidth="1"/>
    <col min="4873" max="4873" width="12.42578125" style="1" customWidth="1"/>
    <col min="4874" max="5120" width="9.140625" style="1"/>
    <col min="5121" max="5121" width="28.140625" style="1" customWidth="1"/>
    <col min="5122" max="5122" width="16.42578125" style="1" customWidth="1"/>
    <col min="5123" max="5123" width="20.140625" style="1" customWidth="1"/>
    <col min="5124" max="5125" width="17.28515625" style="1" customWidth="1"/>
    <col min="5126" max="5126" width="19.28515625" style="1" customWidth="1"/>
    <col min="5127" max="5127" width="17.85546875" style="1" customWidth="1"/>
    <col min="5128" max="5128" width="17.7109375" style="1" customWidth="1"/>
    <col min="5129" max="5129" width="12.42578125" style="1" customWidth="1"/>
    <col min="5130" max="5376" width="9.140625" style="1"/>
    <col min="5377" max="5377" width="28.140625" style="1" customWidth="1"/>
    <col min="5378" max="5378" width="16.42578125" style="1" customWidth="1"/>
    <col min="5379" max="5379" width="20.140625" style="1" customWidth="1"/>
    <col min="5380" max="5381" width="17.28515625" style="1" customWidth="1"/>
    <col min="5382" max="5382" width="19.28515625" style="1" customWidth="1"/>
    <col min="5383" max="5383" width="17.85546875" style="1" customWidth="1"/>
    <col min="5384" max="5384" width="17.7109375" style="1" customWidth="1"/>
    <col min="5385" max="5385" width="12.42578125" style="1" customWidth="1"/>
    <col min="5386" max="5632" width="9.140625" style="1"/>
    <col min="5633" max="5633" width="28.140625" style="1" customWidth="1"/>
    <col min="5634" max="5634" width="16.42578125" style="1" customWidth="1"/>
    <col min="5635" max="5635" width="20.140625" style="1" customWidth="1"/>
    <col min="5636" max="5637" width="17.28515625" style="1" customWidth="1"/>
    <col min="5638" max="5638" width="19.28515625" style="1" customWidth="1"/>
    <col min="5639" max="5639" width="17.85546875" style="1" customWidth="1"/>
    <col min="5640" max="5640" width="17.7109375" style="1" customWidth="1"/>
    <col min="5641" max="5641" width="12.42578125" style="1" customWidth="1"/>
    <col min="5642" max="5888" width="9.140625" style="1"/>
    <col min="5889" max="5889" width="28.140625" style="1" customWidth="1"/>
    <col min="5890" max="5890" width="16.42578125" style="1" customWidth="1"/>
    <col min="5891" max="5891" width="20.140625" style="1" customWidth="1"/>
    <col min="5892" max="5893" width="17.28515625" style="1" customWidth="1"/>
    <col min="5894" max="5894" width="19.28515625" style="1" customWidth="1"/>
    <col min="5895" max="5895" width="17.85546875" style="1" customWidth="1"/>
    <col min="5896" max="5896" width="17.7109375" style="1" customWidth="1"/>
    <col min="5897" max="5897" width="12.42578125" style="1" customWidth="1"/>
    <col min="5898" max="6144" width="9.140625" style="1"/>
    <col min="6145" max="6145" width="28.140625" style="1" customWidth="1"/>
    <col min="6146" max="6146" width="16.42578125" style="1" customWidth="1"/>
    <col min="6147" max="6147" width="20.140625" style="1" customWidth="1"/>
    <col min="6148" max="6149" width="17.28515625" style="1" customWidth="1"/>
    <col min="6150" max="6150" width="19.28515625" style="1" customWidth="1"/>
    <col min="6151" max="6151" width="17.85546875" style="1" customWidth="1"/>
    <col min="6152" max="6152" width="17.7109375" style="1" customWidth="1"/>
    <col min="6153" max="6153" width="12.42578125" style="1" customWidth="1"/>
    <col min="6154" max="6400" width="9.140625" style="1"/>
    <col min="6401" max="6401" width="28.140625" style="1" customWidth="1"/>
    <col min="6402" max="6402" width="16.42578125" style="1" customWidth="1"/>
    <col min="6403" max="6403" width="20.140625" style="1" customWidth="1"/>
    <col min="6404" max="6405" width="17.28515625" style="1" customWidth="1"/>
    <col min="6406" max="6406" width="19.28515625" style="1" customWidth="1"/>
    <col min="6407" max="6407" width="17.85546875" style="1" customWidth="1"/>
    <col min="6408" max="6408" width="17.7109375" style="1" customWidth="1"/>
    <col min="6409" max="6409" width="12.42578125" style="1" customWidth="1"/>
    <col min="6410" max="6656" width="9.140625" style="1"/>
    <col min="6657" max="6657" width="28.140625" style="1" customWidth="1"/>
    <col min="6658" max="6658" width="16.42578125" style="1" customWidth="1"/>
    <col min="6659" max="6659" width="20.140625" style="1" customWidth="1"/>
    <col min="6660" max="6661" width="17.28515625" style="1" customWidth="1"/>
    <col min="6662" max="6662" width="19.28515625" style="1" customWidth="1"/>
    <col min="6663" max="6663" width="17.85546875" style="1" customWidth="1"/>
    <col min="6664" max="6664" width="17.7109375" style="1" customWidth="1"/>
    <col min="6665" max="6665" width="12.42578125" style="1" customWidth="1"/>
    <col min="6666" max="6912" width="9.140625" style="1"/>
    <col min="6913" max="6913" width="28.140625" style="1" customWidth="1"/>
    <col min="6914" max="6914" width="16.42578125" style="1" customWidth="1"/>
    <col min="6915" max="6915" width="20.140625" style="1" customWidth="1"/>
    <col min="6916" max="6917" width="17.28515625" style="1" customWidth="1"/>
    <col min="6918" max="6918" width="19.28515625" style="1" customWidth="1"/>
    <col min="6919" max="6919" width="17.85546875" style="1" customWidth="1"/>
    <col min="6920" max="6920" width="17.7109375" style="1" customWidth="1"/>
    <col min="6921" max="6921" width="12.42578125" style="1" customWidth="1"/>
    <col min="6922" max="7168" width="9.140625" style="1"/>
    <col min="7169" max="7169" width="28.140625" style="1" customWidth="1"/>
    <col min="7170" max="7170" width="16.42578125" style="1" customWidth="1"/>
    <col min="7171" max="7171" width="20.140625" style="1" customWidth="1"/>
    <col min="7172" max="7173" width="17.28515625" style="1" customWidth="1"/>
    <col min="7174" max="7174" width="19.28515625" style="1" customWidth="1"/>
    <col min="7175" max="7175" width="17.85546875" style="1" customWidth="1"/>
    <col min="7176" max="7176" width="17.7109375" style="1" customWidth="1"/>
    <col min="7177" max="7177" width="12.42578125" style="1" customWidth="1"/>
    <col min="7178" max="7424" width="9.140625" style="1"/>
    <col min="7425" max="7425" width="28.140625" style="1" customWidth="1"/>
    <col min="7426" max="7426" width="16.42578125" style="1" customWidth="1"/>
    <col min="7427" max="7427" width="20.140625" style="1" customWidth="1"/>
    <col min="7428" max="7429" width="17.28515625" style="1" customWidth="1"/>
    <col min="7430" max="7430" width="19.28515625" style="1" customWidth="1"/>
    <col min="7431" max="7431" width="17.85546875" style="1" customWidth="1"/>
    <col min="7432" max="7432" width="17.7109375" style="1" customWidth="1"/>
    <col min="7433" max="7433" width="12.42578125" style="1" customWidth="1"/>
    <col min="7434" max="7680" width="9.140625" style="1"/>
    <col min="7681" max="7681" width="28.140625" style="1" customWidth="1"/>
    <col min="7682" max="7682" width="16.42578125" style="1" customWidth="1"/>
    <col min="7683" max="7683" width="20.140625" style="1" customWidth="1"/>
    <col min="7684" max="7685" width="17.28515625" style="1" customWidth="1"/>
    <col min="7686" max="7686" width="19.28515625" style="1" customWidth="1"/>
    <col min="7687" max="7687" width="17.85546875" style="1" customWidth="1"/>
    <col min="7688" max="7688" width="17.7109375" style="1" customWidth="1"/>
    <col min="7689" max="7689" width="12.42578125" style="1" customWidth="1"/>
    <col min="7690" max="7936" width="9.140625" style="1"/>
    <col min="7937" max="7937" width="28.140625" style="1" customWidth="1"/>
    <col min="7938" max="7938" width="16.42578125" style="1" customWidth="1"/>
    <col min="7939" max="7939" width="20.140625" style="1" customWidth="1"/>
    <col min="7940" max="7941" width="17.28515625" style="1" customWidth="1"/>
    <col min="7942" max="7942" width="19.28515625" style="1" customWidth="1"/>
    <col min="7943" max="7943" width="17.85546875" style="1" customWidth="1"/>
    <col min="7944" max="7944" width="17.7109375" style="1" customWidth="1"/>
    <col min="7945" max="7945" width="12.42578125" style="1" customWidth="1"/>
    <col min="7946" max="8192" width="9.140625" style="1"/>
    <col min="8193" max="8193" width="28.140625" style="1" customWidth="1"/>
    <col min="8194" max="8194" width="16.42578125" style="1" customWidth="1"/>
    <col min="8195" max="8195" width="20.140625" style="1" customWidth="1"/>
    <col min="8196" max="8197" width="17.28515625" style="1" customWidth="1"/>
    <col min="8198" max="8198" width="19.28515625" style="1" customWidth="1"/>
    <col min="8199" max="8199" width="17.85546875" style="1" customWidth="1"/>
    <col min="8200" max="8200" width="17.7109375" style="1" customWidth="1"/>
    <col min="8201" max="8201" width="12.42578125" style="1" customWidth="1"/>
    <col min="8202" max="8448" width="9.140625" style="1"/>
    <col min="8449" max="8449" width="28.140625" style="1" customWidth="1"/>
    <col min="8450" max="8450" width="16.42578125" style="1" customWidth="1"/>
    <col min="8451" max="8451" width="20.140625" style="1" customWidth="1"/>
    <col min="8452" max="8453" width="17.28515625" style="1" customWidth="1"/>
    <col min="8454" max="8454" width="19.28515625" style="1" customWidth="1"/>
    <col min="8455" max="8455" width="17.85546875" style="1" customWidth="1"/>
    <col min="8456" max="8456" width="17.7109375" style="1" customWidth="1"/>
    <col min="8457" max="8457" width="12.42578125" style="1" customWidth="1"/>
    <col min="8458" max="8704" width="9.140625" style="1"/>
    <col min="8705" max="8705" width="28.140625" style="1" customWidth="1"/>
    <col min="8706" max="8706" width="16.42578125" style="1" customWidth="1"/>
    <col min="8707" max="8707" width="20.140625" style="1" customWidth="1"/>
    <col min="8708" max="8709" width="17.28515625" style="1" customWidth="1"/>
    <col min="8710" max="8710" width="19.28515625" style="1" customWidth="1"/>
    <col min="8711" max="8711" width="17.85546875" style="1" customWidth="1"/>
    <col min="8712" max="8712" width="17.7109375" style="1" customWidth="1"/>
    <col min="8713" max="8713" width="12.42578125" style="1" customWidth="1"/>
    <col min="8714" max="8960" width="9.140625" style="1"/>
    <col min="8961" max="8961" width="28.140625" style="1" customWidth="1"/>
    <col min="8962" max="8962" width="16.42578125" style="1" customWidth="1"/>
    <col min="8963" max="8963" width="20.140625" style="1" customWidth="1"/>
    <col min="8964" max="8965" width="17.28515625" style="1" customWidth="1"/>
    <col min="8966" max="8966" width="19.28515625" style="1" customWidth="1"/>
    <col min="8967" max="8967" width="17.85546875" style="1" customWidth="1"/>
    <col min="8968" max="8968" width="17.7109375" style="1" customWidth="1"/>
    <col min="8969" max="8969" width="12.42578125" style="1" customWidth="1"/>
    <col min="8970" max="9216" width="9.140625" style="1"/>
    <col min="9217" max="9217" width="28.140625" style="1" customWidth="1"/>
    <col min="9218" max="9218" width="16.42578125" style="1" customWidth="1"/>
    <col min="9219" max="9219" width="20.140625" style="1" customWidth="1"/>
    <col min="9220" max="9221" width="17.28515625" style="1" customWidth="1"/>
    <col min="9222" max="9222" width="19.28515625" style="1" customWidth="1"/>
    <col min="9223" max="9223" width="17.85546875" style="1" customWidth="1"/>
    <col min="9224" max="9224" width="17.7109375" style="1" customWidth="1"/>
    <col min="9225" max="9225" width="12.42578125" style="1" customWidth="1"/>
    <col min="9226" max="9472" width="9.140625" style="1"/>
    <col min="9473" max="9473" width="28.140625" style="1" customWidth="1"/>
    <col min="9474" max="9474" width="16.42578125" style="1" customWidth="1"/>
    <col min="9475" max="9475" width="20.140625" style="1" customWidth="1"/>
    <col min="9476" max="9477" width="17.28515625" style="1" customWidth="1"/>
    <col min="9478" max="9478" width="19.28515625" style="1" customWidth="1"/>
    <col min="9479" max="9479" width="17.85546875" style="1" customWidth="1"/>
    <col min="9480" max="9480" width="17.7109375" style="1" customWidth="1"/>
    <col min="9481" max="9481" width="12.42578125" style="1" customWidth="1"/>
    <col min="9482" max="9728" width="9.140625" style="1"/>
    <col min="9729" max="9729" width="28.140625" style="1" customWidth="1"/>
    <col min="9730" max="9730" width="16.42578125" style="1" customWidth="1"/>
    <col min="9731" max="9731" width="20.140625" style="1" customWidth="1"/>
    <col min="9732" max="9733" width="17.28515625" style="1" customWidth="1"/>
    <col min="9734" max="9734" width="19.28515625" style="1" customWidth="1"/>
    <col min="9735" max="9735" width="17.85546875" style="1" customWidth="1"/>
    <col min="9736" max="9736" width="17.7109375" style="1" customWidth="1"/>
    <col min="9737" max="9737" width="12.42578125" style="1" customWidth="1"/>
    <col min="9738" max="9984" width="9.140625" style="1"/>
    <col min="9985" max="9985" width="28.140625" style="1" customWidth="1"/>
    <col min="9986" max="9986" width="16.42578125" style="1" customWidth="1"/>
    <col min="9987" max="9987" width="20.140625" style="1" customWidth="1"/>
    <col min="9988" max="9989" width="17.28515625" style="1" customWidth="1"/>
    <col min="9990" max="9990" width="19.28515625" style="1" customWidth="1"/>
    <col min="9991" max="9991" width="17.85546875" style="1" customWidth="1"/>
    <col min="9992" max="9992" width="17.7109375" style="1" customWidth="1"/>
    <col min="9993" max="9993" width="12.42578125" style="1" customWidth="1"/>
    <col min="9994" max="10240" width="9.140625" style="1"/>
    <col min="10241" max="10241" width="28.140625" style="1" customWidth="1"/>
    <col min="10242" max="10242" width="16.42578125" style="1" customWidth="1"/>
    <col min="10243" max="10243" width="20.140625" style="1" customWidth="1"/>
    <col min="10244" max="10245" width="17.28515625" style="1" customWidth="1"/>
    <col min="10246" max="10246" width="19.28515625" style="1" customWidth="1"/>
    <col min="10247" max="10247" width="17.85546875" style="1" customWidth="1"/>
    <col min="10248" max="10248" width="17.7109375" style="1" customWidth="1"/>
    <col min="10249" max="10249" width="12.42578125" style="1" customWidth="1"/>
    <col min="10250" max="10496" width="9.140625" style="1"/>
    <col min="10497" max="10497" width="28.140625" style="1" customWidth="1"/>
    <col min="10498" max="10498" width="16.42578125" style="1" customWidth="1"/>
    <col min="10499" max="10499" width="20.140625" style="1" customWidth="1"/>
    <col min="10500" max="10501" width="17.28515625" style="1" customWidth="1"/>
    <col min="10502" max="10502" width="19.28515625" style="1" customWidth="1"/>
    <col min="10503" max="10503" width="17.85546875" style="1" customWidth="1"/>
    <col min="10504" max="10504" width="17.7109375" style="1" customWidth="1"/>
    <col min="10505" max="10505" width="12.42578125" style="1" customWidth="1"/>
    <col min="10506" max="10752" width="9.140625" style="1"/>
    <col min="10753" max="10753" width="28.140625" style="1" customWidth="1"/>
    <col min="10754" max="10754" width="16.42578125" style="1" customWidth="1"/>
    <col min="10755" max="10755" width="20.140625" style="1" customWidth="1"/>
    <col min="10756" max="10757" width="17.28515625" style="1" customWidth="1"/>
    <col min="10758" max="10758" width="19.28515625" style="1" customWidth="1"/>
    <col min="10759" max="10759" width="17.85546875" style="1" customWidth="1"/>
    <col min="10760" max="10760" width="17.7109375" style="1" customWidth="1"/>
    <col min="10761" max="10761" width="12.42578125" style="1" customWidth="1"/>
    <col min="10762" max="11008" width="9.140625" style="1"/>
    <col min="11009" max="11009" width="28.140625" style="1" customWidth="1"/>
    <col min="11010" max="11010" width="16.42578125" style="1" customWidth="1"/>
    <col min="11011" max="11011" width="20.140625" style="1" customWidth="1"/>
    <col min="11012" max="11013" width="17.28515625" style="1" customWidth="1"/>
    <col min="11014" max="11014" width="19.28515625" style="1" customWidth="1"/>
    <col min="11015" max="11015" width="17.85546875" style="1" customWidth="1"/>
    <col min="11016" max="11016" width="17.7109375" style="1" customWidth="1"/>
    <col min="11017" max="11017" width="12.42578125" style="1" customWidth="1"/>
    <col min="11018" max="11264" width="9.140625" style="1"/>
    <col min="11265" max="11265" width="28.140625" style="1" customWidth="1"/>
    <col min="11266" max="11266" width="16.42578125" style="1" customWidth="1"/>
    <col min="11267" max="11267" width="20.140625" style="1" customWidth="1"/>
    <col min="11268" max="11269" width="17.28515625" style="1" customWidth="1"/>
    <col min="11270" max="11270" width="19.28515625" style="1" customWidth="1"/>
    <col min="11271" max="11271" width="17.85546875" style="1" customWidth="1"/>
    <col min="11272" max="11272" width="17.7109375" style="1" customWidth="1"/>
    <col min="11273" max="11273" width="12.42578125" style="1" customWidth="1"/>
    <col min="11274" max="11520" width="9.140625" style="1"/>
    <col min="11521" max="11521" width="28.140625" style="1" customWidth="1"/>
    <col min="11522" max="11522" width="16.42578125" style="1" customWidth="1"/>
    <col min="11523" max="11523" width="20.140625" style="1" customWidth="1"/>
    <col min="11524" max="11525" width="17.28515625" style="1" customWidth="1"/>
    <col min="11526" max="11526" width="19.28515625" style="1" customWidth="1"/>
    <col min="11527" max="11527" width="17.85546875" style="1" customWidth="1"/>
    <col min="11528" max="11528" width="17.7109375" style="1" customWidth="1"/>
    <col min="11529" max="11529" width="12.42578125" style="1" customWidth="1"/>
    <col min="11530" max="11776" width="9.140625" style="1"/>
    <col min="11777" max="11777" width="28.140625" style="1" customWidth="1"/>
    <col min="11778" max="11778" width="16.42578125" style="1" customWidth="1"/>
    <col min="11779" max="11779" width="20.140625" style="1" customWidth="1"/>
    <col min="11780" max="11781" width="17.28515625" style="1" customWidth="1"/>
    <col min="11782" max="11782" width="19.28515625" style="1" customWidth="1"/>
    <col min="11783" max="11783" width="17.85546875" style="1" customWidth="1"/>
    <col min="11784" max="11784" width="17.7109375" style="1" customWidth="1"/>
    <col min="11785" max="11785" width="12.42578125" style="1" customWidth="1"/>
    <col min="11786" max="12032" width="9.140625" style="1"/>
    <col min="12033" max="12033" width="28.140625" style="1" customWidth="1"/>
    <col min="12034" max="12034" width="16.42578125" style="1" customWidth="1"/>
    <col min="12035" max="12035" width="20.140625" style="1" customWidth="1"/>
    <col min="12036" max="12037" width="17.28515625" style="1" customWidth="1"/>
    <col min="12038" max="12038" width="19.28515625" style="1" customWidth="1"/>
    <col min="12039" max="12039" width="17.85546875" style="1" customWidth="1"/>
    <col min="12040" max="12040" width="17.7109375" style="1" customWidth="1"/>
    <col min="12041" max="12041" width="12.42578125" style="1" customWidth="1"/>
    <col min="12042" max="12288" width="9.140625" style="1"/>
    <col min="12289" max="12289" width="28.140625" style="1" customWidth="1"/>
    <col min="12290" max="12290" width="16.42578125" style="1" customWidth="1"/>
    <col min="12291" max="12291" width="20.140625" style="1" customWidth="1"/>
    <col min="12292" max="12293" width="17.28515625" style="1" customWidth="1"/>
    <col min="12294" max="12294" width="19.28515625" style="1" customWidth="1"/>
    <col min="12295" max="12295" width="17.85546875" style="1" customWidth="1"/>
    <col min="12296" max="12296" width="17.7109375" style="1" customWidth="1"/>
    <col min="12297" max="12297" width="12.42578125" style="1" customWidth="1"/>
    <col min="12298" max="12544" width="9.140625" style="1"/>
    <col min="12545" max="12545" width="28.140625" style="1" customWidth="1"/>
    <col min="12546" max="12546" width="16.42578125" style="1" customWidth="1"/>
    <col min="12547" max="12547" width="20.140625" style="1" customWidth="1"/>
    <col min="12548" max="12549" width="17.28515625" style="1" customWidth="1"/>
    <col min="12550" max="12550" width="19.28515625" style="1" customWidth="1"/>
    <col min="12551" max="12551" width="17.85546875" style="1" customWidth="1"/>
    <col min="12552" max="12552" width="17.7109375" style="1" customWidth="1"/>
    <col min="12553" max="12553" width="12.42578125" style="1" customWidth="1"/>
    <col min="12554" max="12800" width="9.140625" style="1"/>
    <col min="12801" max="12801" width="28.140625" style="1" customWidth="1"/>
    <col min="12802" max="12802" width="16.42578125" style="1" customWidth="1"/>
    <col min="12803" max="12803" width="20.140625" style="1" customWidth="1"/>
    <col min="12804" max="12805" width="17.28515625" style="1" customWidth="1"/>
    <col min="12806" max="12806" width="19.28515625" style="1" customWidth="1"/>
    <col min="12807" max="12807" width="17.85546875" style="1" customWidth="1"/>
    <col min="12808" max="12808" width="17.7109375" style="1" customWidth="1"/>
    <col min="12809" max="12809" width="12.42578125" style="1" customWidth="1"/>
    <col min="12810" max="13056" width="9.140625" style="1"/>
    <col min="13057" max="13057" width="28.140625" style="1" customWidth="1"/>
    <col min="13058" max="13058" width="16.42578125" style="1" customWidth="1"/>
    <col min="13059" max="13059" width="20.140625" style="1" customWidth="1"/>
    <col min="13060" max="13061" width="17.28515625" style="1" customWidth="1"/>
    <col min="13062" max="13062" width="19.28515625" style="1" customWidth="1"/>
    <col min="13063" max="13063" width="17.85546875" style="1" customWidth="1"/>
    <col min="13064" max="13064" width="17.7109375" style="1" customWidth="1"/>
    <col min="13065" max="13065" width="12.42578125" style="1" customWidth="1"/>
    <col min="13066" max="13312" width="9.140625" style="1"/>
    <col min="13313" max="13313" width="28.140625" style="1" customWidth="1"/>
    <col min="13314" max="13314" width="16.42578125" style="1" customWidth="1"/>
    <col min="13315" max="13315" width="20.140625" style="1" customWidth="1"/>
    <col min="13316" max="13317" width="17.28515625" style="1" customWidth="1"/>
    <col min="13318" max="13318" width="19.28515625" style="1" customWidth="1"/>
    <col min="13319" max="13319" width="17.85546875" style="1" customWidth="1"/>
    <col min="13320" max="13320" width="17.7109375" style="1" customWidth="1"/>
    <col min="13321" max="13321" width="12.42578125" style="1" customWidth="1"/>
    <col min="13322" max="13568" width="9.140625" style="1"/>
    <col min="13569" max="13569" width="28.140625" style="1" customWidth="1"/>
    <col min="13570" max="13570" width="16.42578125" style="1" customWidth="1"/>
    <col min="13571" max="13571" width="20.140625" style="1" customWidth="1"/>
    <col min="13572" max="13573" width="17.28515625" style="1" customWidth="1"/>
    <col min="13574" max="13574" width="19.28515625" style="1" customWidth="1"/>
    <col min="13575" max="13575" width="17.85546875" style="1" customWidth="1"/>
    <col min="13576" max="13576" width="17.7109375" style="1" customWidth="1"/>
    <col min="13577" max="13577" width="12.42578125" style="1" customWidth="1"/>
    <col min="13578" max="13824" width="9.140625" style="1"/>
    <col min="13825" max="13825" width="28.140625" style="1" customWidth="1"/>
    <col min="13826" max="13826" width="16.42578125" style="1" customWidth="1"/>
    <col min="13827" max="13827" width="20.140625" style="1" customWidth="1"/>
    <col min="13828" max="13829" width="17.28515625" style="1" customWidth="1"/>
    <col min="13830" max="13830" width="19.28515625" style="1" customWidth="1"/>
    <col min="13831" max="13831" width="17.85546875" style="1" customWidth="1"/>
    <col min="13832" max="13832" width="17.7109375" style="1" customWidth="1"/>
    <col min="13833" max="13833" width="12.42578125" style="1" customWidth="1"/>
    <col min="13834" max="14080" width="9.140625" style="1"/>
    <col min="14081" max="14081" width="28.140625" style="1" customWidth="1"/>
    <col min="14082" max="14082" width="16.42578125" style="1" customWidth="1"/>
    <col min="14083" max="14083" width="20.140625" style="1" customWidth="1"/>
    <col min="14084" max="14085" width="17.28515625" style="1" customWidth="1"/>
    <col min="14086" max="14086" width="19.28515625" style="1" customWidth="1"/>
    <col min="14087" max="14087" width="17.85546875" style="1" customWidth="1"/>
    <col min="14088" max="14088" width="17.7109375" style="1" customWidth="1"/>
    <col min="14089" max="14089" width="12.42578125" style="1" customWidth="1"/>
    <col min="14090" max="14336" width="9.140625" style="1"/>
    <col min="14337" max="14337" width="28.140625" style="1" customWidth="1"/>
    <col min="14338" max="14338" width="16.42578125" style="1" customWidth="1"/>
    <col min="14339" max="14339" width="20.140625" style="1" customWidth="1"/>
    <col min="14340" max="14341" width="17.28515625" style="1" customWidth="1"/>
    <col min="14342" max="14342" width="19.28515625" style="1" customWidth="1"/>
    <col min="14343" max="14343" width="17.85546875" style="1" customWidth="1"/>
    <col min="14344" max="14344" width="17.7109375" style="1" customWidth="1"/>
    <col min="14345" max="14345" width="12.42578125" style="1" customWidth="1"/>
    <col min="14346" max="14592" width="9.140625" style="1"/>
    <col min="14593" max="14593" width="28.140625" style="1" customWidth="1"/>
    <col min="14594" max="14594" width="16.42578125" style="1" customWidth="1"/>
    <col min="14595" max="14595" width="20.140625" style="1" customWidth="1"/>
    <col min="14596" max="14597" width="17.28515625" style="1" customWidth="1"/>
    <col min="14598" max="14598" width="19.28515625" style="1" customWidth="1"/>
    <col min="14599" max="14599" width="17.85546875" style="1" customWidth="1"/>
    <col min="14600" max="14600" width="17.7109375" style="1" customWidth="1"/>
    <col min="14601" max="14601" width="12.42578125" style="1" customWidth="1"/>
    <col min="14602" max="14848" width="9.140625" style="1"/>
    <col min="14849" max="14849" width="28.140625" style="1" customWidth="1"/>
    <col min="14850" max="14850" width="16.42578125" style="1" customWidth="1"/>
    <col min="14851" max="14851" width="20.140625" style="1" customWidth="1"/>
    <col min="14852" max="14853" width="17.28515625" style="1" customWidth="1"/>
    <col min="14854" max="14854" width="19.28515625" style="1" customWidth="1"/>
    <col min="14855" max="14855" width="17.85546875" style="1" customWidth="1"/>
    <col min="14856" max="14856" width="17.7109375" style="1" customWidth="1"/>
    <col min="14857" max="14857" width="12.42578125" style="1" customWidth="1"/>
    <col min="14858" max="15104" width="9.140625" style="1"/>
    <col min="15105" max="15105" width="28.140625" style="1" customWidth="1"/>
    <col min="15106" max="15106" width="16.42578125" style="1" customWidth="1"/>
    <col min="15107" max="15107" width="20.140625" style="1" customWidth="1"/>
    <col min="15108" max="15109" width="17.28515625" style="1" customWidth="1"/>
    <col min="15110" max="15110" width="19.28515625" style="1" customWidth="1"/>
    <col min="15111" max="15111" width="17.85546875" style="1" customWidth="1"/>
    <col min="15112" max="15112" width="17.7109375" style="1" customWidth="1"/>
    <col min="15113" max="15113" width="12.42578125" style="1" customWidth="1"/>
    <col min="15114" max="15360" width="9.140625" style="1"/>
    <col min="15361" max="15361" width="28.140625" style="1" customWidth="1"/>
    <col min="15362" max="15362" width="16.42578125" style="1" customWidth="1"/>
    <col min="15363" max="15363" width="20.140625" style="1" customWidth="1"/>
    <col min="15364" max="15365" width="17.28515625" style="1" customWidth="1"/>
    <col min="15366" max="15366" width="19.28515625" style="1" customWidth="1"/>
    <col min="15367" max="15367" width="17.85546875" style="1" customWidth="1"/>
    <col min="15368" max="15368" width="17.7109375" style="1" customWidth="1"/>
    <col min="15369" max="15369" width="12.42578125" style="1" customWidth="1"/>
    <col min="15370" max="15616" width="9.140625" style="1"/>
    <col min="15617" max="15617" width="28.140625" style="1" customWidth="1"/>
    <col min="15618" max="15618" width="16.42578125" style="1" customWidth="1"/>
    <col min="15619" max="15619" width="20.140625" style="1" customWidth="1"/>
    <col min="15620" max="15621" width="17.28515625" style="1" customWidth="1"/>
    <col min="15622" max="15622" width="19.28515625" style="1" customWidth="1"/>
    <col min="15623" max="15623" width="17.85546875" style="1" customWidth="1"/>
    <col min="15624" max="15624" width="17.7109375" style="1" customWidth="1"/>
    <col min="15625" max="15625" width="12.42578125" style="1" customWidth="1"/>
    <col min="15626" max="15872" width="9.140625" style="1"/>
    <col min="15873" max="15873" width="28.140625" style="1" customWidth="1"/>
    <col min="15874" max="15874" width="16.42578125" style="1" customWidth="1"/>
    <col min="15875" max="15875" width="20.140625" style="1" customWidth="1"/>
    <col min="15876" max="15877" width="17.28515625" style="1" customWidth="1"/>
    <col min="15878" max="15878" width="19.28515625" style="1" customWidth="1"/>
    <col min="15879" max="15879" width="17.85546875" style="1" customWidth="1"/>
    <col min="15880" max="15880" width="17.7109375" style="1" customWidth="1"/>
    <col min="15881" max="15881" width="12.42578125" style="1" customWidth="1"/>
    <col min="15882" max="16128" width="9.140625" style="1"/>
    <col min="16129" max="16129" width="28.140625" style="1" customWidth="1"/>
    <col min="16130" max="16130" width="16.42578125" style="1" customWidth="1"/>
    <col min="16131" max="16131" width="20.140625" style="1" customWidth="1"/>
    <col min="16132" max="16133" width="17.28515625" style="1" customWidth="1"/>
    <col min="16134" max="16134" width="19.28515625" style="1" customWidth="1"/>
    <col min="16135" max="16135" width="17.85546875" style="1" customWidth="1"/>
    <col min="16136" max="16136" width="17.7109375" style="1" customWidth="1"/>
    <col min="16137" max="16137" width="12.42578125" style="1" customWidth="1"/>
    <col min="16138" max="16384" width="9.140625" style="1"/>
  </cols>
  <sheetData>
    <row r="1" spans="1:9" s="58" customFormat="1" ht="50.1" customHeight="1">
      <c r="A1" s="57"/>
    </row>
    <row r="2" spans="1:9" s="58" customFormat="1" ht="13.5" customHeight="1">
      <c r="A2" s="59" t="s">
        <v>32</v>
      </c>
    </row>
    <row r="3" spans="1:9" s="58" customFormat="1" ht="13.5" customHeight="1">
      <c r="A3" s="60" t="s">
        <v>48</v>
      </c>
    </row>
    <row r="4" spans="1:9" s="58" customFormat="1" ht="13.5" customHeight="1"/>
    <row r="5" spans="1:9" s="58" customFormat="1" ht="13.5" customHeight="1"/>
    <row r="6" spans="1:9" s="58" customFormat="1" ht="15" customHeight="1">
      <c r="A6" s="61" t="s">
        <v>33</v>
      </c>
    </row>
    <row r="7" spans="1:9" s="58" customFormat="1" ht="14.25" customHeight="1">
      <c r="A7" s="62" t="s">
        <v>34</v>
      </c>
    </row>
    <row r="8" spans="1:9" ht="13.5" customHeight="1">
      <c r="E8" s="16"/>
    </row>
    <row r="9" spans="1:9" s="5" customFormat="1" ht="36.75" customHeight="1">
      <c r="A9" s="2"/>
      <c r="B9" s="3" t="s">
        <v>35</v>
      </c>
      <c r="C9" s="3" t="s">
        <v>36</v>
      </c>
      <c r="D9" s="3" t="s">
        <v>37</v>
      </c>
      <c r="E9" s="3" t="s">
        <v>38</v>
      </c>
      <c r="F9" s="4" t="s">
        <v>39</v>
      </c>
      <c r="G9" s="3" t="s">
        <v>40</v>
      </c>
      <c r="H9" s="3" t="s">
        <v>41</v>
      </c>
      <c r="I9" s="3" t="s">
        <v>42</v>
      </c>
    </row>
    <row r="10" spans="1:9" s="10" customFormat="1" ht="22.5" customHeight="1">
      <c r="A10" s="6" t="s">
        <v>15</v>
      </c>
      <c r="B10" s="6" t="s">
        <v>43</v>
      </c>
      <c r="C10" s="7">
        <v>41577</v>
      </c>
      <c r="D10" s="8">
        <v>46758966</v>
      </c>
      <c r="E10" s="8">
        <v>33828939</v>
      </c>
      <c r="F10" s="8">
        <v>16846189</v>
      </c>
      <c r="G10" s="9">
        <v>0.49798100000000001</v>
      </c>
      <c r="H10" s="8">
        <v>16982750</v>
      </c>
      <c r="I10" s="8">
        <v>0</v>
      </c>
    </row>
    <row r="11" spans="1:9" s="10" customFormat="1" ht="13.5" customHeight="1">
      <c r="A11" s="6" t="s">
        <v>24</v>
      </c>
      <c r="B11" s="6" t="s">
        <v>43</v>
      </c>
      <c r="C11" s="7">
        <v>41866</v>
      </c>
      <c r="D11" s="8">
        <v>33201996</v>
      </c>
      <c r="E11" s="8">
        <v>33201996</v>
      </c>
      <c r="F11" s="8">
        <v>32045457</v>
      </c>
      <c r="G11" s="9">
        <v>0.96516599999999997</v>
      </c>
      <c r="H11" s="8">
        <v>1156539</v>
      </c>
      <c r="I11" s="8">
        <v>63915</v>
      </c>
    </row>
    <row r="12" spans="1:9" s="10" customFormat="1" ht="13.5" customHeight="1">
      <c r="A12" s="6" t="s">
        <v>8</v>
      </c>
      <c r="B12" s="6" t="s">
        <v>31</v>
      </c>
      <c r="C12" s="7">
        <v>41624</v>
      </c>
      <c r="D12" s="8">
        <v>406429895</v>
      </c>
      <c r="E12" s="8">
        <v>406429895</v>
      </c>
      <c r="F12" s="8">
        <v>280289194</v>
      </c>
      <c r="G12" s="9">
        <v>0.68963699999999994</v>
      </c>
      <c r="H12" s="8">
        <v>126140701</v>
      </c>
      <c r="I12" s="8">
        <v>0</v>
      </c>
    </row>
    <row r="13" spans="1:9" s="10" customFormat="1" ht="13.5" customHeight="1">
      <c r="A13" s="6" t="s">
        <v>18</v>
      </c>
      <c r="B13" s="6" t="s">
        <v>31</v>
      </c>
      <c r="C13" s="7">
        <v>41673</v>
      </c>
      <c r="D13" s="8">
        <v>109281921</v>
      </c>
      <c r="E13" s="8">
        <v>99333722</v>
      </c>
      <c r="F13" s="8">
        <v>40547926</v>
      </c>
      <c r="G13" s="9">
        <v>0.40819899999999998</v>
      </c>
      <c r="H13" s="8">
        <v>58785796</v>
      </c>
      <c r="I13" s="8">
        <v>3600000</v>
      </c>
    </row>
    <row r="14" spans="1:9" s="10" customFormat="1" ht="13.5" customHeight="1">
      <c r="A14" s="6" t="s">
        <v>10</v>
      </c>
      <c r="B14" s="6" t="s">
        <v>31</v>
      </c>
      <c r="C14" s="7">
        <v>41673</v>
      </c>
      <c r="D14" s="8">
        <v>48462739</v>
      </c>
      <c r="E14" s="8">
        <v>125770226</v>
      </c>
      <c r="F14" s="8">
        <v>76135700</v>
      </c>
      <c r="G14" s="9">
        <v>0.60535499999999998</v>
      </c>
      <c r="H14" s="8">
        <v>49634526</v>
      </c>
      <c r="I14" s="8">
        <v>11735870</v>
      </c>
    </row>
    <row r="15" spans="1:9" s="10" customFormat="1" ht="13.5" customHeight="1">
      <c r="A15" s="6" t="s">
        <v>3</v>
      </c>
      <c r="B15" s="6" t="s">
        <v>31</v>
      </c>
      <c r="C15" s="7">
        <v>41624</v>
      </c>
      <c r="D15" s="8">
        <v>246772031</v>
      </c>
      <c r="E15" s="8">
        <v>555425562</v>
      </c>
      <c r="F15" s="8">
        <v>393424823</v>
      </c>
      <c r="G15" s="9">
        <v>0.70833000000000002</v>
      </c>
      <c r="H15" s="8">
        <v>162000739</v>
      </c>
      <c r="I15" s="8">
        <v>0</v>
      </c>
    </row>
    <row r="16" spans="1:9" s="10" customFormat="1" ht="13.5" customHeight="1">
      <c r="A16" s="6" t="s">
        <v>11</v>
      </c>
      <c r="B16" s="6" t="s">
        <v>31</v>
      </c>
      <c r="C16" s="7">
        <v>41673</v>
      </c>
      <c r="D16" s="8">
        <v>527350382</v>
      </c>
      <c r="E16" s="8">
        <v>618458074</v>
      </c>
      <c r="F16" s="8">
        <v>226544292</v>
      </c>
      <c r="G16" s="9">
        <v>0.36630499999999999</v>
      </c>
      <c r="H16" s="8">
        <v>391913782</v>
      </c>
      <c r="I16" s="8">
        <v>0</v>
      </c>
    </row>
    <row r="17" spans="1:9" s="10" customFormat="1" ht="13.5" customHeight="1">
      <c r="A17" s="6" t="s">
        <v>4</v>
      </c>
      <c r="B17" s="6" t="s">
        <v>31</v>
      </c>
      <c r="C17" s="7">
        <v>41624</v>
      </c>
      <c r="D17" s="8">
        <v>832097250</v>
      </c>
      <c r="E17" s="8">
        <v>832097250</v>
      </c>
      <c r="F17" s="8">
        <v>383051153</v>
      </c>
      <c r="G17" s="9">
        <v>0.46034399999999998</v>
      </c>
      <c r="H17" s="8">
        <v>449046097</v>
      </c>
      <c r="I17" s="8">
        <v>0</v>
      </c>
    </row>
    <row r="18" spans="1:9" s="10" customFormat="1" ht="13.5" customHeight="1">
      <c r="A18" s="6" t="s">
        <v>19</v>
      </c>
      <c r="B18" s="6" t="s">
        <v>31</v>
      </c>
      <c r="C18" s="7">
        <v>41765</v>
      </c>
      <c r="D18" s="8">
        <v>74085087</v>
      </c>
      <c r="E18" s="8">
        <v>74085087</v>
      </c>
      <c r="F18" s="8">
        <v>20963729</v>
      </c>
      <c r="G18" s="9">
        <v>0.282968</v>
      </c>
      <c r="H18" s="8">
        <v>53121358</v>
      </c>
      <c r="I18" s="8">
        <v>0</v>
      </c>
    </row>
    <row r="19" spans="1:9" s="10" customFormat="1" ht="13.5" customHeight="1">
      <c r="A19" s="6" t="s">
        <v>29</v>
      </c>
      <c r="B19" s="6" t="s">
        <v>31</v>
      </c>
      <c r="C19" s="7">
        <v>41673</v>
      </c>
      <c r="D19" s="8">
        <v>25983666</v>
      </c>
      <c r="E19" s="8">
        <v>18318686</v>
      </c>
      <c r="F19" s="8">
        <v>4386229</v>
      </c>
      <c r="G19" s="9">
        <v>0.23943999999999999</v>
      </c>
      <c r="H19" s="8">
        <v>13932457</v>
      </c>
      <c r="I19" s="8">
        <v>0</v>
      </c>
    </row>
    <row r="20" spans="1:9" s="10" customFormat="1" ht="13.5" customHeight="1">
      <c r="A20" s="6" t="s">
        <v>7</v>
      </c>
      <c r="B20" s="6" t="s">
        <v>31</v>
      </c>
      <c r="C20" s="7">
        <v>41624</v>
      </c>
      <c r="D20" s="8">
        <v>168974256</v>
      </c>
      <c r="E20" s="8">
        <v>157454953</v>
      </c>
      <c r="F20" s="8">
        <v>80563518</v>
      </c>
      <c r="G20" s="9">
        <v>0.51166</v>
      </c>
      <c r="H20" s="8">
        <v>76891435</v>
      </c>
      <c r="I20" s="8">
        <v>0</v>
      </c>
    </row>
    <row r="21" spans="1:9" s="10" customFormat="1" ht="13.5" customHeight="1">
      <c r="A21" s="6" t="s">
        <v>23</v>
      </c>
      <c r="B21" s="6" t="s">
        <v>31</v>
      </c>
      <c r="C21" s="7">
        <v>41698</v>
      </c>
      <c r="D21" s="8">
        <v>103742377</v>
      </c>
      <c r="E21" s="8">
        <v>1113276782</v>
      </c>
      <c r="F21" s="8">
        <v>833530483</v>
      </c>
      <c r="G21" s="9">
        <v>0.74871799999999999</v>
      </c>
      <c r="H21" s="8">
        <v>279746299</v>
      </c>
      <c r="I21" s="8">
        <v>0</v>
      </c>
    </row>
    <row r="22" spans="1:9" s="10" customFormat="1" ht="13.5" customHeight="1">
      <c r="A22" s="6" t="s">
        <v>16</v>
      </c>
      <c r="B22" s="6" t="s">
        <v>31</v>
      </c>
      <c r="C22" s="7">
        <v>41673</v>
      </c>
      <c r="D22" s="8">
        <v>568416225</v>
      </c>
      <c r="E22" s="8">
        <v>481021163</v>
      </c>
      <c r="F22" s="8">
        <v>240929557</v>
      </c>
      <c r="G22" s="9">
        <v>0.50087099999999996</v>
      </c>
      <c r="H22" s="8">
        <v>240091606</v>
      </c>
      <c r="I22" s="8">
        <v>200000</v>
      </c>
    </row>
    <row r="23" spans="1:9" s="10" customFormat="1" ht="13.5" customHeight="1">
      <c r="A23" s="6" t="s">
        <v>20</v>
      </c>
      <c r="B23" s="6" t="s">
        <v>31</v>
      </c>
      <c r="C23" s="7">
        <v>41673</v>
      </c>
      <c r="D23" s="8">
        <v>107927077</v>
      </c>
      <c r="E23" s="8">
        <v>90922853</v>
      </c>
      <c r="F23" s="8">
        <v>39479615</v>
      </c>
      <c r="G23" s="9">
        <v>0.43420999999999998</v>
      </c>
      <c r="H23" s="8">
        <v>51443238</v>
      </c>
      <c r="I23" s="8">
        <v>0</v>
      </c>
    </row>
    <row r="24" spans="1:9" s="10" customFormat="1" ht="13.5" customHeight="1">
      <c r="A24" s="6" t="s">
        <v>1</v>
      </c>
      <c r="B24" s="6" t="s">
        <v>31</v>
      </c>
      <c r="C24" s="7">
        <v>41705</v>
      </c>
      <c r="D24" s="8">
        <v>192023000</v>
      </c>
      <c r="E24" s="8">
        <v>192023000</v>
      </c>
      <c r="F24" s="8">
        <v>128967418</v>
      </c>
      <c r="G24" s="9">
        <v>0.671624</v>
      </c>
      <c r="H24" s="8">
        <v>63055582</v>
      </c>
      <c r="I24" s="8">
        <v>0</v>
      </c>
    </row>
    <row r="25" spans="1:9" s="10" customFormat="1" ht="13.5" customHeight="1">
      <c r="A25" s="6" t="s">
        <v>12</v>
      </c>
      <c r="B25" s="6" t="s">
        <v>31</v>
      </c>
      <c r="C25" s="7">
        <v>41673</v>
      </c>
      <c r="D25" s="8">
        <v>390922652</v>
      </c>
      <c r="E25" s="8">
        <v>305236428</v>
      </c>
      <c r="F25" s="8">
        <v>197556757</v>
      </c>
      <c r="G25" s="9">
        <v>0.64722500000000005</v>
      </c>
      <c r="H25" s="8">
        <v>107679671</v>
      </c>
      <c r="I25" s="8">
        <v>1270648</v>
      </c>
    </row>
    <row r="26" spans="1:9" s="10" customFormat="1" ht="13.5" customHeight="1">
      <c r="A26" s="6" t="s">
        <v>25</v>
      </c>
      <c r="B26" s="6" t="s">
        <v>31</v>
      </c>
      <c r="C26" s="7">
        <v>41673</v>
      </c>
      <c r="D26" s="8">
        <v>74860697</v>
      </c>
      <c r="E26" s="8">
        <v>93397393</v>
      </c>
      <c r="F26" s="8">
        <v>17620331</v>
      </c>
      <c r="G26" s="9">
        <v>0.18865899999999999</v>
      </c>
      <c r="H26" s="8">
        <v>75777062</v>
      </c>
      <c r="I26" s="8">
        <v>0</v>
      </c>
    </row>
    <row r="27" spans="1:9" s="10" customFormat="1" ht="13.5" customHeight="1">
      <c r="A27" s="6" t="s">
        <v>2</v>
      </c>
      <c r="B27" s="6" t="s">
        <v>31</v>
      </c>
      <c r="C27" s="7">
        <v>41624</v>
      </c>
      <c r="D27" s="8">
        <v>390338824</v>
      </c>
      <c r="E27" s="8">
        <v>931086454</v>
      </c>
      <c r="F27" s="8">
        <v>493545091</v>
      </c>
      <c r="G27" s="9">
        <v>0.53007400000000005</v>
      </c>
      <c r="H27" s="8">
        <v>437541363</v>
      </c>
      <c r="I27" s="8">
        <v>0</v>
      </c>
    </row>
    <row r="28" spans="1:9" s="10" customFormat="1" ht="33.75" customHeight="1">
      <c r="A28" s="6" t="s">
        <v>13</v>
      </c>
      <c r="B28" s="6" t="s">
        <v>31</v>
      </c>
      <c r="C28" s="7">
        <v>41590</v>
      </c>
      <c r="D28" s="8">
        <v>307637263</v>
      </c>
      <c r="E28" s="8">
        <v>775748656</v>
      </c>
      <c r="F28" s="8">
        <v>467908250</v>
      </c>
      <c r="G28" s="9">
        <v>0.60316899999999996</v>
      </c>
      <c r="H28" s="8">
        <v>307840406</v>
      </c>
      <c r="I28" s="8">
        <v>15034028</v>
      </c>
    </row>
    <row r="29" spans="1:9" s="10" customFormat="1" ht="22.5" customHeight="1">
      <c r="A29" s="6" t="s">
        <v>26</v>
      </c>
      <c r="B29" s="6" t="s">
        <v>31</v>
      </c>
      <c r="C29" s="7">
        <v>41548</v>
      </c>
      <c r="D29" s="8">
        <v>0</v>
      </c>
      <c r="E29" s="8">
        <v>12795882</v>
      </c>
      <c r="F29" s="8">
        <v>5977854</v>
      </c>
      <c r="G29" s="9">
        <v>0.46716999999999997</v>
      </c>
      <c r="H29" s="8">
        <v>6818028</v>
      </c>
      <c r="I29" s="8">
        <v>0</v>
      </c>
    </row>
    <row r="30" spans="1:9" s="10" customFormat="1" ht="13.5" customHeight="1">
      <c r="A30" s="6" t="s">
        <v>28</v>
      </c>
      <c r="B30" s="6" t="s">
        <v>31</v>
      </c>
      <c r="C30" s="7">
        <v>41759</v>
      </c>
      <c r="D30" s="8">
        <v>14269108</v>
      </c>
      <c r="E30" s="8">
        <v>14269108</v>
      </c>
      <c r="F30" s="8">
        <v>5720613</v>
      </c>
      <c r="G30" s="9">
        <v>0.40090799999999999</v>
      </c>
      <c r="H30" s="8">
        <v>8548495</v>
      </c>
      <c r="I30" s="8">
        <v>0</v>
      </c>
    </row>
    <row r="31" spans="1:9" s="10" customFormat="1" ht="22.5" customHeight="1">
      <c r="A31" s="6" t="s">
        <v>0</v>
      </c>
      <c r="B31" s="6" t="s">
        <v>31</v>
      </c>
      <c r="C31" s="7">
        <v>41624</v>
      </c>
      <c r="D31" s="8">
        <v>1101369452</v>
      </c>
      <c r="E31" s="8">
        <v>1801753424</v>
      </c>
      <c r="F31" s="8">
        <v>1616722171</v>
      </c>
      <c r="G31" s="9">
        <v>0.89730399999999999</v>
      </c>
      <c r="H31" s="8">
        <v>185031253</v>
      </c>
      <c r="I31" s="8">
        <v>0</v>
      </c>
    </row>
    <row r="32" spans="1:9" s="10" customFormat="1" ht="13.5" customHeight="1">
      <c r="A32" s="6" t="s">
        <v>21</v>
      </c>
      <c r="B32" s="6" t="s">
        <v>31</v>
      </c>
      <c r="C32" s="7">
        <v>41673</v>
      </c>
      <c r="D32" s="8">
        <v>49759871</v>
      </c>
      <c r="E32" s="8">
        <v>49759871</v>
      </c>
      <c r="F32" s="8">
        <v>22002660</v>
      </c>
      <c r="G32" s="9">
        <v>0.44217600000000001</v>
      </c>
      <c r="H32" s="8">
        <v>27757211</v>
      </c>
      <c r="I32" s="8">
        <v>0</v>
      </c>
    </row>
    <row r="33" spans="1:9" s="10" customFormat="1" ht="13.5" customHeight="1">
      <c r="A33" s="6" t="s">
        <v>27</v>
      </c>
      <c r="B33" s="6" t="s">
        <v>31</v>
      </c>
      <c r="C33" s="7">
        <v>41673</v>
      </c>
      <c r="D33" s="8">
        <v>122098777</v>
      </c>
      <c r="E33" s="8">
        <v>64133225</v>
      </c>
      <c r="F33" s="8">
        <v>20902145</v>
      </c>
      <c r="G33" s="9">
        <v>0.32591700000000001</v>
      </c>
      <c r="H33" s="8">
        <v>43231080</v>
      </c>
      <c r="I33" s="8">
        <v>0</v>
      </c>
    </row>
    <row r="34" spans="1:9" s="10" customFormat="1" ht="13.5" customHeight="1">
      <c r="A34" s="6" t="s">
        <v>5</v>
      </c>
      <c r="B34" s="6" t="s">
        <v>31</v>
      </c>
      <c r="C34" s="7">
        <v>41624</v>
      </c>
      <c r="D34" s="8">
        <v>933070303</v>
      </c>
      <c r="E34" s="8">
        <v>933070303</v>
      </c>
      <c r="F34" s="8">
        <v>456766716</v>
      </c>
      <c r="G34" s="9">
        <v>0.48953000000000002</v>
      </c>
      <c r="H34" s="8">
        <v>476303587</v>
      </c>
      <c r="I34" s="8">
        <v>1684380</v>
      </c>
    </row>
    <row r="35" spans="1:9" s="10" customFormat="1" ht="13.5" customHeight="1">
      <c r="A35" s="6" t="s">
        <v>6</v>
      </c>
      <c r="B35" s="6" t="s">
        <v>31</v>
      </c>
      <c r="C35" s="7">
        <v>41624</v>
      </c>
      <c r="D35" s="8">
        <v>995517357</v>
      </c>
      <c r="E35" s="8">
        <v>985696822</v>
      </c>
      <c r="F35" s="8">
        <v>548700987</v>
      </c>
      <c r="G35" s="9">
        <v>0.55666300000000002</v>
      </c>
      <c r="H35" s="8">
        <v>436995835</v>
      </c>
      <c r="I35" s="8">
        <v>0</v>
      </c>
    </row>
    <row r="36" spans="1:9" s="10" customFormat="1" ht="22.5" customHeight="1">
      <c r="A36" s="6" t="s">
        <v>17</v>
      </c>
      <c r="B36" s="6" t="s">
        <v>31</v>
      </c>
      <c r="C36" s="7">
        <v>41624</v>
      </c>
      <c r="D36" s="8">
        <v>2276149354</v>
      </c>
      <c r="E36" s="8">
        <v>2256199013</v>
      </c>
      <c r="F36" s="8">
        <v>1108121389</v>
      </c>
      <c r="G36" s="9">
        <v>0.491145</v>
      </c>
      <c r="H36" s="8">
        <v>1148077624</v>
      </c>
      <c r="I36" s="8">
        <v>0</v>
      </c>
    </row>
    <row r="37" spans="1:9" s="10" customFormat="1" ht="13.5" customHeight="1">
      <c r="A37" s="6" t="s">
        <v>9</v>
      </c>
      <c r="B37" s="6" t="s">
        <v>31</v>
      </c>
      <c r="C37" s="7">
        <v>41624</v>
      </c>
      <c r="D37" s="8">
        <v>591616992</v>
      </c>
      <c r="E37" s="8">
        <v>595983384</v>
      </c>
      <c r="F37" s="8">
        <v>342524574</v>
      </c>
      <c r="G37" s="9">
        <v>0.57472100000000004</v>
      </c>
      <c r="H37" s="8">
        <v>253458810</v>
      </c>
      <c r="I37" s="8">
        <v>0</v>
      </c>
    </row>
    <row r="38" spans="1:9" s="10" customFormat="1" ht="33.75" customHeight="1">
      <c r="A38" s="6" t="s">
        <v>22</v>
      </c>
      <c r="B38" s="6" t="s">
        <v>44</v>
      </c>
      <c r="C38" s="7">
        <v>41685</v>
      </c>
      <c r="D38" s="8">
        <v>370777164</v>
      </c>
      <c r="E38" s="8">
        <v>657669609</v>
      </c>
      <c r="F38" s="8">
        <v>356873059</v>
      </c>
      <c r="G38" s="9">
        <v>0.542632</v>
      </c>
      <c r="H38" s="8">
        <v>300796550</v>
      </c>
      <c r="I38" s="8">
        <v>0</v>
      </c>
    </row>
    <row r="39" spans="1:9" s="10" customFormat="1" ht="22.5" customHeight="1">
      <c r="A39" s="6" t="s">
        <v>14</v>
      </c>
      <c r="B39" s="6" t="s">
        <v>44</v>
      </c>
      <c r="C39" s="7">
        <v>41624</v>
      </c>
      <c r="D39" s="8">
        <v>4264717711</v>
      </c>
      <c r="E39" s="8">
        <v>3740654701</v>
      </c>
      <c r="F39" s="8">
        <v>2353985637</v>
      </c>
      <c r="G39" s="9">
        <v>0.629297</v>
      </c>
      <c r="H39" s="8">
        <v>1386669064</v>
      </c>
      <c r="I39" s="8">
        <v>495766</v>
      </c>
    </row>
    <row r="40" spans="1:9" s="10" customFormat="1" ht="13.5" customHeight="1">
      <c r="A40" s="6"/>
      <c r="B40" s="6"/>
      <c r="C40" s="7"/>
      <c r="D40" s="8"/>
      <c r="E40" s="8"/>
      <c r="F40" s="8"/>
      <c r="G40" s="9"/>
      <c r="H40" s="8"/>
      <c r="I40" s="8"/>
    </row>
    <row r="41" spans="1:9" ht="13.5" customHeight="1">
      <c r="A41" s="6"/>
      <c r="B41" s="6"/>
      <c r="C41" s="7"/>
      <c r="D41" s="8"/>
      <c r="E41" s="8"/>
      <c r="F41" s="8"/>
      <c r="G41" s="9"/>
      <c r="H41" s="8"/>
      <c r="I41" s="8"/>
    </row>
    <row r="42" spans="1:9" ht="13.5" customHeight="1">
      <c r="A42" s="11" t="s">
        <v>45</v>
      </c>
      <c r="B42" s="12"/>
      <c r="C42" s="12"/>
      <c r="D42" s="12">
        <f>SUM(D10:D41)</f>
        <v>15374612393</v>
      </c>
      <c r="E42" s="12">
        <f>SUM(E10:E41)</f>
        <v>18049102461</v>
      </c>
      <c r="F42" s="12">
        <f>SUM(F10:F41)</f>
        <v>10812633517</v>
      </c>
      <c r="G42" s="13">
        <f>IF(F42 &gt; 0,F42/E42,0)</f>
        <v>0.59906765670833984</v>
      </c>
      <c r="H42" s="12">
        <f>SUM(H10:H41)</f>
        <v>7236468944</v>
      </c>
      <c r="I42" s="12">
        <f>SUM(I10:I41)</f>
        <v>34084607</v>
      </c>
    </row>
    <row r="43" spans="1:9" ht="13.5" customHeight="1">
      <c r="A43" s="11"/>
      <c r="B43" s="12"/>
      <c r="C43" s="12"/>
      <c r="D43" s="12"/>
      <c r="E43" s="12"/>
      <c r="F43" s="13"/>
      <c r="G43" s="12"/>
      <c r="H43" s="12"/>
    </row>
    <row r="44" spans="1:9" ht="13.5" customHeight="1">
      <c r="A44" s="6" t="s">
        <v>49</v>
      </c>
      <c r="B44" s="6"/>
      <c r="C44" s="7"/>
      <c r="D44" s="8">
        <f>SUM(D21,D31,D38,D36,D39)</f>
        <v>8116756058</v>
      </c>
      <c r="E44" s="8">
        <f>SUM(E21,E31,E38,E36,E39)</f>
        <v>9569553529</v>
      </c>
      <c r="F44" s="8">
        <f>SUM(F21,F31,F38,F36,F39)</f>
        <v>6269232739</v>
      </c>
      <c r="G44" s="9"/>
      <c r="H44" s="8"/>
      <c r="I44" s="8"/>
    </row>
    <row r="45" spans="1:9" ht="13.5" customHeight="1">
      <c r="A45" s="15"/>
      <c r="B45" s="15"/>
    </row>
    <row r="46" spans="1:9" ht="13.5" customHeight="1">
      <c r="A46" s="15"/>
      <c r="B46" s="15"/>
      <c r="E46" s="18">
        <f>E44/E42</f>
        <v>0.53019553463545488</v>
      </c>
    </row>
    <row r="48" spans="1:9">
      <c r="A48" s="1" t="s">
        <v>50</v>
      </c>
      <c r="B48" s="19">
        <f>E36+E39</f>
        <v>5996853714</v>
      </c>
    </row>
    <row r="49" spans="1:2">
      <c r="A49" s="1" t="s">
        <v>51</v>
      </c>
      <c r="B49" s="19">
        <f>E38+E31</f>
        <v>2459423033</v>
      </c>
    </row>
  </sheetData>
  <mergeCells count="5">
    <mergeCell ref="A1:XFD1"/>
    <mergeCell ref="A2:XFD2"/>
    <mergeCell ref="A3:XFD5"/>
    <mergeCell ref="A6:XFD6"/>
    <mergeCell ref="A7:XFD7"/>
  </mergeCells>
  <pageMargins left="0.7" right="0.7" top="0.75" bottom="0.75" header="0.3" footer="0.3"/>
  <pageSetup orientation="portrait"/>
  <headerFooter scaleWithDoc="0"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 7.2</vt:lpstr>
      <vt:lpstr>2015 appeal req</vt:lpstr>
      <vt:lpstr>2014 appeal req </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DanS</dc:creator>
  <cp:lastModifiedBy>rebeccah</cp:lastModifiedBy>
  <cp:lastPrinted>2015-04-15T15:09:26Z</cp:lastPrinted>
  <dcterms:created xsi:type="dcterms:W3CDTF">2015-03-30T09:34:40Z</dcterms:created>
  <dcterms:modified xsi:type="dcterms:W3CDTF">2015-07-02T13:45:35Z</dcterms:modified>
</cp:coreProperties>
</file>