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6260" windowHeight="5835"/>
  </bookViews>
  <sheets>
    <sheet name="disaster-compare" sheetId="7" r:id="rId1"/>
    <sheet name="Sheet1" sheetId="1" r:id="rId2"/>
    <sheet name="Sheet2" sheetId="2" r:id="rId3"/>
    <sheet name="Sheet3" sheetId="3" r:id="rId4"/>
    <sheet name="Sheet4" sheetId="4" r:id="rId5"/>
    <sheet name="Sheet5" sheetId="5" r:id="rId6"/>
    <sheet name="Sheet6" sheetId="6" r:id="rId7"/>
  </sheets>
  <externalReferences>
    <externalReference r:id="rId8"/>
  </externalReferences>
  <definedNames>
    <definedName name="a">#REF!</definedName>
    <definedName name="DACcountries">'[1]2011 DAC deflators'!$A$5:$A$28</definedName>
    <definedName name="_xlnm.Print_Area" localSheetId="0">'disaster-compare'!$G$26:$N$41</definedName>
    <definedName name="Print_Area_MI">#REF!</definedName>
    <definedName name="ss">#REF!</definedName>
  </definedNames>
  <calcPr calcId="124519"/>
</workbook>
</file>

<file path=xl/calcChain.xml><?xml version="1.0" encoding="utf-8"?>
<calcChain xmlns="http://schemas.openxmlformats.org/spreadsheetml/2006/main">
  <c r="D25" i="7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C25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K23"/>
  <c r="J23"/>
  <c r="I16"/>
  <c r="I15"/>
  <c r="I14"/>
  <c r="I13"/>
  <c r="I12"/>
  <c r="I11"/>
  <c r="I10"/>
  <c r="I9"/>
  <c r="I8"/>
  <c r="I7"/>
  <c r="I6"/>
  <c r="I5"/>
  <c r="I4"/>
  <c r="K3"/>
  <c r="I3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</calcChain>
</file>

<file path=xl/sharedStrings.xml><?xml version="1.0" encoding="utf-8"?>
<sst xmlns="http://schemas.openxmlformats.org/spreadsheetml/2006/main" count="36" uniqueCount="31">
  <si>
    <t>Emergency title</t>
  </si>
  <si>
    <t>Day</t>
  </si>
  <si>
    <t>Decision date</t>
  </si>
  <si>
    <t>Indian Ocean Tsunami</t>
  </si>
  <si>
    <t>Haiti earthquake 2010</t>
  </si>
  <si>
    <t>Pakistan Floods 2010</t>
  </si>
  <si>
    <t>PHILIPPINES: Typhoon Haiyan - November 2013</t>
  </si>
  <si>
    <t>Total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</si>
  <si>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</si>
  <si>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</si>
  <si>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</si>
  <si>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</si>
  <si>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</si>
  <si>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</si>
  <si>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</si>
  <si>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</si>
  <si>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</si>
  <si>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</si>
  <si>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</si>
  <si>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</si>
  <si>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</si>
  <si>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</si>
  <si>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</si>
  <si>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</si>
  <si>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</si>
  <si>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</si>
  <si>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</si>
  <si>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</si>
  <si>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Indian Ocean tsunami 2004</t>
  </si>
  <si>
    <t>Pakistan floods 2010</t>
  </si>
  <si>
    <t>Philippines typhoon 2013</t>
  </si>
</sst>
</file>

<file path=xl/styles.xml><?xml version="1.0" encoding="utf-8"?>
<styleSheet xmlns="http://schemas.openxmlformats.org/spreadsheetml/2006/main">
  <numFmts count="24"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_-* #,##0_-;\-* #,##0_-;_-* &quot;-&quot;??_-;_-@_-"/>
    <numFmt numFmtId="167" formatCode="#,##0.00_);[Red]\-#,##0.00_);0.00_);@_)"/>
    <numFmt numFmtId="168" formatCode="* _(#,##0.00_);[Red]* \(#,##0.00\);* _(&quot;-&quot;?_);@_)"/>
    <numFmt numFmtId="169" formatCode="\$\ * _(#,##0_);[Red]\$\ * \(#,##0\);\$\ * _(&quot;-&quot;?_);@_)"/>
    <numFmt numFmtId="170" formatCode="\$\ * _(#,##0.00_);[Red]\$\ * \(#,##0.00\);\$\ * _(&quot;-&quot;?_);@_)"/>
    <numFmt numFmtId="171" formatCode="[$EUR]\ * _(#,##0_);[Red][$EUR]\ * \(#,##0\);[$EUR]\ * _(&quot;-&quot;?_);@_)"/>
    <numFmt numFmtId="172" formatCode="[$EUR]\ * _(#,##0.00_);[Red][$EUR]\ * \(#,##0.00\);[$EUR]\ * _(&quot;-&quot;?_);@_)"/>
    <numFmt numFmtId="173" formatCode="\€\ * _(#,##0_);[Red]\€\ * \(#,##0\);\€\ * _(&quot;-&quot;?_);@_)"/>
    <numFmt numFmtId="174" formatCode="\€\ * _(#,##0.00_);[Red]\€\ * \(#,##0.00\);\€\ * _(&quot;-&quot;?_);@_)"/>
    <numFmt numFmtId="175" formatCode="[$GBP]\ * _(#,##0_);[Red][$GBP]\ * \(#,##0\);[$GBP]\ * _(&quot;-&quot;?_);@_)"/>
    <numFmt numFmtId="176" formatCode="[$GBP]\ * _(#,##0.00_);[Red][$GBP]\ * \(#,##0.00\);[$GBP]\ * _(&quot;-&quot;?_);@_)"/>
    <numFmt numFmtId="177" formatCode="\£\ * _(#,##0_);[Red]\£\ * \(#,##0\);\£\ * _(&quot;-&quot;?_);@_)"/>
    <numFmt numFmtId="178" formatCode="\£\ * _(#,##0.00_);[Red]\£\ * \(#,##0.00\);\£\ * _(&quot;-&quot;?_);@_)"/>
    <numFmt numFmtId="179" formatCode="[$USD]\ * _(#,##0_);[Red][$USD]\ * \(#,##0\);[$USD]\ * _(&quot;-&quot;?_);@_)"/>
    <numFmt numFmtId="180" formatCode="[$USD]\ * _(#,##0.00_);[Red][$USD]\ * \(#,##0.00\);[$USD]\ * _(&quot;-&quot;?_);@_)"/>
    <numFmt numFmtId="181" formatCode="dd\ mmm\ yy_)"/>
    <numFmt numFmtId="182" formatCode="mmm\ yy_)"/>
    <numFmt numFmtId="183" formatCode="yyyy_)"/>
    <numFmt numFmtId="184" formatCode="#,##0_);[Red]\-#,##0_);0_);@_)"/>
    <numFmt numFmtId="185" formatCode="#,##0%;[Red]\-#,##0%;0%;@_)"/>
    <numFmt numFmtId="186" formatCode="#,##0.00%;[Red]\-#,##0.00%;0.00%;@_)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i/>
      <sz val="9"/>
      <color indexed="5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10"/>
      <color theme="10"/>
      <name val="Arial"/>
      <family val="2"/>
    </font>
    <font>
      <u/>
      <sz val="9.35"/>
      <color theme="10"/>
      <name val="Calibri"/>
      <family val="2"/>
    </font>
    <font>
      <u/>
      <sz val="11"/>
      <color theme="10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i/>
      <sz val="9"/>
      <color indexed="16"/>
      <name val="Arial"/>
      <family val="2"/>
    </font>
    <font>
      <sz val="11"/>
      <color rgb="FF9C6500"/>
      <name val="Calibri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theme="4" tint="0.79992065187536243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thick">
        <color theme="4" tint="0.49989318521683401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</borders>
  <cellStyleXfs count="132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4" fillId="38" borderId="0" applyNumberFormat="0" applyBorder="0" applyAlignment="0" applyProtection="0"/>
    <xf numFmtId="0" fontId="5" fillId="39" borderId="3" applyNumberFormat="0" applyAlignment="0" applyProtection="0"/>
    <xf numFmtId="0" fontId="6" fillId="40" borderId="6" applyNumberFormat="0" applyAlignment="0" applyProtection="0"/>
    <xf numFmtId="167" fontId="7" fillId="0" borderId="0" applyNumberFormat="0" applyAlignment="0">
      <alignment vertical="center"/>
    </xf>
    <xf numFmtId="0" fontId="8" fillId="41" borderId="0" applyNumberFormat="0">
      <alignment horizontal="center" vertical="top" wrapText="1"/>
    </xf>
    <xf numFmtId="0" fontId="8" fillId="41" borderId="0" applyNumberFormat="0">
      <alignment horizontal="left" vertical="top" wrapText="1"/>
    </xf>
    <xf numFmtId="0" fontId="8" fillId="41" borderId="0" applyNumberFormat="0">
      <alignment horizontal="centerContinuous" vertical="top"/>
    </xf>
    <xf numFmtId="0" fontId="9" fillId="41" borderId="0" applyNumberFormat="0">
      <alignment horizontal="center" vertical="top" wrapText="1"/>
    </xf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9" fillId="0" borderId="0" applyFont="0" applyFill="0" applyBorder="0" applyAlignment="0" applyProtection="0">
      <alignment vertical="center"/>
    </xf>
    <xf numFmtId="169" fontId="9" fillId="0" borderId="0" applyFont="0" applyFill="0" applyBorder="0" applyAlignment="0" applyProtection="0">
      <alignment vertical="center"/>
    </xf>
    <xf numFmtId="170" fontId="9" fillId="0" borderId="0" applyFont="0" applyFill="0" applyBorder="0" applyAlignment="0" applyProtection="0">
      <alignment vertical="center"/>
    </xf>
    <xf numFmtId="171" fontId="9" fillId="0" borderId="0" applyFont="0" applyFill="0" applyBorder="0" applyAlignment="0" applyProtection="0">
      <alignment vertical="center"/>
    </xf>
    <xf numFmtId="172" fontId="9" fillId="0" borderId="0" applyFont="0" applyFill="0" applyBorder="0" applyAlignment="0" applyProtection="0">
      <alignment vertical="center"/>
    </xf>
    <xf numFmtId="173" fontId="9" fillId="0" borderId="0" applyFont="0" applyFill="0" applyBorder="0" applyAlignment="0" applyProtection="0">
      <alignment vertical="center"/>
    </xf>
    <xf numFmtId="174" fontId="9" fillId="0" borderId="0" applyFont="0" applyFill="0" applyBorder="0" applyAlignment="0" applyProtection="0">
      <alignment vertical="center"/>
    </xf>
    <xf numFmtId="175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2" fontId="9" fillId="0" borderId="0" applyFont="0" applyFill="0" applyBorder="0" applyAlignment="0" applyProtection="0">
      <alignment vertical="center"/>
    </xf>
    <xf numFmtId="183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2" fillId="42" borderId="0" applyNumberFormat="0" applyBorder="0" applyAlignment="0" applyProtection="0"/>
    <xf numFmtId="0" fontId="13" fillId="41" borderId="0" applyNumberFormat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horizontal="left"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1" applyNumberFormat="0" applyFill="0" applyAlignment="0" applyProtection="0"/>
    <xf numFmtId="0" fontId="18" fillId="0" borderId="10" applyNumberFormat="0" applyFill="0" applyAlignment="0" applyProtection="0"/>
    <xf numFmtId="0" fontId="18" fillId="0" borderId="11" applyNumberFormat="0" applyFill="0" applyAlignment="0" applyProtection="0"/>
    <xf numFmtId="0" fontId="19" fillId="0" borderId="2" applyNumberFormat="0" applyFill="0" applyAlignment="0" applyProtection="0"/>
    <xf numFmtId="0" fontId="19" fillId="0" borderId="0" applyNumberFormat="0" applyFill="0" applyBorder="0" applyAlignment="0" applyProtection="0"/>
    <xf numFmtId="0" fontId="9" fillId="43" borderId="0" applyNumberFormat="0" applyFon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44" borderId="3" applyNumberFormat="0" applyAlignment="0" applyProtection="0"/>
    <xf numFmtId="0" fontId="9" fillId="0" borderId="12" applyNumberFormat="0" applyAlignment="0">
      <alignment vertical="center"/>
    </xf>
    <xf numFmtId="0" fontId="9" fillId="0" borderId="13" applyNumberFormat="0" applyAlignment="0">
      <alignment vertical="center"/>
      <protection locked="0"/>
    </xf>
    <xf numFmtId="184" fontId="9" fillId="45" borderId="13" applyNumberFormat="0" applyAlignment="0">
      <alignment vertical="center"/>
      <protection locked="0"/>
    </xf>
    <xf numFmtId="0" fontId="9" fillId="46" borderId="0" applyNumberFormat="0" applyAlignment="0">
      <alignment vertical="center"/>
    </xf>
    <xf numFmtId="0" fontId="9" fillId="47" borderId="0" applyNumberFormat="0" applyAlignment="0">
      <alignment vertical="center"/>
    </xf>
    <xf numFmtId="0" fontId="9" fillId="0" borderId="14" applyNumberFormat="0" applyAlignment="0">
      <alignment vertical="center"/>
      <protection locked="0"/>
    </xf>
    <xf numFmtId="0" fontId="24" fillId="0" borderId="5" applyNumberFormat="0" applyFill="0" applyAlignment="0" applyProtection="0"/>
    <xf numFmtId="0" fontId="25" fillId="0" borderId="0" applyNumberFormat="0" applyAlignment="0">
      <alignment vertical="center"/>
    </xf>
    <xf numFmtId="0" fontId="26" fillId="4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>
      <alignment vertical="top"/>
    </xf>
    <xf numFmtId="0" fontId="2" fillId="49" borderId="7" applyNumberFormat="0" applyFont="0" applyAlignment="0" applyProtection="0"/>
    <xf numFmtId="184" fontId="9" fillId="0" borderId="0" applyFont="0" applyFill="0" applyBorder="0" applyAlignment="0" applyProtection="0">
      <alignment vertical="center"/>
    </xf>
    <xf numFmtId="167" fontId="9" fillId="0" borderId="0" applyFont="0" applyFill="0" applyBorder="0" applyAlignment="0" applyProtection="0">
      <alignment vertical="center"/>
    </xf>
    <xf numFmtId="0" fontId="28" fillId="39" borderId="4" applyNumberFormat="0" applyAlignment="0" applyProtection="0"/>
    <xf numFmtId="9" fontId="1" fillId="0" borderId="0" applyFont="0" applyFill="0" applyBorder="0" applyAlignment="0" applyProtection="0"/>
    <xf numFmtId="185" fontId="9" fillId="0" borderId="0" applyFont="0" applyFill="0" applyBorder="0" applyAlignment="0" applyProtection="0">
      <alignment horizontal="right" vertical="center"/>
    </xf>
    <xf numFmtId="186" fontId="9" fillId="0" borderId="0" applyFont="0" applyFill="0" applyBorder="0" applyAlignment="0" applyProtection="0">
      <alignment vertical="center"/>
    </xf>
    <xf numFmtId="0" fontId="8" fillId="0" borderId="0" applyNumberFormat="0" applyFill="0" applyBorder="0">
      <alignment horizontal="left" vertical="center" wrapText="1"/>
    </xf>
    <xf numFmtId="0" fontId="9" fillId="0" borderId="0" applyNumberFormat="0" applyFill="0" applyBorder="0">
      <alignment horizontal="left" vertical="center" wrapText="1" indent="1"/>
    </xf>
    <xf numFmtId="0" fontId="27" fillId="0" borderId="0">
      <alignment vertical="top"/>
    </xf>
    <xf numFmtId="184" fontId="8" fillId="0" borderId="15" applyNumberFormat="0" applyFill="0" applyAlignment="0" applyProtection="0">
      <alignment vertical="center"/>
    </xf>
    <xf numFmtId="184" fontId="9" fillId="0" borderId="16" applyNumberFormat="0" applyFont="0" applyFill="0" applyAlignment="0" applyProtection="0">
      <alignment vertical="center"/>
    </xf>
    <xf numFmtId="0" fontId="9" fillId="50" borderId="0" applyNumberFormat="0" applyFont="0" applyBorder="0" applyAlignment="0" applyProtection="0">
      <alignment vertical="center"/>
    </xf>
    <xf numFmtId="0" fontId="9" fillId="0" borderId="0" applyNumberFormat="0" applyFont="0" applyFill="0" applyAlignment="0" applyProtection="0">
      <alignment vertical="center"/>
    </xf>
    <xf numFmtId="184" fontId="9" fillId="0" borderId="0" applyNumberFormat="0" applyFont="0" applyBorder="0" applyAlignment="0" applyProtection="0">
      <alignment vertical="center"/>
    </xf>
    <xf numFmtId="49" fontId="9" fillId="0" borderId="0" applyFont="0" applyFill="0" applyBorder="0" applyAlignment="0" applyProtection="0">
      <alignment horizontal="center" vertical="center"/>
    </xf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184" fontId="8" fillId="41" borderId="0" applyNumberFormat="0" applyAlignment="0" applyProtection="0">
      <alignment vertical="center"/>
    </xf>
    <xf numFmtId="0" fontId="9" fillId="0" borderId="0" applyNumberFormat="0" applyFont="0" applyBorder="0" applyAlignment="0" applyProtection="0">
      <alignment vertical="center"/>
    </xf>
    <xf numFmtId="0" fontId="9" fillId="0" borderId="0" applyNumberFormat="0" applyFont="0" applyAlignment="0" applyProtection="0">
      <alignment vertical="center"/>
    </xf>
    <xf numFmtId="0" fontId="31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14" fontId="0" fillId="0" borderId="0" xfId="0" applyNumberFormat="1" applyBorder="1" applyAlignment="1">
      <alignment wrapText="1"/>
    </xf>
    <xf numFmtId="14" fontId="0" fillId="0" borderId="0" xfId="0" applyNumberFormat="1" applyBorder="1"/>
    <xf numFmtId="164" fontId="0" fillId="0" borderId="0" xfId="0" applyNumberFormat="1" applyBorder="1"/>
    <xf numFmtId="14" fontId="0" fillId="0" borderId="0" xfId="0" applyNumberFormat="1" applyAlignment="1">
      <alignment horizontal="left"/>
    </xf>
    <xf numFmtId="165" fontId="0" fillId="0" borderId="0" xfId="0" applyNumberFormat="1"/>
    <xf numFmtId="165" fontId="0" fillId="0" borderId="0" xfId="1" applyNumberFormat="1" applyFont="1"/>
    <xf numFmtId="166" fontId="0" fillId="0" borderId="0" xfId="0" applyNumberFormat="1"/>
    <xf numFmtId="166" fontId="0" fillId="0" borderId="0" xfId="1" applyNumberFormat="1" applyFont="1" applyBorder="1"/>
    <xf numFmtId="166" fontId="0" fillId="0" borderId="0" xfId="1" applyNumberFormat="1" applyFont="1"/>
    <xf numFmtId="166" fontId="0" fillId="0" borderId="9" xfId="1" applyNumberFormat="1" applyFont="1" applyBorder="1"/>
    <xf numFmtId="165" fontId="0" fillId="0" borderId="0" xfId="1" applyNumberFormat="1" applyFont="1" applyBorder="1"/>
    <xf numFmtId="166" fontId="0" fillId="0" borderId="0" xfId="0" applyNumberFormat="1" applyBorder="1"/>
    <xf numFmtId="165" fontId="0" fillId="0" borderId="0" xfId="1" applyNumberFormat="1" applyFont="1" applyFill="1" applyBorder="1"/>
    <xf numFmtId="14" fontId="0" fillId="0" borderId="0" xfId="0" applyNumberFormat="1" applyBorder="1" applyAlignment="1">
      <alignment horizontal="left"/>
    </xf>
    <xf numFmtId="165" fontId="0" fillId="0" borderId="0" xfId="0" applyNumberFormat="1" applyBorder="1"/>
    <xf numFmtId="164" fontId="0" fillId="0" borderId="0" xfId="0" applyNumberFormat="1" applyFill="1" applyBorder="1"/>
  </cellXfs>
  <cellStyles count="132">
    <cellStyle name="20% - Accent1 2" xfId="2"/>
    <cellStyle name="20% - Accent1 2 2" xfId="3"/>
    <cellStyle name="20% - Accent2 2" xfId="4"/>
    <cellStyle name="20% - Accent2 2 2" xfId="5"/>
    <cellStyle name="20% - Accent3 2" xfId="6"/>
    <cellStyle name="20% - Accent3 2 2" xfId="7"/>
    <cellStyle name="20% - Accent4 2" xfId="8"/>
    <cellStyle name="20% - Accent4 2 2" xfId="9"/>
    <cellStyle name="20% - Accent5 2" xfId="10"/>
    <cellStyle name="20% - Accent5 2 2" xfId="11"/>
    <cellStyle name="20% - Accent6 2" xfId="12"/>
    <cellStyle name="20% - Accent6 2 2" xfId="13"/>
    <cellStyle name="40% - Accent1 2" xfId="14"/>
    <cellStyle name="40% - Accent1 2 2" xfId="15"/>
    <cellStyle name="40% - Accent2 2" xfId="16"/>
    <cellStyle name="40% - Accent2 2 2" xfId="17"/>
    <cellStyle name="40% - Accent3 2" xfId="18"/>
    <cellStyle name="40% - Accent3 2 2" xfId="19"/>
    <cellStyle name="40% - Accent4 2" xfId="20"/>
    <cellStyle name="40% - Accent4 2 2" xfId="21"/>
    <cellStyle name="40% - Accent5 2" xfId="22"/>
    <cellStyle name="40% - Accent5 2 2" xfId="23"/>
    <cellStyle name="40% - Accent6 2" xfId="24"/>
    <cellStyle name="40% - Accent6 2 2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Bad 2" xfId="38"/>
    <cellStyle name="Calculation 2" xfId="39"/>
    <cellStyle name="Check Cell 2" xfId="40"/>
    <cellStyle name="Checksum" xfId="41"/>
    <cellStyle name="Column label" xfId="42"/>
    <cellStyle name="Column label (left aligned)" xfId="43"/>
    <cellStyle name="Column label (no wrap)" xfId="44"/>
    <cellStyle name="Column label (not bold)" xfId="45"/>
    <cellStyle name="Comma" xfId="1" builtinId="3"/>
    <cellStyle name="Comma 2" xfId="46"/>
    <cellStyle name="Comma 3" xfId="47"/>
    <cellStyle name="Currency (2dp)" xfId="48"/>
    <cellStyle name="Currency Dollar" xfId="49"/>
    <cellStyle name="Currency Dollar (2dp)" xfId="50"/>
    <cellStyle name="Currency EUR" xfId="51"/>
    <cellStyle name="Currency EUR (2dp)" xfId="52"/>
    <cellStyle name="Currency Euro" xfId="53"/>
    <cellStyle name="Currency Euro (2dp)" xfId="54"/>
    <cellStyle name="Currency GBP" xfId="55"/>
    <cellStyle name="Currency GBP (2dp)" xfId="56"/>
    <cellStyle name="Currency Pound" xfId="57"/>
    <cellStyle name="Currency Pound (2dp)" xfId="58"/>
    <cellStyle name="Currency USD" xfId="59"/>
    <cellStyle name="Currency USD (2dp)" xfId="60"/>
    <cellStyle name="Date" xfId="61"/>
    <cellStyle name="Date (Month)" xfId="62"/>
    <cellStyle name="Date (Year)" xfId="63"/>
    <cellStyle name="Explanatory Text 2" xfId="64"/>
    <cellStyle name="Good 2" xfId="65"/>
    <cellStyle name="H0" xfId="66"/>
    <cellStyle name="H1" xfId="67"/>
    <cellStyle name="H2" xfId="68"/>
    <cellStyle name="H3" xfId="69"/>
    <cellStyle name="H4" xfId="70"/>
    <cellStyle name="Heading 1 2" xfId="71"/>
    <cellStyle name="Heading 2 2" xfId="72"/>
    <cellStyle name="Heading 2 2 2" xfId="73"/>
    <cellStyle name="Heading 3 2" xfId="74"/>
    <cellStyle name="Heading 4 2" xfId="75"/>
    <cellStyle name="Highlight" xfId="76"/>
    <cellStyle name="Hyperlink 2" xfId="77"/>
    <cellStyle name="Hyperlink 2 2" xfId="78"/>
    <cellStyle name="Hyperlink 3" xfId="79"/>
    <cellStyle name="Input 2" xfId="80"/>
    <cellStyle name="Input calculation" xfId="81"/>
    <cellStyle name="Input data" xfId="82"/>
    <cellStyle name="Input estimate" xfId="83"/>
    <cellStyle name="Input link" xfId="84"/>
    <cellStyle name="Input link (different workbook)" xfId="85"/>
    <cellStyle name="Input parameter" xfId="86"/>
    <cellStyle name="Linked Cell 2" xfId="87"/>
    <cellStyle name="Name" xfId="88"/>
    <cellStyle name="Neutral 2" xfId="89"/>
    <cellStyle name="Normal" xfId="0" builtinId="0"/>
    <cellStyle name="Normal 10" xfId="90"/>
    <cellStyle name="Normal 2" xfId="91"/>
    <cellStyle name="Normal 2 2" xfId="92"/>
    <cellStyle name="Normal 2 2 2" xfId="93"/>
    <cellStyle name="Normal 2 3" xfId="94"/>
    <cellStyle name="Normal 2 3 2" xfId="95"/>
    <cellStyle name="Normal 2 3 2 2" xfId="96"/>
    <cellStyle name="Normal 2 4" xfId="97"/>
    <cellStyle name="Normal 3" xfId="98"/>
    <cellStyle name="Normal 3 2" xfId="99"/>
    <cellStyle name="Normal 4" xfId="100"/>
    <cellStyle name="Normal 5" xfId="101"/>
    <cellStyle name="Normal 5 2" xfId="102"/>
    <cellStyle name="Normal 6" xfId="103"/>
    <cellStyle name="Normal 6 2" xfId="104"/>
    <cellStyle name="Normal 6 3" xfId="105"/>
    <cellStyle name="Normal 7" xfId="106"/>
    <cellStyle name="Normal 7 2" xfId="107"/>
    <cellStyle name="Normal 8" xfId="108"/>
    <cellStyle name="Normal 9" xfId="109"/>
    <cellStyle name="Note 2" xfId="110"/>
    <cellStyle name="Number" xfId="111"/>
    <cellStyle name="Number (2dp)" xfId="112"/>
    <cellStyle name="Output 2" xfId="113"/>
    <cellStyle name="Percent 2" xfId="114"/>
    <cellStyle name="Percentage" xfId="115"/>
    <cellStyle name="Percentage (2dp)" xfId="116"/>
    <cellStyle name="Row label" xfId="117"/>
    <cellStyle name="Row label (indent)" xfId="118"/>
    <cellStyle name="Style 1" xfId="119"/>
    <cellStyle name="Sub-total row" xfId="120"/>
    <cellStyle name="Table finish row" xfId="121"/>
    <cellStyle name="Table shading" xfId="122"/>
    <cellStyle name="Table unfinish row" xfId="123"/>
    <cellStyle name="Table unshading" xfId="124"/>
    <cellStyle name="Text" xfId="125"/>
    <cellStyle name="Title 2" xfId="126"/>
    <cellStyle name="Total 2" xfId="127"/>
    <cellStyle name="Total row" xfId="128"/>
    <cellStyle name="Unhighlight" xfId="129"/>
    <cellStyle name="Untotal row" xfId="130"/>
    <cellStyle name="Warning Text 2" xfId="131"/>
  </cellStyles>
  <dxfs count="0"/>
  <tableStyles count="0" defaultTableStyle="TableStyleMedium9" defaultPivotStyle="PivotStyleLight16"/>
  <colors>
    <mruColors>
      <color rgb="FF93328E"/>
      <color rgb="FFEA7600"/>
      <color rgb="FFBA0C2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plotArea>
      <c:layout/>
      <c:lineChart>
        <c:grouping val="standard"/>
        <c:ser>
          <c:idx val="1"/>
          <c:order val="0"/>
          <c:tx>
            <c:strRef>
              <c:f>'disaster-compare'!$B$24</c:f>
              <c:strCache>
                <c:ptCount val="1"/>
                <c:pt idx="0">
                  <c:v>Indian Ocean tsunami 2004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14"/>
              <c:layout/>
              <c:dLblPos val="t"/>
              <c:showVal val="1"/>
            </c:dLbl>
            <c:delete val="1"/>
          </c:dLbls>
          <c:cat>
            <c:strRef>
              <c:f>'disaster-compare'!$A$25:$A$44</c:f>
              <c:strCache>
                <c:ptCount val="20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</c:strCache>
            </c:strRef>
          </c:cat>
          <c:val>
            <c:numRef>
              <c:f>'disaster-compare'!$B$25:$B$44</c:f>
              <c:numCache>
                <c:formatCode>0.0</c:formatCode>
                <c:ptCount val="20"/>
                <c:pt idx="0">
                  <c:v>2.7845053000000005E-2</c:v>
                </c:pt>
                <c:pt idx="1">
                  <c:v>8.0397598999999986E-2</c:v>
                </c:pt>
                <c:pt idx="2">
                  <c:v>9.8691186999999986E-2</c:v>
                </c:pt>
                <c:pt idx="3">
                  <c:v>0.19193836799999997</c:v>
                </c:pt>
                <c:pt idx="4">
                  <c:v>0.29361573800000001</c:v>
                </c:pt>
                <c:pt idx="5">
                  <c:v>0.41871555299999996</c:v>
                </c:pt>
                <c:pt idx="6">
                  <c:v>1.0941820209999999</c:v>
                </c:pt>
                <c:pt idx="7">
                  <c:v>1.1597022129999999</c:v>
                </c:pt>
                <c:pt idx="8">
                  <c:v>1.1732516039999998</c:v>
                </c:pt>
                <c:pt idx="9">
                  <c:v>1.2305575869999998</c:v>
                </c:pt>
                <c:pt idx="10">
                  <c:v>1.2759684909999998</c:v>
                </c:pt>
                <c:pt idx="11">
                  <c:v>1.2982452419999997</c:v>
                </c:pt>
                <c:pt idx="12">
                  <c:v>1.3418169789999996</c:v>
                </c:pt>
                <c:pt idx="13">
                  <c:v>1.3466578349999996</c:v>
                </c:pt>
                <c:pt idx="14">
                  <c:v>1.3927771579999997</c:v>
                </c:pt>
                <c:pt idx="15">
                  <c:v>1.4461444739999996</c:v>
                </c:pt>
                <c:pt idx="16">
                  <c:v>1.8304692499999997</c:v>
                </c:pt>
                <c:pt idx="17">
                  <c:v>2.1239982569999998</c:v>
                </c:pt>
                <c:pt idx="18">
                  <c:v>2.1451066239999999</c:v>
                </c:pt>
                <c:pt idx="19">
                  <c:v>2.1773294619999999</c:v>
                </c:pt>
              </c:numCache>
            </c:numRef>
          </c:val>
        </c:ser>
        <c:ser>
          <c:idx val="2"/>
          <c:order val="1"/>
          <c:tx>
            <c:strRef>
              <c:f>'disaster-compare'!$C$24</c:f>
              <c:strCache>
                <c:ptCount val="1"/>
                <c:pt idx="0">
                  <c:v>Haiti earthquake 2010</c:v>
                </c:pt>
              </c:strCache>
            </c:strRef>
          </c:tx>
          <c:spPr>
            <a:ln>
              <a:solidFill>
                <a:srgbClr val="BA0C2F"/>
              </a:solidFill>
            </a:ln>
          </c:spPr>
          <c:marker>
            <c:symbol val="none"/>
          </c:marker>
          <c:dLbls>
            <c:dLbl>
              <c:idx val="14"/>
              <c:layout/>
              <c:dLblPos val="t"/>
              <c:showVal val="1"/>
            </c:dLbl>
            <c:delete val="1"/>
          </c:dLbls>
          <c:cat>
            <c:strRef>
              <c:f>'disaster-compare'!$A$25:$A$44</c:f>
              <c:strCache>
                <c:ptCount val="20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</c:strCache>
            </c:strRef>
          </c:cat>
          <c:val>
            <c:numRef>
              <c:f>'disaster-compare'!$C$25:$C$44</c:f>
              <c:numCache>
                <c:formatCode>0.0</c:formatCode>
                <c:ptCount val="20"/>
                <c:pt idx="0">
                  <c:v>0.11148463600000004</c:v>
                </c:pt>
                <c:pt idx="1">
                  <c:v>0.34290406100000004</c:v>
                </c:pt>
                <c:pt idx="2">
                  <c:v>0.57654035300000006</c:v>
                </c:pt>
                <c:pt idx="3">
                  <c:v>0.58633732300000008</c:v>
                </c:pt>
                <c:pt idx="4">
                  <c:v>0.60534400900000007</c:v>
                </c:pt>
                <c:pt idx="5">
                  <c:v>0.71945997800000017</c:v>
                </c:pt>
                <c:pt idx="6">
                  <c:v>0.85981536400000014</c:v>
                </c:pt>
                <c:pt idx="7">
                  <c:v>0.96963706100000013</c:v>
                </c:pt>
                <c:pt idx="8">
                  <c:v>1.1042655080000001</c:v>
                </c:pt>
                <c:pt idx="9">
                  <c:v>1.6386512369999999</c:v>
                </c:pt>
                <c:pt idx="10">
                  <c:v>1.6732499429999999</c:v>
                </c:pt>
                <c:pt idx="11">
                  <c:v>1.6803456649999999</c:v>
                </c:pt>
                <c:pt idx="12">
                  <c:v>1.766357564</c:v>
                </c:pt>
                <c:pt idx="13">
                  <c:v>1.797536459</c:v>
                </c:pt>
                <c:pt idx="14">
                  <c:v>2.016747031</c:v>
                </c:pt>
                <c:pt idx="15">
                  <c:v>2.0719099239999998</c:v>
                </c:pt>
                <c:pt idx="16">
                  <c:v>2.0840817439999997</c:v>
                </c:pt>
                <c:pt idx="17">
                  <c:v>2.0882150849999999</c:v>
                </c:pt>
                <c:pt idx="18">
                  <c:v>2.136580103</c:v>
                </c:pt>
                <c:pt idx="19">
                  <c:v>2.1490560240000001</c:v>
                </c:pt>
              </c:numCache>
            </c:numRef>
          </c:val>
        </c:ser>
        <c:ser>
          <c:idx val="3"/>
          <c:order val="2"/>
          <c:tx>
            <c:strRef>
              <c:f>'disaster-compare'!$D$24</c:f>
              <c:strCache>
                <c:ptCount val="1"/>
                <c:pt idx="0">
                  <c:v>Pakistan floods 2010</c:v>
                </c:pt>
              </c:strCache>
            </c:strRef>
          </c:tx>
          <c:spPr>
            <a:ln>
              <a:solidFill>
                <a:srgbClr val="EA7600"/>
              </a:solidFill>
            </a:ln>
          </c:spPr>
          <c:marker>
            <c:symbol val="none"/>
          </c:marker>
          <c:dLbls>
            <c:dLbl>
              <c:idx val="14"/>
              <c:layout/>
              <c:dLblPos val="t"/>
              <c:showVal val="1"/>
            </c:dLbl>
            <c:delete val="1"/>
          </c:dLbls>
          <c:cat>
            <c:strRef>
              <c:f>'disaster-compare'!$A$25:$A$44</c:f>
              <c:strCache>
                <c:ptCount val="20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</c:strCache>
            </c:strRef>
          </c:cat>
          <c:val>
            <c:numRef>
              <c:f>'disaster-compare'!$D$25:$D$44</c:f>
              <c:numCache>
                <c:formatCode>0.0</c:formatCode>
                <c:ptCount val="20"/>
                <c:pt idx="0">
                  <c:v>2.39406E-4</c:v>
                </c:pt>
                <c:pt idx="1">
                  <c:v>3.9931079999999996E-3</c:v>
                </c:pt>
                <c:pt idx="2">
                  <c:v>2.7368173000000003E-2</c:v>
                </c:pt>
                <c:pt idx="3">
                  <c:v>3.1763031000000004E-2</c:v>
                </c:pt>
                <c:pt idx="4">
                  <c:v>5.3265440000000004E-2</c:v>
                </c:pt>
                <c:pt idx="5">
                  <c:v>9.9133508000000009E-2</c:v>
                </c:pt>
                <c:pt idx="6">
                  <c:v>0.12878060400000002</c:v>
                </c:pt>
                <c:pt idx="7">
                  <c:v>0.25328685200000001</c:v>
                </c:pt>
                <c:pt idx="8">
                  <c:v>0.26148972800000003</c:v>
                </c:pt>
                <c:pt idx="9">
                  <c:v>0.26421056900000001</c:v>
                </c:pt>
                <c:pt idx="10">
                  <c:v>0.26630299099999999</c:v>
                </c:pt>
                <c:pt idx="11">
                  <c:v>0.29678433399999998</c:v>
                </c:pt>
                <c:pt idx="12">
                  <c:v>0.34107567499999997</c:v>
                </c:pt>
                <c:pt idx="13">
                  <c:v>0.47151005400000001</c:v>
                </c:pt>
                <c:pt idx="14">
                  <c:v>0.49687085000000003</c:v>
                </c:pt>
                <c:pt idx="15">
                  <c:v>0.50619441399999998</c:v>
                </c:pt>
                <c:pt idx="16">
                  <c:v>0.51209775599999996</c:v>
                </c:pt>
                <c:pt idx="17">
                  <c:v>0.56254844599999998</c:v>
                </c:pt>
                <c:pt idx="18">
                  <c:v>0.772903326</c:v>
                </c:pt>
                <c:pt idx="19">
                  <c:v>0.86085255500000002</c:v>
                </c:pt>
              </c:numCache>
            </c:numRef>
          </c:val>
        </c:ser>
        <c:ser>
          <c:idx val="4"/>
          <c:order val="3"/>
          <c:tx>
            <c:strRef>
              <c:f>'disaster-compare'!$E$24</c:f>
              <c:strCache>
                <c:ptCount val="1"/>
                <c:pt idx="0">
                  <c:v>Philippines typhoon 2013</c:v>
                </c:pt>
              </c:strCache>
            </c:strRef>
          </c:tx>
          <c:spPr>
            <a:ln>
              <a:solidFill>
                <a:srgbClr val="93328E"/>
              </a:solidFill>
            </a:ln>
          </c:spPr>
          <c:marker>
            <c:symbol val="none"/>
          </c:marker>
          <c:dLbls>
            <c:dLbl>
              <c:idx val="14"/>
              <c:layout/>
              <c:dLblPos val="b"/>
              <c:showVal val="1"/>
            </c:dLbl>
            <c:delete val="1"/>
          </c:dLbls>
          <c:cat>
            <c:strRef>
              <c:f>'disaster-compare'!$A$25:$A$44</c:f>
              <c:strCache>
                <c:ptCount val="20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  <c:pt idx="7">
                  <c:v>Day 8</c:v>
                </c:pt>
                <c:pt idx="8">
                  <c:v>Day 9</c:v>
                </c:pt>
                <c:pt idx="9">
                  <c:v>Day 10</c:v>
                </c:pt>
                <c:pt idx="10">
                  <c:v>Day 11</c:v>
                </c:pt>
                <c:pt idx="11">
                  <c:v>Day 12</c:v>
                </c:pt>
                <c:pt idx="12">
                  <c:v>Day 13</c:v>
                </c:pt>
                <c:pt idx="13">
                  <c:v>Day 14</c:v>
                </c:pt>
                <c:pt idx="14">
                  <c:v>Day 15</c:v>
                </c:pt>
                <c:pt idx="15">
                  <c:v>Day 16</c:v>
                </c:pt>
                <c:pt idx="16">
                  <c:v>Day 17</c:v>
                </c:pt>
                <c:pt idx="17">
                  <c:v>Day 18</c:v>
                </c:pt>
                <c:pt idx="18">
                  <c:v>Day 19</c:v>
                </c:pt>
                <c:pt idx="19">
                  <c:v>Day 20</c:v>
                </c:pt>
              </c:strCache>
            </c:strRef>
          </c:cat>
          <c:val>
            <c:numRef>
              <c:f>'disaster-compare'!$E$25:$E$44</c:f>
              <c:numCache>
                <c:formatCode>_-* #,##0.0_-;\-* #,##0.0_-;_-* "-"??_-;_-@_-</c:formatCode>
                <c:ptCount val="20"/>
                <c:pt idx="0">
                  <c:v>6.7262479999999998E-3</c:v>
                </c:pt>
                <c:pt idx="1">
                  <c:v>1.2478319999999999E-2</c:v>
                </c:pt>
                <c:pt idx="2">
                  <c:v>2.297453E-2</c:v>
                </c:pt>
                <c:pt idx="3">
                  <c:v>6.6183935999999999E-2</c:v>
                </c:pt>
                <c:pt idx="4">
                  <c:v>0.11182104400000001</c:v>
                </c:pt>
                <c:pt idx="5">
                  <c:v>0.14789612300000002</c:v>
                </c:pt>
                <c:pt idx="6">
                  <c:v>0.21963120900000002</c:v>
                </c:pt>
                <c:pt idx="7">
                  <c:v>0.25717040099999999</c:v>
                </c:pt>
                <c:pt idx="8">
                  <c:v>0.27248582900000001</c:v>
                </c:pt>
                <c:pt idx="9">
                  <c:v>0.27421430400000002</c:v>
                </c:pt>
                <c:pt idx="10">
                  <c:v>0.28836744000000003</c:v>
                </c:pt>
                <c:pt idx="11">
                  <c:v>0.29504152100000003</c:v>
                </c:pt>
                <c:pt idx="12">
                  <c:v>0.30390636000000004</c:v>
                </c:pt>
                <c:pt idx="13">
                  <c:v>0.30410636000000002</c:v>
                </c:pt>
                <c:pt idx="14">
                  <c:v>0.30410636000000002</c:v>
                </c:pt>
              </c:numCache>
            </c:numRef>
          </c:val>
        </c:ser>
        <c:marker val="1"/>
        <c:axId val="144516224"/>
        <c:axId val="144518144"/>
      </c:lineChart>
      <c:catAx>
        <c:axId val="144516224"/>
        <c:scaling>
          <c:orientation val="minMax"/>
        </c:scaling>
        <c:axPos val="b"/>
        <c:numFmt formatCode="General" sourceLinked="1"/>
        <c:tickLblPos val="nextTo"/>
        <c:crossAx val="144518144"/>
        <c:crosses val="autoZero"/>
        <c:auto val="1"/>
        <c:lblAlgn val="ctr"/>
        <c:lblOffset val="100"/>
      </c:catAx>
      <c:valAx>
        <c:axId val="1445181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US$ billions</a:t>
                </a:r>
              </a:p>
            </c:rich>
          </c:tx>
          <c:layout/>
        </c:title>
        <c:numFmt formatCode="#,##0.0" sourceLinked="0"/>
        <c:tickLblPos val="nextTo"/>
        <c:crossAx val="144516224"/>
        <c:crosses val="autoZero"/>
        <c:crossBetween val="between"/>
      </c:valAx>
    </c:plotArea>
    <c:legend>
      <c:legendPos val="r"/>
      <c:legendEntry>
        <c:idx val="1"/>
        <c:txPr>
          <a:bodyPr/>
          <a:lstStyle/>
          <a:p>
            <a:pPr>
              <a:defRPr sz="1050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050"/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050"/>
            </a:pPr>
            <a:endParaRPr lang="en-US"/>
          </a:p>
        </c:txPr>
      </c:legendEntry>
      <c:legendEntry>
        <c:idx val="0"/>
        <c:txPr>
          <a:bodyPr/>
          <a:lstStyle/>
          <a:p>
            <a:pPr>
              <a:defRPr sz="1050"/>
            </a:pPr>
            <a:endParaRPr lang="en-US"/>
          </a:p>
        </c:txPr>
      </c:legendEntry>
      <c:layout/>
    </c:legend>
    <c:plotVisOnly val="1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25</xdr:row>
      <xdr:rowOff>32385</xdr:rowOff>
    </xdr:from>
    <xdr:to>
      <xdr:col>14</xdr:col>
      <xdr:colOff>36195</xdr:colOff>
      <xdr:row>40</xdr:row>
      <xdr:rowOff>53340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Investments%20to%20End%20Poverty\2013%20Report\Data\Reference%20files\Deflator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1 DAC deflators"/>
      <sheetName val="2011 deflators all countries"/>
      <sheetName val="dac - calculated deflators comp"/>
      <sheetName val="GDP constant US$"/>
      <sheetName val="GDP growth constant %"/>
      <sheetName val="GDP current US$"/>
    </sheetNames>
    <sheetDataSet>
      <sheetData sheetId="0">
        <row r="3">
          <cell r="B3">
            <v>1960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Belgium</v>
          </cell>
        </row>
        <row r="8">
          <cell r="A8" t="str">
            <v>Canada</v>
          </cell>
        </row>
        <row r="9">
          <cell r="A9" t="str">
            <v>Denmark</v>
          </cell>
        </row>
        <row r="10">
          <cell r="A10" t="str">
            <v>Finland</v>
          </cell>
        </row>
        <row r="11">
          <cell r="A11" t="str">
            <v>France</v>
          </cell>
        </row>
        <row r="12">
          <cell r="A12" t="str">
            <v>Germany</v>
          </cell>
        </row>
        <row r="13">
          <cell r="A13" t="str">
            <v>Greece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Netherlands</v>
          </cell>
        </row>
        <row r="21">
          <cell r="A21" t="str">
            <v>New Zealand</v>
          </cell>
        </row>
        <row r="22">
          <cell r="A22" t="str">
            <v>Norway</v>
          </cell>
        </row>
        <row r="23">
          <cell r="A23" t="str">
            <v>Portugal</v>
          </cell>
        </row>
        <row r="24">
          <cell r="A24" t="str">
            <v>Spain</v>
          </cell>
        </row>
        <row r="25">
          <cell r="A25" t="str">
            <v>Sweden</v>
          </cell>
        </row>
        <row r="26">
          <cell r="A26" t="str">
            <v>Switzerland</v>
          </cell>
        </row>
        <row r="27">
          <cell r="A27" t="str">
            <v>United Kingdom</v>
          </cell>
        </row>
        <row r="28">
          <cell r="A28" t="str">
            <v>United States</v>
          </cell>
        </row>
      </sheetData>
      <sheetData sheetId="1">
        <row r="4">
          <cell r="C4" t="str">
            <v/>
          </cell>
        </row>
      </sheetData>
      <sheetData sheetId="2"/>
      <sheetData sheetId="3">
        <row r="4">
          <cell r="K4" t="str">
            <v/>
          </cell>
        </row>
      </sheetData>
      <sheetData sheetId="4"/>
      <sheetData sheetId="5">
        <row r="4">
          <cell r="AF4">
            <v>4.1349999999999998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abSelected="1" workbookViewId="0">
      <selection activeCell="G24" sqref="G24"/>
    </sheetView>
  </sheetViews>
  <sheetFormatPr defaultColWidth="9.140625" defaultRowHeight="15"/>
  <cols>
    <col min="1" max="1" width="6" style="2" customWidth="1"/>
    <col min="2" max="2" width="15" style="2" customWidth="1"/>
    <col min="3" max="3" width="16.5703125" style="2" customWidth="1"/>
    <col min="4" max="4" width="13.140625" style="1" bestFit="1" customWidth="1"/>
    <col min="5" max="5" width="11.85546875" style="1" customWidth="1"/>
    <col min="6" max="6" width="13.140625" style="1" bestFit="1" customWidth="1"/>
    <col min="7" max="7" width="19.42578125" style="1" bestFit="1" customWidth="1"/>
    <col min="8" max="8" width="12.7109375" style="1" customWidth="1"/>
    <col min="9" max="9" width="14.28515625" style="1" bestFit="1" customWidth="1"/>
    <col min="10" max="10" width="12.140625" style="1" customWidth="1"/>
    <col min="11" max="11" width="14.140625" style="1" customWidth="1"/>
    <col min="12" max="12" width="12" style="1" customWidth="1"/>
    <col min="13" max="14" width="13.85546875" style="1" bestFit="1" customWidth="1"/>
    <col min="15" max="15" width="9.140625" style="1"/>
    <col min="16" max="16" width="11.5703125" style="1" customWidth="1"/>
    <col min="17" max="16384" width="9.140625" style="1"/>
  </cols>
  <sheetData>
    <row r="1" spans="1:14">
      <c r="A1" s="1"/>
      <c r="C1" s="2" t="s">
        <v>0</v>
      </c>
    </row>
    <row r="2" spans="1:14" s="4" customFormat="1" ht="75">
      <c r="A2" s="3" t="s">
        <v>1</v>
      </c>
      <c r="B2" s="4" t="s">
        <v>2</v>
      </c>
      <c r="C2" s="3" t="s">
        <v>3</v>
      </c>
      <c r="D2" s="4" t="s">
        <v>2</v>
      </c>
      <c r="E2" s="4" t="s">
        <v>4</v>
      </c>
      <c r="F2" s="4" t="s">
        <v>2</v>
      </c>
      <c r="G2" s="4" t="s">
        <v>5</v>
      </c>
      <c r="H2" s="4" t="s">
        <v>2</v>
      </c>
      <c r="I2" s="4" t="s">
        <v>6</v>
      </c>
      <c r="J2" s="5">
        <v>41596</v>
      </c>
      <c r="K2" s="5">
        <v>41597</v>
      </c>
      <c r="L2" s="5">
        <v>41598</v>
      </c>
      <c r="M2" s="5">
        <v>41599</v>
      </c>
      <c r="N2" s="5">
        <v>41600</v>
      </c>
    </row>
    <row r="3" spans="1:14">
      <c r="A3" s="2">
        <v>1</v>
      </c>
      <c r="B3" s="6">
        <v>38347</v>
      </c>
      <c r="C3" s="7">
        <v>2.7845053000000005E-2</v>
      </c>
      <c r="D3" s="6">
        <v>40191</v>
      </c>
      <c r="E3" s="7">
        <v>0.11148463600000004</v>
      </c>
      <c r="F3" s="6">
        <v>40389</v>
      </c>
      <c r="G3" s="7">
        <v>2.39406E-4</v>
      </c>
      <c r="H3" s="8">
        <v>41586</v>
      </c>
      <c r="I3" s="9">
        <f>N3/1000000000</f>
        <v>6.7262479999999998E-3</v>
      </c>
      <c r="J3" s="10">
        <v>530.68599999999992</v>
      </c>
      <c r="K3" s="11">
        <f>530686+1356852</f>
        <v>1887538</v>
      </c>
      <c r="L3" s="12">
        <v>1887538</v>
      </c>
      <c r="M3" s="11">
        <v>1887538</v>
      </c>
      <c r="N3" s="12">
        <v>6726248</v>
      </c>
    </row>
    <row r="4" spans="1:14">
      <c r="A4" s="2">
        <v>2</v>
      </c>
      <c r="B4" s="6">
        <v>38348</v>
      </c>
      <c r="C4" s="7">
        <v>5.2552545999999985E-2</v>
      </c>
      <c r="D4" s="6">
        <v>40192</v>
      </c>
      <c r="E4" s="7">
        <v>0.23141942499999998</v>
      </c>
      <c r="F4" s="6">
        <v>40390</v>
      </c>
      <c r="G4" s="7">
        <v>3.7537019999999998E-3</v>
      </c>
      <c r="H4" s="8">
        <v>41587</v>
      </c>
      <c r="I4" s="9">
        <f t="shared" ref="I4:I16" si="0">N4/1000000000</f>
        <v>5.7520719999999996E-3</v>
      </c>
      <c r="J4" s="10">
        <v>6610.0450000000001</v>
      </c>
      <c r="K4" s="11">
        <v>6610045</v>
      </c>
      <c r="L4" s="13">
        <v>5841637</v>
      </c>
      <c r="M4" s="14">
        <v>5752072</v>
      </c>
      <c r="N4" s="14">
        <v>5752072</v>
      </c>
    </row>
    <row r="5" spans="1:14">
      <c r="A5" s="2">
        <v>3</v>
      </c>
      <c r="B5" s="6">
        <v>38349</v>
      </c>
      <c r="C5" s="7">
        <v>1.8293588E-2</v>
      </c>
      <c r="D5" s="6">
        <v>40193</v>
      </c>
      <c r="E5" s="7">
        <v>0.233636292</v>
      </c>
      <c r="F5" s="6">
        <v>40391</v>
      </c>
      <c r="G5" s="7">
        <v>2.3375065000000004E-2</v>
      </c>
      <c r="H5" s="8">
        <v>41588</v>
      </c>
      <c r="I5" s="9">
        <f t="shared" si="0"/>
        <v>1.0496210000000001E-2</v>
      </c>
      <c r="J5" s="10">
        <v>24219.646999999997</v>
      </c>
      <c r="K5" s="11">
        <v>10496210</v>
      </c>
      <c r="L5" s="13">
        <v>10496210</v>
      </c>
      <c r="M5" s="14">
        <v>10496210</v>
      </c>
      <c r="N5" s="14">
        <v>10496210</v>
      </c>
    </row>
    <row r="6" spans="1:14">
      <c r="A6" s="2">
        <v>4</v>
      </c>
      <c r="B6" s="6">
        <v>38350</v>
      </c>
      <c r="C6" s="7">
        <v>9.3247180999999998E-2</v>
      </c>
      <c r="D6" s="6">
        <v>40194</v>
      </c>
      <c r="E6" s="7">
        <v>9.7969699999999986E-3</v>
      </c>
      <c r="F6" s="6">
        <v>40392</v>
      </c>
      <c r="G6" s="7">
        <v>4.3948579999999989E-3</v>
      </c>
      <c r="H6" s="8">
        <v>41589</v>
      </c>
      <c r="I6" s="9">
        <f t="shared" si="0"/>
        <v>4.3209405999999999E-2</v>
      </c>
      <c r="J6" s="10">
        <v>49998.3</v>
      </c>
      <c r="K6" s="11">
        <v>77476765</v>
      </c>
      <c r="L6" s="13">
        <v>77491344</v>
      </c>
      <c r="M6" s="14">
        <v>53443162</v>
      </c>
      <c r="N6" s="14">
        <v>43209406</v>
      </c>
    </row>
    <row r="7" spans="1:14">
      <c r="A7" s="2">
        <v>5</v>
      </c>
      <c r="B7" s="6">
        <v>38351</v>
      </c>
      <c r="C7" s="7">
        <v>0.10167737000000004</v>
      </c>
      <c r="D7" s="6">
        <v>40195</v>
      </c>
      <c r="E7" s="7">
        <v>1.9006685999999995E-2</v>
      </c>
      <c r="F7" s="6">
        <v>40393</v>
      </c>
      <c r="G7" s="7">
        <v>2.1502409E-2</v>
      </c>
      <c r="H7" s="8">
        <v>41590</v>
      </c>
      <c r="I7" s="9">
        <f t="shared" si="0"/>
        <v>4.5637108000000003E-2</v>
      </c>
      <c r="J7" s="10">
        <v>20578.410999999996</v>
      </c>
      <c r="K7" s="11">
        <v>21396370</v>
      </c>
      <c r="L7" s="13">
        <v>24689805</v>
      </c>
      <c r="M7" s="14">
        <v>47593031</v>
      </c>
      <c r="N7" s="14">
        <v>45637108</v>
      </c>
    </row>
    <row r="8" spans="1:14">
      <c r="A8" s="2">
        <v>6</v>
      </c>
      <c r="B8" s="6">
        <v>38352</v>
      </c>
      <c r="C8" s="7">
        <v>0.12509981499999998</v>
      </c>
      <c r="D8" s="6">
        <v>40196</v>
      </c>
      <c r="E8" s="7">
        <v>0.11411596900000004</v>
      </c>
      <c r="F8" s="6">
        <v>40394</v>
      </c>
      <c r="G8" s="7">
        <v>4.5868067999999998E-2</v>
      </c>
      <c r="H8" s="8">
        <v>41591</v>
      </c>
      <c r="I8" s="9">
        <f t="shared" si="0"/>
        <v>3.6075079000000003E-2</v>
      </c>
      <c r="J8" s="10">
        <v>5626.91</v>
      </c>
      <c r="K8" s="11">
        <v>12341814</v>
      </c>
      <c r="L8" s="13">
        <v>23622885</v>
      </c>
      <c r="M8" s="14">
        <v>24607733</v>
      </c>
      <c r="N8" s="14">
        <v>36075079</v>
      </c>
    </row>
    <row r="9" spans="1:14">
      <c r="A9" s="2">
        <v>7</v>
      </c>
      <c r="B9" s="6">
        <v>38353</v>
      </c>
      <c r="C9" s="7">
        <v>0.67546646799999988</v>
      </c>
      <c r="D9" s="6">
        <v>40197</v>
      </c>
      <c r="E9" s="7">
        <v>0.140355386</v>
      </c>
      <c r="F9" s="6">
        <v>40395</v>
      </c>
      <c r="G9" s="7">
        <v>2.9647096000000005E-2</v>
      </c>
      <c r="H9" s="8">
        <v>41592</v>
      </c>
      <c r="I9" s="9">
        <f t="shared" si="0"/>
        <v>7.1735086000000003E-2</v>
      </c>
      <c r="J9" s="10">
        <v>31618.138999999996</v>
      </c>
      <c r="K9" s="11">
        <v>34030370</v>
      </c>
      <c r="L9" s="13">
        <v>34026677</v>
      </c>
      <c r="M9" s="14">
        <v>53209180</v>
      </c>
      <c r="N9" s="14">
        <v>71735086</v>
      </c>
    </row>
    <row r="10" spans="1:14">
      <c r="A10" s="2">
        <v>8</v>
      </c>
      <c r="B10" s="6">
        <v>38354</v>
      </c>
      <c r="C10" s="7">
        <v>6.5520191999999991E-2</v>
      </c>
      <c r="D10" s="6">
        <v>40198</v>
      </c>
      <c r="E10" s="7">
        <v>0.10982169700000002</v>
      </c>
      <c r="F10" s="6">
        <v>40396</v>
      </c>
      <c r="G10" s="7">
        <v>0.12450624800000001</v>
      </c>
      <c r="H10" s="8">
        <v>41593</v>
      </c>
      <c r="I10" s="9">
        <f t="shared" si="0"/>
        <v>3.7539191999999999E-2</v>
      </c>
      <c r="J10" s="10">
        <v>26217.788</v>
      </c>
      <c r="K10" s="11">
        <v>29939748</v>
      </c>
      <c r="L10" s="13">
        <v>37225362</v>
      </c>
      <c r="M10" s="14">
        <v>37539173</v>
      </c>
      <c r="N10" s="14">
        <v>37539192</v>
      </c>
    </row>
    <row r="11" spans="1:14">
      <c r="A11" s="2">
        <v>9</v>
      </c>
      <c r="B11" s="6">
        <v>38355</v>
      </c>
      <c r="C11" s="7">
        <v>1.3549391000000004E-2</v>
      </c>
      <c r="D11" s="6">
        <v>40199</v>
      </c>
      <c r="E11" s="7">
        <v>0.13462844699999998</v>
      </c>
      <c r="F11" s="6">
        <v>40397</v>
      </c>
      <c r="G11" s="7">
        <v>8.2028759999999996E-3</v>
      </c>
      <c r="H11" s="8">
        <v>41594</v>
      </c>
      <c r="I11" s="9">
        <f t="shared" si="0"/>
        <v>1.5315428000000001E-2</v>
      </c>
      <c r="J11" s="10">
        <v>562.94799999999998</v>
      </c>
      <c r="K11" s="11">
        <v>667245</v>
      </c>
      <c r="L11" s="13">
        <v>15315428</v>
      </c>
      <c r="M11" s="14">
        <v>15315428</v>
      </c>
      <c r="N11" s="14">
        <v>15315428</v>
      </c>
    </row>
    <row r="12" spans="1:14">
      <c r="A12" s="2">
        <v>10</v>
      </c>
      <c r="B12" s="6">
        <v>38356</v>
      </c>
      <c r="C12" s="7">
        <v>5.7305982999999998E-2</v>
      </c>
      <c r="D12" s="6">
        <v>40200</v>
      </c>
      <c r="E12" s="7">
        <v>0.53438572899999992</v>
      </c>
      <c r="F12" s="6">
        <v>40398</v>
      </c>
      <c r="G12" s="7">
        <v>2.7208409999999999E-3</v>
      </c>
      <c r="H12" s="8">
        <v>41595</v>
      </c>
      <c r="I12" s="9">
        <f t="shared" si="0"/>
        <v>1.7284749999999999E-3</v>
      </c>
      <c r="J12" s="15">
        <v>0</v>
      </c>
      <c r="K12" s="16">
        <v>0</v>
      </c>
      <c r="L12" s="13">
        <v>82645</v>
      </c>
      <c r="M12" s="14">
        <v>82645</v>
      </c>
      <c r="N12" s="14">
        <v>1728475</v>
      </c>
    </row>
    <row r="13" spans="1:14">
      <c r="A13" s="2">
        <v>11</v>
      </c>
      <c r="B13" s="6">
        <v>38357</v>
      </c>
      <c r="C13" s="7">
        <v>4.5410903999999995E-2</v>
      </c>
      <c r="D13" s="6">
        <v>40201</v>
      </c>
      <c r="E13" s="7">
        <v>3.4598706E-2</v>
      </c>
      <c r="F13" s="6">
        <v>40399</v>
      </c>
      <c r="G13" s="7">
        <v>2.092422E-3</v>
      </c>
      <c r="H13" s="8">
        <v>41596</v>
      </c>
      <c r="I13" s="9">
        <f t="shared" si="0"/>
        <v>1.4153136E-2</v>
      </c>
      <c r="J13" s="17">
        <v>0</v>
      </c>
      <c r="K13" s="16">
        <v>0</v>
      </c>
      <c r="L13" s="13">
        <v>6809816</v>
      </c>
      <c r="M13" s="14">
        <v>14153136</v>
      </c>
      <c r="N13" s="14">
        <v>14153136</v>
      </c>
    </row>
    <row r="14" spans="1:14">
      <c r="A14" s="2">
        <v>12</v>
      </c>
      <c r="B14" s="6">
        <v>38358</v>
      </c>
      <c r="C14" s="7">
        <v>2.2276751000000004E-2</v>
      </c>
      <c r="D14" s="6">
        <v>40202</v>
      </c>
      <c r="E14" s="7">
        <v>7.0957220000000005E-3</v>
      </c>
      <c r="F14" s="6">
        <v>40400</v>
      </c>
      <c r="G14" s="7">
        <v>3.0481343000000001E-2</v>
      </c>
      <c r="H14" s="18">
        <v>41597</v>
      </c>
      <c r="I14" s="9">
        <f t="shared" si="0"/>
        <v>6.6740810000000001E-3</v>
      </c>
      <c r="J14" s="17">
        <v>0</v>
      </c>
      <c r="K14" s="16">
        <v>0</v>
      </c>
      <c r="L14" s="13">
        <v>3934975</v>
      </c>
      <c r="M14" s="14">
        <v>6674081</v>
      </c>
      <c r="N14" s="14">
        <v>6674081</v>
      </c>
    </row>
    <row r="15" spans="1:14">
      <c r="A15" s="2">
        <v>13</v>
      </c>
      <c r="B15" s="6">
        <v>38359</v>
      </c>
      <c r="C15" s="7">
        <v>4.3571736999999999E-2</v>
      </c>
      <c r="D15" s="6">
        <v>40203</v>
      </c>
      <c r="E15" s="7">
        <v>8.6011899000000003E-2</v>
      </c>
      <c r="F15" s="6">
        <v>40401</v>
      </c>
      <c r="G15" s="7">
        <v>4.4291341000000005E-2</v>
      </c>
      <c r="H15" s="8">
        <v>41598</v>
      </c>
      <c r="I15" s="9">
        <f t="shared" si="0"/>
        <v>8.8648389999999994E-3</v>
      </c>
      <c r="M15" s="14">
        <v>8268381</v>
      </c>
      <c r="N15" s="14">
        <v>8864839</v>
      </c>
    </row>
    <row r="16" spans="1:14">
      <c r="A16" s="2">
        <v>14</v>
      </c>
      <c r="B16" s="6">
        <v>38360</v>
      </c>
      <c r="C16" s="7">
        <v>4.8408560000000002E-3</v>
      </c>
      <c r="D16" s="6">
        <v>40204</v>
      </c>
      <c r="E16" s="7">
        <v>3.1178895000000012E-2</v>
      </c>
      <c r="F16" s="6">
        <v>40402</v>
      </c>
      <c r="G16" s="7">
        <v>0.13043437900000002</v>
      </c>
      <c r="H16" s="8">
        <v>41599</v>
      </c>
      <c r="I16" s="9">
        <f t="shared" si="0"/>
        <v>2.0000000000000001E-4</v>
      </c>
      <c r="N16" s="14">
        <v>200000</v>
      </c>
    </row>
    <row r="17" spans="1:11">
      <c r="A17" s="2">
        <v>15</v>
      </c>
      <c r="B17" s="6">
        <v>38361</v>
      </c>
      <c r="C17" s="7">
        <v>4.6119323000000011E-2</v>
      </c>
      <c r="D17" s="6">
        <v>40205</v>
      </c>
      <c r="E17" s="7">
        <v>0.21921057200000008</v>
      </c>
      <c r="F17" s="6">
        <v>40403</v>
      </c>
      <c r="G17" s="7">
        <v>2.5360796000000001E-2</v>
      </c>
      <c r="H17" s="18">
        <v>41600</v>
      </c>
    </row>
    <row r="18" spans="1:11">
      <c r="A18" s="2">
        <v>16</v>
      </c>
      <c r="B18" s="6">
        <v>38362</v>
      </c>
      <c r="C18" s="7">
        <v>5.3367315999999998E-2</v>
      </c>
      <c r="D18" s="6">
        <v>40206</v>
      </c>
      <c r="E18" s="7">
        <v>5.5162892999999998E-2</v>
      </c>
      <c r="F18" s="6">
        <v>40404</v>
      </c>
      <c r="G18" s="7">
        <v>9.3235639999999995E-3</v>
      </c>
    </row>
    <row r="19" spans="1:11">
      <c r="A19" s="2">
        <v>17</v>
      </c>
      <c r="B19" s="6">
        <v>38363</v>
      </c>
      <c r="C19" s="7">
        <v>0.38432477600000009</v>
      </c>
      <c r="D19" s="6">
        <v>40207</v>
      </c>
      <c r="E19" s="7">
        <v>1.2171819999999998E-2</v>
      </c>
      <c r="F19" s="6">
        <v>40405</v>
      </c>
      <c r="G19" s="7">
        <v>5.9033420000000007E-3</v>
      </c>
    </row>
    <row r="20" spans="1:11">
      <c r="A20" s="2">
        <v>18</v>
      </c>
      <c r="B20" s="6">
        <v>38364</v>
      </c>
      <c r="C20" s="7">
        <v>0.29352900699999995</v>
      </c>
      <c r="D20" s="6">
        <v>40209</v>
      </c>
      <c r="E20" s="7">
        <v>4.1333409999999996E-3</v>
      </c>
      <c r="F20" s="6">
        <v>40406</v>
      </c>
      <c r="G20" s="7">
        <v>5.0450689999999986E-2</v>
      </c>
    </row>
    <row r="21" spans="1:11">
      <c r="A21" s="2">
        <v>19</v>
      </c>
      <c r="B21" s="6">
        <v>38365</v>
      </c>
      <c r="C21" s="7">
        <v>2.1108367000000003E-2</v>
      </c>
      <c r="D21" s="6">
        <v>40210</v>
      </c>
      <c r="E21" s="7">
        <v>4.836501800000001E-2</v>
      </c>
      <c r="F21" s="6">
        <v>40407</v>
      </c>
      <c r="G21" s="7">
        <v>0.21035488000000002</v>
      </c>
    </row>
    <row r="22" spans="1:11">
      <c r="A22" s="2">
        <v>20</v>
      </c>
      <c r="B22" s="6">
        <v>38366</v>
      </c>
      <c r="C22" s="7">
        <v>3.2222838000000004E-2</v>
      </c>
      <c r="D22" s="6">
        <v>40211</v>
      </c>
      <c r="E22" s="7">
        <v>1.2475920999999999E-2</v>
      </c>
      <c r="F22" s="6">
        <v>40408</v>
      </c>
      <c r="G22" s="7">
        <v>8.7949228999999976E-2</v>
      </c>
    </row>
    <row r="23" spans="1:11">
      <c r="G23" s="1" t="s">
        <v>7</v>
      </c>
      <c r="J23" s="19">
        <f>SUM(J3:J11)</f>
        <v>165962.87399999998</v>
      </c>
      <c r="K23" s="19">
        <f>SUM(K3:K11)</f>
        <v>194846105</v>
      </c>
    </row>
    <row r="24" spans="1:11" ht="45">
      <c r="A24" s="3" t="s">
        <v>1</v>
      </c>
      <c r="B24" s="3" t="s">
        <v>28</v>
      </c>
      <c r="C24" s="4" t="s">
        <v>4</v>
      </c>
      <c r="D24" s="4" t="s">
        <v>29</v>
      </c>
      <c r="E24" s="4" t="s">
        <v>30</v>
      </c>
    </row>
    <row r="25" spans="1:11">
      <c r="A25" s="2" t="s">
        <v>8</v>
      </c>
      <c r="B25" s="7">
        <f>C3</f>
        <v>2.7845053000000005E-2</v>
      </c>
      <c r="C25" s="7">
        <f>E3</f>
        <v>0.11148463600000004</v>
      </c>
      <c r="D25" s="7">
        <f>G3</f>
        <v>2.39406E-4</v>
      </c>
      <c r="E25" s="10">
        <f>I3</f>
        <v>6.7262479999999998E-3</v>
      </c>
      <c r="G25" s="20"/>
    </row>
    <row r="26" spans="1:11">
      <c r="A26" s="2" t="s">
        <v>9</v>
      </c>
      <c r="B26" s="7">
        <f t="shared" ref="B26:B44" si="1">B25+C4</f>
        <v>8.0397598999999986E-2</v>
      </c>
      <c r="C26" s="7">
        <f t="shared" ref="C26:C44" si="2">C25+E4</f>
        <v>0.34290406100000004</v>
      </c>
      <c r="D26" s="7">
        <f t="shared" ref="D26:D44" si="3">D25+G4</f>
        <v>3.9931079999999996E-3</v>
      </c>
      <c r="E26" s="10">
        <f t="shared" ref="E26:E39" si="4">E25+I4</f>
        <v>1.2478319999999999E-2</v>
      </c>
    </row>
    <row r="27" spans="1:11">
      <c r="A27" s="2" t="s">
        <v>10</v>
      </c>
      <c r="B27" s="7">
        <f t="shared" si="1"/>
        <v>9.8691186999999986E-2</v>
      </c>
      <c r="C27" s="7">
        <f t="shared" si="2"/>
        <v>0.57654035300000006</v>
      </c>
      <c r="D27" s="7">
        <f t="shared" si="3"/>
        <v>2.7368173000000003E-2</v>
      </c>
      <c r="E27" s="10">
        <f t="shared" si="4"/>
        <v>2.297453E-2</v>
      </c>
      <c r="F27" s="7"/>
    </row>
    <row r="28" spans="1:11">
      <c r="A28" s="2" t="s">
        <v>11</v>
      </c>
      <c r="B28" s="7">
        <f t="shared" si="1"/>
        <v>0.19193836799999997</v>
      </c>
      <c r="C28" s="7">
        <f t="shared" si="2"/>
        <v>0.58633732300000008</v>
      </c>
      <c r="D28" s="7">
        <f t="shared" si="3"/>
        <v>3.1763031000000004E-2</v>
      </c>
      <c r="E28" s="10">
        <f t="shared" si="4"/>
        <v>6.6183935999999999E-2</v>
      </c>
      <c r="F28" s="7"/>
    </row>
    <row r="29" spans="1:11">
      <c r="A29" s="2" t="s">
        <v>12</v>
      </c>
      <c r="B29" s="7">
        <f t="shared" si="1"/>
        <v>0.29361573800000001</v>
      </c>
      <c r="C29" s="7">
        <f t="shared" si="2"/>
        <v>0.60534400900000007</v>
      </c>
      <c r="D29" s="7">
        <f t="shared" si="3"/>
        <v>5.3265440000000004E-2</v>
      </c>
      <c r="E29" s="10">
        <f t="shared" si="4"/>
        <v>0.11182104400000001</v>
      </c>
      <c r="F29" s="7"/>
    </row>
    <row r="30" spans="1:11">
      <c r="A30" s="2" t="s">
        <v>13</v>
      </c>
      <c r="B30" s="7">
        <f t="shared" si="1"/>
        <v>0.41871555299999996</v>
      </c>
      <c r="C30" s="7">
        <f t="shared" si="2"/>
        <v>0.71945997800000017</v>
      </c>
      <c r="D30" s="7">
        <f t="shared" si="3"/>
        <v>9.9133508000000009E-2</v>
      </c>
      <c r="E30" s="10">
        <f t="shared" si="4"/>
        <v>0.14789612300000002</v>
      </c>
      <c r="F30" s="7"/>
    </row>
    <row r="31" spans="1:11">
      <c r="A31" s="2" t="s">
        <v>14</v>
      </c>
      <c r="B31" s="7">
        <f t="shared" si="1"/>
        <v>1.0941820209999999</v>
      </c>
      <c r="C31" s="7">
        <f t="shared" si="2"/>
        <v>0.85981536400000014</v>
      </c>
      <c r="D31" s="7">
        <f t="shared" si="3"/>
        <v>0.12878060400000002</v>
      </c>
      <c r="E31" s="10">
        <f t="shared" si="4"/>
        <v>0.21963120900000002</v>
      </c>
      <c r="F31" s="7"/>
    </row>
    <row r="32" spans="1:11">
      <c r="A32" s="2" t="s">
        <v>15</v>
      </c>
      <c r="B32" s="7">
        <f t="shared" si="1"/>
        <v>1.1597022129999999</v>
      </c>
      <c r="C32" s="7">
        <f t="shared" si="2"/>
        <v>0.96963706100000013</v>
      </c>
      <c r="D32" s="7">
        <f t="shared" si="3"/>
        <v>0.25328685200000001</v>
      </c>
      <c r="E32" s="10">
        <f t="shared" si="4"/>
        <v>0.25717040099999999</v>
      </c>
      <c r="F32" s="7"/>
    </row>
    <row r="33" spans="1:6">
      <c r="A33" s="2" t="s">
        <v>16</v>
      </c>
      <c r="B33" s="7">
        <f t="shared" si="1"/>
        <v>1.1732516039999998</v>
      </c>
      <c r="C33" s="7">
        <f t="shared" si="2"/>
        <v>1.1042655080000001</v>
      </c>
      <c r="D33" s="7">
        <f t="shared" si="3"/>
        <v>0.26148972800000003</v>
      </c>
      <c r="E33" s="10">
        <f t="shared" si="4"/>
        <v>0.27248582900000001</v>
      </c>
      <c r="F33" s="7"/>
    </row>
    <row r="34" spans="1:6">
      <c r="A34" s="2" t="s">
        <v>17</v>
      </c>
      <c r="B34" s="7">
        <f t="shared" si="1"/>
        <v>1.2305575869999998</v>
      </c>
      <c r="C34" s="7">
        <f t="shared" si="2"/>
        <v>1.6386512369999999</v>
      </c>
      <c r="D34" s="7">
        <f t="shared" si="3"/>
        <v>0.26421056900000001</v>
      </c>
      <c r="E34" s="10">
        <f t="shared" si="4"/>
        <v>0.27421430400000002</v>
      </c>
      <c r="F34" s="7"/>
    </row>
    <row r="35" spans="1:6">
      <c r="A35" s="2" t="s">
        <v>18</v>
      </c>
      <c r="B35" s="7">
        <f t="shared" si="1"/>
        <v>1.2759684909999998</v>
      </c>
      <c r="C35" s="7">
        <f t="shared" si="2"/>
        <v>1.6732499429999999</v>
      </c>
      <c r="D35" s="7">
        <f t="shared" si="3"/>
        <v>0.26630299099999999</v>
      </c>
      <c r="E35" s="10">
        <f t="shared" si="4"/>
        <v>0.28836744000000003</v>
      </c>
      <c r="F35" s="7"/>
    </row>
    <row r="36" spans="1:6">
      <c r="A36" s="2" t="s">
        <v>19</v>
      </c>
      <c r="B36" s="7">
        <f t="shared" si="1"/>
        <v>1.2982452419999997</v>
      </c>
      <c r="C36" s="7">
        <f t="shared" si="2"/>
        <v>1.6803456649999999</v>
      </c>
      <c r="D36" s="7">
        <f t="shared" si="3"/>
        <v>0.29678433399999998</v>
      </c>
      <c r="E36" s="10">
        <f t="shared" si="4"/>
        <v>0.29504152100000003</v>
      </c>
      <c r="F36" s="7"/>
    </row>
    <row r="37" spans="1:6">
      <c r="A37" s="2" t="s">
        <v>20</v>
      </c>
      <c r="B37" s="7">
        <f t="shared" si="1"/>
        <v>1.3418169789999996</v>
      </c>
      <c r="C37" s="7">
        <f t="shared" si="2"/>
        <v>1.766357564</v>
      </c>
      <c r="D37" s="7">
        <f t="shared" si="3"/>
        <v>0.34107567499999997</v>
      </c>
      <c r="E37" s="10">
        <f t="shared" si="4"/>
        <v>0.30390636000000004</v>
      </c>
      <c r="F37" s="7"/>
    </row>
    <row r="38" spans="1:6">
      <c r="A38" s="2" t="s">
        <v>21</v>
      </c>
      <c r="B38" s="7">
        <f t="shared" si="1"/>
        <v>1.3466578349999996</v>
      </c>
      <c r="C38" s="7">
        <f t="shared" si="2"/>
        <v>1.797536459</v>
      </c>
      <c r="D38" s="7">
        <f t="shared" si="3"/>
        <v>0.47151005400000001</v>
      </c>
      <c r="E38" s="10">
        <f t="shared" si="4"/>
        <v>0.30410636000000002</v>
      </c>
      <c r="F38" s="7"/>
    </row>
    <row r="39" spans="1:6">
      <c r="A39" s="2" t="s">
        <v>22</v>
      </c>
      <c r="B39" s="7">
        <f t="shared" si="1"/>
        <v>1.3927771579999997</v>
      </c>
      <c r="C39" s="7">
        <f t="shared" si="2"/>
        <v>2.016747031</v>
      </c>
      <c r="D39" s="7">
        <f t="shared" si="3"/>
        <v>0.49687085000000003</v>
      </c>
      <c r="E39" s="10">
        <f t="shared" si="4"/>
        <v>0.30410636000000002</v>
      </c>
      <c r="F39" s="7"/>
    </row>
    <row r="40" spans="1:6">
      <c r="A40" s="2" t="s">
        <v>23</v>
      </c>
      <c r="B40" s="7">
        <f t="shared" si="1"/>
        <v>1.4461444739999996</v>
      </c>
      <c r="C40" s="7">
        <f t="shared" si="2"/>
        <v>2.0719099239999998</v>
      </c>
      <c r="D40" s="7">
        <f t="shared" si="3"/>
        <v>0.50619441399999998</v>
      </c>
      <c r="E40" s="7"/>
      <c r="F40" s="7"/>
    </row>
    <row r="41" spans="1:6">
      <c r="A41" s="2" t="s">
        <v>24</v>
      </c>
      <c r="B41" s="7">
        <f t="shared" si="1"/>
        <v>1.8304692499999997</v>
      </c>
      <c r="C41" s="7">
        <f t="shared" si="2"/>
        <v>2.0840817439999997</v>
      </c>
      <c r="D41" s="7">
        <f t="shared" si="3"/>
        <v>0.51209775599999996</v>
      </c>
      <c r="E41" s="7"/>
      <c r="F41" s="7"/>
    </row>
    <row r="42" spans="1:6">
      <c r="A42" s="2" t="s">
        <v>25</v>
      </c>
      <c r="B42" s="7">
        <f t="shared" si="1"/>
        <v>2.1239982569999998</v>
      </c>
      <c r="C42" s="7">
        <f t="shared" si="2"/>
        <v>2.0882150849999999</v>
      </c>
      <c r="D42" s="7">
        <f t="shared" si="3"/>
        <v>0.56254844599999998</v>
      </c>
      <c r="E42" s="7"/>
      <c r="F42" s="7"/>
    </row>
    <row r="43" spans="1:6">
      <c r="A43" s="2" t="s">
        <v>26</v>
      </c>
      <c r="B43" s="7">
        <f t="shared" si="1"/>
        <v>2.1451066239999999</v>
      </c>
      <c r="C43" s="7">
        <f t="shared" si="2"/>
        <v>2.136580103</v>
      </c>
      <c r="D43" s="7">
        <f t="shared" si="3"/>
        <v>0.772903326</v>
      </c>
      <c r="E43" s="7"/>
      <c r="F43" s="7"/>
    </row>
    <row r="44" spans="1:6">
      <c r="A44" s="2" t="s">
        <v>27</v>
      </c>
      <c r="B44" s="7">
        <f t="shared" si="1"/>
        <v>2.1773294619999999</v>
      </c>
      <c r="C44" s="7">
        <f t="shared" si="2"/>
        <v>2.1490560240000001</v>
      </c>
      <c r="D44" s="7">
        <f t="shared" si="3"/>
        <v>0.86085255500000002</v>
      </c>
      <c r="E44" s="7"/>
      <c r="F44" s="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disaster-compare</vt:lpstr>
      <vt:lpstr>Sheet1</vt:lpstr>
      <vt:lpstr>Sheet2</vt:lpstr>
      <vt:lpstr>Sheet3</vt:lpstr>
      <vt:lpstr>Sheet4</vt:lpstr>
      <vt:lpstr>Sheet5</vt:lpstr>
      <vt:lpstr>Sheet6</vt:lpstr>
      <vt:lpstr>'disaster-compare'!Print_Area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DanS</dc:creator>
  <cp:lastModifiedBy>jennyc</cp:lastModifiedBy>
  <dcterms:created xsi:type="dcterms:W3CDTF">2013-11-22T15:11:35Z</dcterms:created>
  <dcterms:modified xsi:type="dcterms:W3CDTF">2013-11-22T15:42:02Z</dcterms:modified>
</cp:coreProperties>
</file>