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0115" windowHeight="7725" activeTab="3"/>
  </bookViews>
  <sheets>
    <sheet name="Figure 1" sheetId="1" r:id="rId1"/>
    <sheet name="Figure 2" sheetId="4" r:id="rId2"/>
    <sheet name="Figure 3" sheetId="5" r:id="rId3"/>
    <sheet name="Figure 4" sheetId="6" r:id="rId4"/>
    <sheet name="Figure 5" sheetId="3" r:id="rId5"/>
  </sheets>
  <definedNames>
    <definedName name="_xlnm._FilterDatabase" localSheetId="0" hidden="1">'Figure 1'!#REF!</definedName>
    <definedName name="_xlnm._FilterDatabase" localSheetId="2" hidden="1">'Figure 3'!$E$5:$F$14</definedName>
    <definedName name="_xlnm._FilterDatabase" localSheetId="3" hidden="1">'Figure 4'!$J$22:$L$28</definedName>
  </definedNames>
  <calcPr calcId="125725"/>
</workbook>
</file>

<file path=xl/calcChain.xml><?xml version="1.0" encoding="utf-8"?>
<calcChain xmlns="http://schemas.openxmlformats.org/spreadsheetml/2006/main">
  <c r="G14" i="5"/>
  <c r="G13"/>
  <c r="G12"/>
  <c r="G11"/>
  <c r="G10"/>
  <c r="C10"/>
  <c r="G9"/>
  <c r="C9"/>
  <c r="G8"/>
  <c r="C8"/>
  <c r="G7"/>
  <c r="C7"/>
  <c r="G6" l="1"/>
</calcChain>
</file>

<file path=xl/sharedStrings.xml><?xml version="1.0" encoding="utf-8"?>
<sst xmlns="http://schemas.openxmlformats.org/spreadsheetml/2006/main" count="95" uniqueCount="66">
  <si>
    <t>Row Labels</t>
  </si>
  <si>
    <t>Committed (US$)</t>
  </si>
  <si>
    <t>Committed (US$ million)</t>
  </si>
  <si>
    <t>Canada</t>
  </si>
  <si>
    <t>New Zealand</t>
  </si>
  <si>
    <t>Private</t>
  </si>
  <si>
    <t>Sweden</t>
  </si>
  <si>
    <t>Germany</t>
  </si>
  <si>
    <t>Grand Total</t>
  </si>
  <si>
    <t>`</t>
  </si>
  <si>
    <t>Coordination and support services</t>
  </si>
  <si>
    <t>Sector not yet specified</t>
  </si>
  <si>
    <t>Agriculture</t>
  </si>
  <si>
    <t>Health</t>
  </si>
  <si>
    <t>Economic recovery and infrastructure</t>
  </si>
  <si>
    <t>Food</t>
  </si>
  <si>
    <t>FAO</t>
  </si>
  <si>
    <t>WHO</t>
  </si>
  <si>
    <t>Sector</t>
  </si>
  <si>
    <t>Agency</t>
  </si>
  <si>
    <t>   * RR - Rapid Response; UFE - Underfunded Emergency </t>
  </si>
  <si>
    <t>Total</t>
  </si>
  <si>
    <t>RR</t>
  </si>
  <si>
    <t>Emergency assistance in restoring food security and agricultural production in Typhoon Koppu affected communities </t>
  </si>
  <si>
    <t>Targeted life-saving basic health services and public health interventions in most at risk typhoon affected municipalities </t>
  </si>
  <si>
    <t>Window*</t>
  </si>
  <si>
    <t>Agency Project</t>
  </si>
  <si>
    <t>(01/01/2015 to 31/12/2015) </t>
  </si>
  <si>
    <t>CERF Funding by Country (2015) - Project Detail Philippines </t>
  </si>
  <si>
    <t>Philippines </t>
  </si>
  <si>
    <t>UNOCHA</t>
  </si>
  <si>
    <t>NGOs</t>
  </si>
  <si>
    <t>Private Orgs. &amp; Foundations</t>
  </si>
  <si>
    <t>Other</t>
  </si>
  <si>
    <t>UN Agencies</t>
  </si>
  <si>
    <t xml:space="preserve">http://www.unocha.org/cerf/cerf-worldwide/allocations-country/2015 </t>
  </si>
  <si>
    <t>Approved (US$ million)</t>
  </si>
  <si>
    <t>Rank</t>
  </si>
  <si>
    <t>Fund allocated (US$ million)</t>
  </si>
  <si>
    <t>% of total CERF funding</t>
  </si>
  <si>
    <t>N/A</t>
  </si>
  <si>
    <t>% of total</t>
  </si>
  <si>
    <t>Sector (2015)</t>
  </si>
  <si>
    <t>Donors (2015)</t>
  </si>
  <si>
    <t>Channel (2015)</t>
  </si>
  <si>
    <t>CERF</t>
  </si>
  <si>
    <t>ECHO</t>
  </si>
  <si>
    <t>US</t>
  </si>
  <si>
    <t>The largest humanitarian donors to Philippines, 2015</t>
  </si>
  <si>
    <t xml:space="preserve">Source: </t>
  </si>
  <si>
    <t>Name:</t>
  </si>
  <si>
    <t>Note:</t>
  </si>
  <si>
    <t>Development Initiatives based on UN OCHA FTS. Data downloaded 11 April 2016</t>
  </si>
  <si>
    <t>‘ECHO’ refers to EU institutions European Commission's Humanitarian Aid and Civil Protection Department. CERF stands for Central Emergency Response Fund. If the analysis included the categories of ‘US Fund for UNICEF’ and ‘Allocation of unearmarked funds by UNICEF’, these would be the ninth and tenth largest donors, respectively.</t>
  </si>
  <si>
    <t>CERF funding by sector, 2015</t>
  </si>
  <si>
    <t>Humanitarian funding to Philippines by sector, 2015</t>
  </si>
  <si>
    <t>Development Initiatives based on UN OCHA FTS data. Data downloaded on 11 April 2016.</t>
  </si>
  <si>
    <t>If funding is given in an unearmarked manner and not yet allocated by the recipient agency to a particular project and sector, the FTS shows the funding under the heading ‘sector not yet specified’. Protection: Protection/Human rights/Rule of law, Shelter and NFI: Shelter and non-food items</t>
  </si>
  <si>
    <t>Humanitarian assistance by funding channel, 2015</t>
  </si>
  <si>
    <t>Humanitarian funding to Philippines, 2012–2016</t>
  </si>
  <si>
    <t>FTS recorded two UN appeals for the Philippines in 2014, Philippines - Typhoon Haiyan Strategic Response Plan and Philippines- Zamboanga crisis.  The accounted for US$982.8 million in total.</t>
  </si>
  <si>
    <t>RCRC</t>
  </si>
  <si>
    <t>Protection</t>
  </si>
  <si>
    <t>Shelter and NFI</t>
  </si>
  <si>
    <t>Development Initiatives calculation based on UN CERF (downloaded on 11 April 2016).</t>
  </si>
  <si>
    <t>Percentage total does not equal 100 due to rounding. RCRC: International Red Cross and Red Crescent Movement.</t>
  </si>
</sst>
</file>

<file path=xl/styles.xml><?xml version="1.0" encoding="utf-8"?>
<styleSheet xmlns="http://schemas.openxmlformats.org/spreadsheetml/2006/main">
  <numFmts count="2">
    <numFmt numFmtId="164" formatCode="0.0"/>
    <numFmt numFmtId="165" formatCode="0.0%"/>
  </numFmts>
  <fonts count="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8"/>
      <color theme="1"/>
      <name val="Calibri"/>
      <family val="2"/>
      <scheme val="minor"/>
    </font>
    <font>
      <b/>
      <u/>
      <sz val="11"/>
      <color theme="1"/>
      <name val="Calibri"/>
      <family val="2"/>
      <scheme val="minor"/>
    </font>
  </fonts>
  <fills count="2">
    <fill>
      <patternFill patternType="none"/>
    </fill>
    <fill>
      <patternFill patternType="gray125"/>
    </fill>
  </fills>
  <borders count="8">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2">
    <xf numFmtId="0" fontId="0" fillId="0" borderId="0" xfId="0"/>
    <xf numFmtId="9" fontId="0" fillId="0" borderId="0" xfId="1" applyFont="1"/>
    <xf numFmtId="164" fontId="0" fillId="0" borderId="0" xfId="0" applyNumberFormat="1"/>
    <xf numFmtId="165" fontId="0" fillId="0" borderId="0" xfId="1" applyNumberFormat="1" applyFont="1"/>
    <xf numFmtId="0" fontId="0" fillId="0" borderId="0" xfId="0" applyAlignment="1">
      <alignment vertical="top"/>
    </xf>
    <xf numFmtId="0" fontId="2" fillId="0" borderId="0" xfId="0" applyFont="1" applyFill="1" applyBorder="1" applyAlignment="1">
      <alignment horizontal="left"/>
    </xf>
    <xf numFmtId="0" fontId="3" fillId="0" borderId="0" xfId="2" applyAlignment="1" applyProtection="1"/>
    <xf numFmtId="0" fontId="5" fillId="0" borderId="0" xfId="0" applyFont="1"/>
    <xf numFmtId="0" fontId="4" fillId="0" borderId="0" xfId="0" applyFont="1" applyAlignment="1">
      <alignment horizontal="left"/>
    </xf>
    <xf numFmtId="0" fontId="0" fillId="0" borderId="1" xfId="0" applyBorder="1" applyAlignment="1">
      <alignment vertical="top"/>
    </xf>
    <xf numFmtId="0" fontId="0" fillId="0" borderId="0" xfId="0" applyBorder="1" applyAlignment="1">
      <alignment vertical="top"/>
    </xf>
    <xf numFmtId="164" fontId="0" fillId="0" borderId="2" xfId="0" applyNumberFormat="1" applyBorder="1"/>
    <xf numFmtId="0" fontId="2" fillId="0" borderId="5" xfId="0" applyFont="1" applyBorder="1" applyAlignment="1">
      <alignment vertical="top"/>
    </xf>
    <xf numFmtId="0" fontId="2" fillId="0" borderId="6" xfId="0" applyFont="1" applyBorder="1" applyAlignment="1">
      <alignment vertical="top"/>
    </xf>
    <xf numFmtId="164" fontId="2" fillId="0" borderId="7" xfId="0" applyNumberFormat="1" applyFont="1" applyBorder="1"/>
    <xf numFmtId="0" fontId="0" fillId="0" borderId="5" xfId="0" applyFont="1" applyBorder="1" applyAlignment="1">
      <alignment vertical="top"/>
    </xf>
    <xf numFmtId="0" fontId="0" fillId="0" borderId="6" xfId="0" applyFont="1" applyBorder="1" applyAlignment="1">
      <alignment vertical="top"/>
    </xf>
    <xf numFmtId="165" fontId="0" fillId="0" borderId="7" xfId="1" applyNumberFormat="1" applyFont="1" applyBorder="1"/>
    <xf numFmtId="164" fontId="0" fillId="0" borderId="6" xfId="0" applyNumberFormat="1" applyFont="1" applyBorder="1" applyAlignment="1">
      <alignment vertical="top"/>
    </xf>
    <xf numFmtId="0" fontId="0" fillId="0" borderId="1" xfId="0" applyBorder="1"/>
    <xf numFmtId="164" fontId="0" fillId="0" borderId="0" xfId="0" applyNumberFormat="1" applyBorder="1"/>
    <xf numFmtId="165" fontId="0" fillId="0" borderId="2" xfId="1" applyNumberFormat="1" applyFont="1" applyBorder="1"/>
    <xf numFmtId="0" fontId="2" fillId="0" borderId="5" xfId="0" applyFont="1" applyBorder="1"/>
    <xf numFmtId="0" fontId="2" fillId="0" borderId="6" xfId="0" applyFont="1" applyBorder="1"/>
    <xf numFmtId="0" fontId="2" fillId="0" borderId="7" xfId="0" applyFont="1" applyBorder="1"/>
    <xf numFmtId="9" fontId="2" fillId="0" borderId="7" xfId="1" applyFont="1" applyBorder="1"/>
    <xf numFmtId="164" fontId="2" fillId="0" borderId="6" xfId="0" applyNumberFormat="1" applyFont="1" applyBorder="1"/>
    <xf numFmtId="165" fontId="2" fillId="0" borderId="7" xfId="1" applyNumberFormat="1" applyFont="1" applyBorder="1"/>
    <xf numFmtId="0" fontId="0" fillId="0" borderId="5" xfId="0" applyBorder="1"/>
    <xf numFmtId="164" fontId="0" fillId="0" borderId="6" xfId="0" applyNumberFormat="1" applyFont="1" applyBorder="1"/>
    <xf numFmtId="0" fontId="0" fillId="0" borderId="3" xfId="0" applyBorder="1"/>
    <xf numFmtId="164" fontId="0" fillId="0" borderId="4" xfId="0" applyNumberFormat="1" applyBorder="1"/>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1'!$B$5</c:f>
              <c:strCache>
                <c:ptCount val="1"/>
                <c:pt idx="0">
                  <c:v>Committed (US$ million)</c:v>
                </c:pt>
              </c:strCache>
            </c:strRef>
          </c:tx>
          <c:dPt>
            <c:idx val="2"/>
            <c:spPr>
              <a:solidFill>
                <a:schemeClr val="accent2"/>
              </a:solidFill>
            </c:spPr>
          </c:dPt>
          <c:dLbls>
            <c:showVal val="1"/>
          </c:dLbls>
          <c:cat>
            <c:strRef>
              <c:f>'Figure 1'!$A$6:$A$13</c:f>
              <c:strCache>
                <c:ptCount val="8"/>
                <c:pt idx="0">
                  <c:v>Canada</c:v>
                </c:pt>
                <c:pt idx="1">
                  <c:v>Private</c:v>
                </c:pt>
                <c:pt idx="2">
                  <c:v>CERF</c:v>
                </c:pt>
                <c:pt idx="3">
                  <c:v>ECHO</c:v>
                </c:pt>
                <c:pt idx="4">
                  <c:v>Germany</c:v>
                </c:pt>
                <c:pt idx="5">
                  <c:v>Sweden</c:v>
                </c:pt>
                <c:pt idx="6">
                  <c:v>New Zealand</c:v>
                </c:pt>
                <c:pt idx="7">
                  <c:v>US</c:v>
                </c:pt>
              </c:strCache>
            </c:strRef>
          </c:cat>
          <c:val>
            <c:numRef>
              <c:f>'Figure 1'!$B$6:$B$13</c:f>
              <c:numCache>
                <c:formatCode>0.0</c:formatCode>
                <c:ptCount val="8"/>
                <c:pt idx="0">
                  <c:v>1.394075</c:v>
                </c:pt>
                <c:pt idx="1">
                  <c:v>1.489055</c:v>
                </c:pt>
                <c:pt idx="2">
                  <c:v>1.5120739999999999</c:v>
                </c:pt>
                <c:pt idx="3">
                  <c:v>1.756867</c:v>
                </c:pt>
                <c:pt idx="4">
                  <c:v>1.7851969999999999</c:v>
                </c:pt>
                <c:pt idx="5">
                  <c:v>2.3493740000000001</c:v>
                </c:pt>
                <c:pt idx="6">
                  <c:v>3.075879</c:v>
                </c:pt>
                <c:pt idx="7">
                  <c:v>9.8000000000000007</c:v>
                </c:pt>
              </c:numCache>
            </c:numRef>
          </c:val>
        </c:ser>
        <c:gapWidth val="50"/>
        <c:axId val="71944064"/>
        <c:axId val="72880128"/>
      </c:barChart>
      <c:catAx>
        <c:axId val="71944064"/>
        <c:scaling>
          <c:orientation val="minMax"/>
        </c:scaling>
        <c:axPos val="l"/>
        <c:numFmt formatCode="General" sourceLinked="1"/>
        <c:tickLblPos val="nextTo"/>
        <c:crossAx val="72880128"/>
        <c:crosses val="autoZero"/>
        <c:auto val="1"/>
        <c:lblAlgn val="ctr"/>
        <c:lblOffset val="100"/>
      </c:catAx>
      <c:valAx>
        <c:axId val="72880128"/>
        <c:scaling>
          <c:orientation val="minMax"/>
        </c:scaling>
        <c:axPos val="b"/>
        <c:majorGridlines/>
        <c:title>
          <c:tx>
            <c:rich>
              <a:bodyPr/>
              <a:lstStyle/>
              <a:p>
                <a:pPr>
                  <a:defRPr/>
                </a:pPr>
                <a:r>
                  <a:rPr lang="en-GB"/>
                  <a:t>US$ millions</a:t>
                </a:r>
              </a:p>
            </c:rich>
          </c:tx>
        </c:title>
        <c:numFmt formatCode="0" sourceLinked="0"/>
        <c:tickLblPos val="nextTo"/>
        <c:crossAx val="71944064"/>
        <c:crosses val="autoZero"/>
        <c:crossBetween val="between"/>
      </c:valAx>
    </c:plotArea>
    <c:plotVisOnly val="1"/>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tx>
                <c:rich>
                  <a:bodyPr/>
                  <a:lstStyle/>
                  <a:p>
                    <a:r>
                      <a:rPr lang="en-US"/>
                      <a:t>Health, US$0.4 million, 27%</a:t>
                    </a:r>
                  </a:p>
                </c:rich>
              </c:tx>
              <c:showVal val="1"/>
              <c:showCatName val="1"/>
              <c:showPercent val="1"/>
            </c:dLbl>
            <c:dLbl>
              <c:idx val="1"/>
              <c:tx>
                <c:rich>
                  <a:bodyPr/>
                  <a:lstStyle/>
                  <a:p>
                    <a:r>
                      <a:rPr lang="en-US"/>
                      <a:t>Agriculture, US$1.1 million, 73%</a:t>
                    </a:r>
                  </a:p>
                </c:rich>
              </c:tx>
              <c:showVal val="1"/>
              <c:showCatName val="1"/>
              <c:showPercent val="1"/>
            </c:dLbl>
            <c:showVal val="1"/>
            <c:showCatName val="1"/>
            <c:showPercent val="1"/>
            <c:showLeaderLines val="1"/>
          </c:dLbls>
          <c:cat>
            <c:strRef>
              <c:f>'Figure 2'!$C$13:$C$14</c:f>
              <c:strCache>
                <c:ptCount val="2"/>
                <c:pt idx="0">
                  <c:v>Health</c:v>
                </c:pt>
                <c:pt idx="1">
                  <c:v>Agriculture</c:v>
                </c:pt>
              </c:strCache>
            </c:strRef>
          </c:cat>
          <c:val>
            <c:numRef>
              <c:f>'Figure 2'!$E$13:$E$14</c:f>
              <c:numCache>
                <c:formatCode>0.0</c:formatCode>
                <c:ptCount val="2"/>
                <c:pt idx="0">
                  <c:v>0.40076899999999999</c:v>
                </c:pt>
                <c:pt idx="1">
                  <c:v>1.111305</c:v>
                </c:pt>
              </c:numCache>
            </c:numRef>
          </c:val>
        </c:ser>
        <c:firstSliceAng val="0"/>
      </c:pieChart>
    </c:plotArea>
    <c:plotVisOnly val="1"/>
  </c:chart>
  <c:spPr>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7638888888889046"/>
          <c:y val="0.22453703703703745"/>
          <c:w val="0.46388888888889046"/>
          <c:h val="0.77314814814814992"/>
        </c:manualLayout>
      </c:layout>
      <c:pieChart>
        <c:varyColors val="1"/>
        <c:ser>
          <c:idx val="0"/>
          <c:order val="0"/>
          <c:dLbls>
            <c:dLbl>
              <c:idx val="0"/>
              <c:tx>
                <c:rich>
                  <a:bodyPr/>
                  <a:lstStyle/>
                  <a:p>
                    <a:r>
                      <a:rPr lang="en-US"/>
                      <a:t>Economic recovery and infrastructure, US$0.3 million, 1%</a:t>
                    </a:r>
                  </a:p>
                </c:rich>
              </c:tx>
              <c:showVal val="1"/>
              <c:showCatName val="1"/>
              <c:showPercent val="1"/>
            </c:dLbl>
            <c:dLbl>
              <c:idx val="1"/>
              <c:tx>
                <c:rich>
                  <a:bodyPr/>
                  <a:lstStyle/>
                  <a:p>
                    <a:r>
                      <a:rPr lang="en-US"/>
                      <a:t>Food, US$0.4 million, 1%</a:t>
                    </a:r>
                  </a:p>
                </c:rich>
              </c:tx>
              <c:showVal val="1"/>
              <c:showCatName val="1"/>
              <c:showPercent val="1"/>
            </c:dLbl>
            <c:dLbl>
              <c:idx val="2"/>
              <c:tx>
                <c:rich>
                  <a:bodyPr/>
                  <a:lstStyle/>
                  <a:p>
                    <a:r>
                      <a:rPr lang="en-US"/>
                      <a:t>Health, US$0.9 million, 3%</a:t>
                    </a:r>
                  </a:p>
                </c:rich>
              </c:tx>
              <c:showVal val="1"/>
              <c:showCatName val="1"/>
              <c:showPercent val="1"/>
            </c:dLbl>
            <c:dLbl>
              <c:idx val="3"/>
              <c:tx>
                <c:rich>
                  <a:bodyPr/>
                  <a:lstStyle/>
                  <a:p>
                    <a:r>
                      <a:rPr lang="en-US"/>
                      <a:t>Protection, US$1.2 million, 4%</a:t>
                    </a:r>
                  </a:p>
                </c:rich>
              </c:tx>
              <c:showVal val="1"/>
              <c:showCatName val="1"/>
              <c:showPercent val="1"/>
            </c:dLbl>
            <c:dLbl>
              <c:idx val="4"/>
              <c:tx>
                <c:rich>
                  <a:bodyPr/>
                  <a:lstStyle/>
                  <a:p>
                    <a:r>
                      <a:rPr lang="en-US"/>
                      <a:t>Shelter and NFI, US$2.8 million, 9%</a:t>
                    </a:r>
                  </a:p>
                </c:rich>
              </c:tx>
              <c:showVal val="1"/>
              <c:showCatName val="1"/>
              <c:showPercent val="1"/>
            </c:dLbl>
            <c:dLbl>
              <c:idx val="5"/>
              <c:layout>
                <c:manualLayout>
                  <c:x val="-0.1781196412948382"/>
                  <c:y val="7.0290172061825704E-3"/>
                </c:manualLayout>
              </c:layout>
              <c:tx>
                <c:rich>
                  <a:bodyPr/>
                  <a:lstStyle/>
                  <a:p>
                    <a:r>
                      <a:rPr lang="en-US"/>
                      <a:t>Agriculture, US$4.1 million, 14%</a:t>
                    </a:r>
                  </a:p>
                </c:rich>
              </c:tx>
              <c:showVal val="1"/>
              <c:showCatName val="1"/>
              <c:showPercent val="1"/>
            </c:dLbl>
            <c:dLbl>
              <c:idx val="6"/>
              <c:tx>
                <c:rich>
                  <a:bodyPr/>
                  <a:lstStyle/>
                  <a:p>
                    <a:r>
                      <a:rPr lang="en-US"/>
                      <a:t>Sector not yet specified, US$8.6 million, 29%</a:t>
                    </a:r>
                  </a:p>
                </c:rich>
              </c:tx>
              <c:showVal val="1"/>
              <c:showCatName val="1"/>
              <c:showPercent val="1"/>
            </c:dLbl>
            <c:dLbl>
              <c:idx val="7"/>
              <c:layout>
                <c:manualLayout>
                  <c:x val="0.19335892388451437"/>
                  <c:y val="0.15215040828229845"/>
                </c:manualLayout>
              </c:layout>
              <c:tx>
                <c:rich>
                  <a:bodyPr/>
                  <a:lstStyle/>
                  <a:p>
                    <a:r>
                      <a:rPr lang="en-US"/>
                      <a:t>Coordination and support services, US$11.8 million, 39%</a:t>
                    </a:r>
                  </a:p>
                </c:rich>
              </c:tx>
              <c:showVal val="1"/>
              <c:showCatName val="1"/>
              <c:showPercent val="1"/>
            </c:dLbl>
            <c:showVal val="1"/>
            <c:showCatName val="1"/>
            <c:showPercent val="1"/>
            <c:showLeaderLines val="1"/>
          </c:dLbls>
          <c:cat>
            <c:strRef>
              <c:f>'Figure 3'!$E$6:$E$13</c:f>
              <c:strCache>
                <c:ptCount val="8"/>
                <c:pt idx="0">
                  <c:v>Economic recovery and infrastructure</c:v>
                </c:pt>
                <c:pt idx="1">
                  <c:v>Food</c:v>
                </c:pt>
                <c:pt idx="2">
                  <c:v>Health</c:v>
                </c:pt>
                <c:pt idx="3">
                  <c:v>Protection</c:v>
                </c:pt>
                <c:pt idx="4">
                  <c:v>Shelter and NFI</c:v>
                </c:pt>
                <c:pt idx="5">
                  <c:v>Agriculture</c:v>
                </c:pt>
                <c:pt idx="6">
                  <c:v>Sector not yet specified</c:v>
                </c:pt>
                <c:pt idx="7">
                  <c:v>Coordination and support services</c:v>
                </c:pt>
              </c:strCache>
            </c:strRef>
          </c:cat>
          <c:val>
            <c:numRef>
              <c:f>'Figure 3'!$F$6:$F$13</c:f>
              <c:numCache>
                <c:formatCode>0.0</c:formatCode>
                <c:ptCount val="8"/>
                <c:pt idx="0">
                  <c:v>0.341727</c:v>
                </c:pt>
                <c:pt idx="1">
                  <c:v>0.38497100000000001</c:v>
                </c:pt>
                <c:pt idx="2">
                  <c:v>0.93249700000000002</c:v>
                </c:pt>
                <c:pt idx="3">
                  <c:v>1.1535770000000001</c:v>
                </c:pt>
                <c:pt idx="4">
                  <c:v>2.7622949999999999</c:v>
                </c:pt>
                <c:pt idx="5">
                  <c:v>4.1113049999999998</c:v>
                </c:pt>
                <c:pt idx="6">
                  <c:v>8.6199499999999993</c:v>
                </c:pt>
                <c:pt idx="7">
                  <c:v>11.849441000000001</c:v>
                </c:pt>
              </c:numCache>
            </c:numRef>
          </c:val>
        </c:ser>
        <c:firstSliceAng val="0"/>
      </c:pieChart>
    </c:plotArea>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7083333333333326"/>
          <c:y val="0.22453703703703734"/>
          <c:w val="0.46388888888889007"/>
          <c:h val="0.77314814814814936"/>
        </c:manualLayout>
      </c:layout>
      <c:pieChart>
        <c:varyColors val="1"/>
        <c:ser>
          <c:idx val="0"/>
          <c:order val="0"/>
          <c:dLbls>
            <c:dLbl>
              <c:idx val="0"/>
              <c:layout>
                <c:manualLayout>
                  <c:x val="-0.12551257655293091"/>
                  <c:y val="1.9458296879556719E-2"/>
                </c:manualLayout>
              </c:layout>
              <c:tx>
                <c:rich>
                  <a:bodyPr/>
                  <a:lstStyle/>
                  <a:p>
                    <a:r>
                      <a:rPr lang="en-US"/>
                      <a:t>Private Orgs. &amp; Foundations, US$0.1 million, 0.2%</a:t>
                    </a:r>
                  </a:p>
                </c:rich>
              </c:tx>
              <c:showVal val="1"/>
              <c:showCatName val="1"/>
              <c:showPercent val="1"/>
            </c:dLbl>
            <c:dLbl>
              <c:idx val="1"/>
              <c:layout/>
              <c:tx>
                <c:rich>
                  <a:bodyPr/>
                  <a:lstStyle/>
                  <a:p>
                    <a:r>
                      <a:rPr lang="en-US"/>
                      <a:t>Other, US$0.3 million, 0.8%</a:t>
                    </a:r>
                  </a:p>
                </c:rich>
              </c:tx>
              <c:showVal val="1"/>
              <c:showCatName val="1"/>
              <c:showPercent val="1"/>
            </c:dLbl>
            <c:dLbl>
              <c:idx val="2"/>
              <c:layout/>
              <c:tx>
                <c:rich>
                  <a:bodyPr/>
                  <a:lstStyle/>
                  <a:p>
                    <a:r>
                      <a:rPr lang="en-US"/>
                      <a:t>RCRC, US$4.4 million, 14.4%</a:t>
                    </a:r>
                  </a:p>
                </c:rich>
              </c:tx>
              <c:showVal val="1"/>
              <c:showCatName val="1"/>
              <c:showPercent val="1"/>
            </c:dLbl>
            <c:dLbl>
              <c:idx val="3"/>
              <c:layout/>
              <c:tx>
                <c:rich>
                  <a:bodyPr/>
                  <a:lstStyle/>
                  <a:p>
                    <a:r>
                      <a:rPr lang="en-US"/>
                      <a:t>NGOs, US$9.8 million, 32.5%</a:t>
                    </a:r>
                  </a:p>
                </c:rich>
              </c:tx>
              <c:showVal val="1"/>
              <c:showCatName val="1"/>
              <c:showPercent val="1"/>
            </c:dLbl>
            <c:dLbl>
              <c:idx val="4"/>
              <c:layout>
                <c:manualLayout>
                  <c:x val="0.21944523454392037"/>
                  <c:y val="-3.7608985745468691E-2"/>
                </c:manualLayout>
              </c:layout>
              <c:tx>
                <c:rich>
                  <a:bodyPr/>
                  <a:lstStyle/>
                  <a:p>
                    <a:r>
                      <a:rPr lang="en-US"/>
                      <a:t>UN Agencies, US$15.7 million, 52%</a:t>
                    </a:r>
                  </a:p>
                </c:rich>
              </c:tx>
              <c:showVal val="1"/>
              <c:showCatName val="1"/>
              <c:showPercent val="1"/>
            </c:dLbl>
            <c:showVal val="1"/>
            <c:showCatName val="1"/>
            <c:showPercent val="1"/>
            <c:showLeaderLines val="1"/>
          </c:dLbls>
          <c:cat>
            <c:strRef>
              <c:f>'Figure 4'!$A$6:$A$10</c:f>
              <c:strCache>
                <c:ptCount val="5"/>
                <c:pt idx="0">
                  <c:v>Private Orgs. &amp; Foundations</c:v>
                </c:pt>
                <c:pt idx="1">
                  <c:v>Other</c:v>
                </c:pt>
                <c:pt idx="2">
                  <c:v>RCRC</c:v>
                </c:pt>
                <c:pt idx="3">
                  <c:v>NGOs</c:v>
                </c:pt>
                <c:pt idx="4">
                  <c:v>UN Agencies</c:v>
                </c:pt>
              </c:strCache>
            </c:strRef>
          </c:cat>
          <c:val>
            <c:numRef>
              <c:f>'Figure 4'!$B$6:$B$10</c:f>
              <c:numCache>
                <c:formatCode>0.0</c:formatCode>
                <c:ptCount val="5"/>
                <c:pt idx="0">
                  <c:v>6.5965999999999997E-2</c:v>
                </c:pt>
                <c:pt idx="1">
                  <c:v>0.25</c:v>
                </c:pt>
                <c:pt idx="2">
                  <c:v>4.3523189999999996</c:v>
                </c:pt>
                <c:pt idx="3">
                  <c:v>9.7917360000000002</c:v>
                </c:pt>
                <c:pt idx="4">
                  <c:v>15.695741999999999</c:v>
                </c:pt>
              </c:numCache>
            </c:numRef>
          </c:val>
        </c:ser>
        <c:firstSliceAng val="0"/>
      </c:pieChart>
    </c:plotArea>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'Figure 5'!$A$8</c:f>
              <c:strCache>
                <c:ptCount val="1"/>
                <c:pt idx="0">
                  <c:v>Committed (US$ million)</c:v>
                </c:pt>
              </c:strCache>
            </c:strRef>
          </c:tx>
          <c:dPt>
            <c:idx val="4"/>
            <c:spPr>
              <a:solidFill>
                <a:schemeClr val="accent2"/>
              </a:solidFill>
            </c:spPr>
          </c:dPt>
          <c:dLbls>
            <c:showVal val="1"/>
          </c:dLbls>
          <c:cat>
            <c:numRef>
              <c:f>'Figure 5'!$B$7:$F$7</c:f>
              <c:numCache>
                <c:formatCode>General</c:formatCode>
                <c:ptCount val="5"/>
                <c:pt idx="0">
                  <c:v>2012</c:v>
                </c:pt>
                <c:pt idx="1">
                  <c:v>2013</c:v>
                </c:pt>
                <c:pt idx="2">
                  <c:v>2014</c:v>
                </c:pt>
                <c:pt idx="3">
                  <c:v>2015</c:v>
                </c:pt>
                <c:pt idx="4">
                  <c:v>2016</c:v>
                </c:pt>
              </c:numCache>
            </c:numRef>
          </c:cat>
          <c:val>
            <c:numRef>
              <c:f>'Figure 5'!$B$8:$F$8</c:f>
              <c:numCache>
                <c:formatCode>0.0</c:formatCode>
                <c:ptCount val="5"/>
                <c:pt idx="0">
                  <c:v>79.057675000000003</c:v>
                </c:pt>
                <c:pt idx="1">
                  <c:v>106.316024</c:v>
                </c:pt>
                <c:pt idx="2">
                  <c:v>991.33531600000003</c:v>
                </c:pt>
                <c:pt idx="3">
                  <c:v>30.155763</c:v>
                </c:pt>
                <c:pt idx="4">
                  <c:v>5.1421970000000004</c:v>
                </c:pt>
              </c:numCache>
            </c:numRef>
          </c:val>
        </c:ser>
        <c:gapWidth val="50"/>
        <c:axId val="72260608"/>
        <c:axId val="72270592"/>
      </c:barChart>
      <c:catAx>
        <c:axId val="72260608"/>
        <c:scaling>
          <c:orientation val="minMax"/>
        </c:scaling>
        <c:axPos val="b"/>
        <c:numFmt formatCode="General" sourceLinked="1"/>
        <c:tickLblPos val="nextTo"/>
        <c:crossAx val="72270592"/>
        <c:crosses val="autoZero"/>
        <c:auto val="1"/>
        <c:lblAlgn val="ctr"/>
        <c:lblOffset val="100"/>
      </c:catAx>
      <c:valAx>
        <c:axId val="72270592"/>
        <c:scaling>
          <c:orientation val="minMax"/>
        </c:scaling>
        <c:axPos val="l"/>
        <c:majorGridlines>
          <c:spPr>
            <a:ln>
              <a:prstDash val="sysDot"/>
            </a:ln>
          </c:spPr>
        </c:majorGridlines>
        <c:title>
          <c:tx>
            <c:rich>
              <a:bodyPr rot="-5400000" vert="horz"/>
              <a:lstStyle/>
              <a:p>
                <a:pPr>
                  <a:defRPr/>
                </a:pPr>
                <a:r>
                  <a:rPr lang="en-GB"/>
                  <a:t>US$</a:t>
                </a:r>
                <a:r>
                  <a:rPr lang="en-GB" baseline="0"/>
                  <a:t> millions</a:t>
                </a:r>
              </a:p>
            </c:rich>
          </c:tx>
        </c:title>
        <c:numFmt formatCode="0" sourceLinked="0"/>
        <c:tickLblPos val="nextTo"/>
        <c:crossAx val="72260608"/>
        <c:crosses val="autoZero"/>
        <c:crossBetween val="between"/>
      </c:valAx>
    </c:plotArea>
    <c:plotVisOnly val="1"/>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590550</xdr:colOff>
      <xdr:row>3</xdr:row>
      <xdr:rowOff>161924</xdr:rowOff>
    </xdr:from>
    <xdr:to>
      <xdr:col>10</xdr:col>
      <xdr:colOff>381000</xdr:colOff>
      <xdr:row>18</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17</xdr:row>
      <xdr:rowOff>85725</xdr:rowOff>
    </xdr:from>
    <xdr:to>
      <xdr:col>4</xdr:col>
      <xdr:colOff>323850</xdr:colOff>
      <xdr:row>31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447675</xdr:colOff>
      <xdr:row>18</xdr:row>
      <xdr:rowOff>76200</xdr:rowOff>
    </xdr:from>
    <xdr:to>
      <xdr:col>6</xdr:col>
      <xdr:colOff>485775</xdr:colOff>
      <xdr:row>32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11</xdr:row>
      <xdr:rowOff>180975</xdr:rowOff>
    </xdr:from>
    <xdr:to>
      <xdr:col>3</xdr:col>
      <xdr:colOff>600075</xdr:colOff>
      <xdr:row>26</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164234</xdr:colOff>
      <xdr:row>9</xdr:row>
      <xdr:rowOff>180975</xdr:rowOff>
    </xdr:from>
    <xdr:to>
      <xdr:col>6</xdr:col>
      <xdr:colOff>61768</xdr:colOff>
      <xdr:row>23</xdr:row>
      <xdr:rowOff>90247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unocha.org/cerf/cerf-worldwide/allocations-country/201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4"/>
  <sheetViews>
    <sheetView workbookViewId="0">
      <selection activeCell="P10" sqref="P10"/>
    </sheetView>
  </sheetViews>
  <sheetFormatPr defaultRowHeight="15"/>
  <cols>
    <col min="1" max="1" width="13.28515625" bestFit="1" customWidth="1"/>
    <col min="2" max="2" width="23.42578125" bestFit="1" customWidth="1"/>
  </cols>
  <sheetData>
    <row r="1" spans="1:2">
      <c r="A1" s="7" t="s">
        <v>50</v>
      </c>
      <c r="B1" t="s">
        <v>48</v>
      </c>
    </row>
    <row r="2" spans="1:2">
      <c r="A2" s="7" t="s">
        <v>49</v>
      </c>
      <c r="B2" t="s">
        <v>52</v>
      </c>
    </row>
    <row r="3" spans="1:2">
      <c r="A3" s="7" t="s">
        <v>51</v>
      </c>
      <c r="B3" t="s">
        <v>53</v>
      </c>
    </row>
    <row r="5" spans="1:2">
      <c r="A5" s="22" t="s">
        <v>43</v>
      </c>
      <c r="B5" s="24" t="s">
        <v>2</v>
      </c>
    </row>
    <row r="6" spans="1:2">
      <c r="A6" s="19" t="s">
        <v>3</v>
      </c>
      <c r="B6" s="11">
        <v>1.394075</v>
      </c>
    </row>
    <row r="7" spans="1:2">
      <c r="A7" s="19" t="s">
        <v>5</v>
      </c>
      <c r="B7" s="11">
        <v>1.489055</v>
      </c>
    </row>
    <row r="8" spans="1:2">
      <c r="A8" s="19" t="s">
        <v>45</v>
      </c>
      <c r="B8" s="11">
        <v>1.5120739999999999</v>
      </c>
    </row>
    <row r="9" spans="1:2">
      <c r="A9" s="19" t="s">
        <v>46</v>
      </c>
      <c r="B9" s="11">
        <v>1.756867</v>
      </c>
    </row>
    <row r="10" spans="1:2">
      <c r="A10" s="19" t="s">
        <v>7</v>
      </c>
      <c r="B10" s="11">
        <v>1.7851969999999999</v>
      </c>
    </row>
    <row r="11" spans="1:2">
      <c r="A11" s="19" t="s">
        <v>6</v>
      </c>
      <c r="B11" s="11">
        <v>2.3493740000000001</v>
      </c>
    </row>
    <row r="12" spans="1:2">
      <c r="A12" s="19" t="s">
        <v>4</v>
      </c>
      <c r="B12" s="11">
        <v>3.075879</v>
      </c>
    </row>
    <row r="13" spans="1:2">
      <c r="A13" s="30" t="s">
        <v>47</v>
      </c>
      <c r="B13" s="31">
        <v>9.8000000000000007</v>
      </c>
    </row>
    <row r="14" spans="1:2">
      <c r="B1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16"/>
  <sheetViews>
    <sheetView workbookViewId="0">
      <selection activeCell="G16" sqref="G16"/>
    </sheetView>
  </sheetViews>
  <sheetFormatPr defaultRowHeight="15"/>
  <cols>
    <col min="1" max="1" width="9.28515625" customWidth="1"/>
    <col min="2" max="2" width="19.7109375" customWidth="1"/>
    <col min="3" max="3" width="26.42578125" bestFit="1" customWidth="1"/>
    <col min="4" max="4" width="21.85546875" bestFit="1" customWidth="1"/>
    <col min="5" max="6" width="22" bestFit="1" customWidth="1"/>
    <col min="7" max="7" width="18.28515625" bestFit="1" customWidth="1"/>
    <col min="8" max="8" width="16.5703125" bestFit="1" customWidth="1"/>
  </cols>
  <sheetData>
    <row r="1" spans="1:7">
      <c r="A1" s="7" t="s">
        <v>50</v>
      </c>
      <c r="B1" t="s">
        <v>54</v>
      </c>
    </row>
    <row r="2" spans="1:7">
      <c r="A2" s="7" t="s">
        <v>49</v>
      </c>
      <c r="B2" t="s">
        <v>64</v>
      </c>
    </row>
    <row r="3" spans="1:7">
      <c r="A3" s="7"/>
      <c r="B3" s="6" t="s">
        <v>35</v>
      </c>
    </row>
    <row r="5" spans="1:7">
      <c r="A5" s="12" t="s">
        <v>37</v>
      </c>
      <c r="B5" s="13" t="s">
        <v>30</v>
      </c>
      <c r="C5" s="13" t="s">
        <v>38</v>
      </c>
      <c r="D5" s="14" t="s">
        <v>39</v>
      </c>
    </row>
    <row r="6" spans="1:7">
      <c r="A6" s="15">
        <v>42</v>
      </c>
      <c r="B6" s="16" t="s">
        <v>29</v>
      </c>
      <c r="C6" s="18">
        <v>1.5120739999999999</v>
      </c>
      <c r="D6" s="17">
        <v>3.2000000000000002E-3</v>
      </c>
    </row>
    <row r="9" spans="1:7">
      <c r="A9" s="4" t="s">
        <v>28</v>
      </c>
      <c r="B9" s="4"/>
      <c r="C9" s="4"/>
      <c r="D9" s="4"/>
      <c r="E9" s="4"/>
      <c r="F9" s="4"/>
      <c r="G9" s="4"/>
    </row>
    <row r="10" spans="1:7">
      <c r="A10" s="4" t="s">
        <v>27</v>
      </c>
      <c r="B10" s="4"/>
      <c r="C10" s="4"/>
      <c r="D10" s="4"/>
      <c r="E10" s="4"/>
      <c r="F10" s="4"/>
      <c r="G10" s="4"/>
    </row>
    <row r="12" spans="1:7">
      <c r="A12" s="12" t="s">
        <v>19</v>
      </c>
      <c r="B12" s="13" t="s">
        <v>26</v>
      </c>
      <c r="C12" s="13" t="s">
        <v>18</v>
      </c>
      <c r="D12" s="13" t="s">
        <v>25</v>
      </c>
      <c r="E12" s="14" t="s">
        <v>36</v>
      </c>
    </row>
    <row r="13" spans="1:7">
      <c r="A13" s="9" t="s">
        <v>17</v>
      </c>
      <c r="B13" s="10" t="s">
        <v>24</v>
      </c>
      <c r="C13" s="10" t="s">
        <v>13</v>
      </c>
      <c r="D13" s="10" t="s">
        <v>22</v>
      </c>
      <c r="E13" s="11">
        <v>0.40076899999999999</v>
      </c>
    </row>
    <row r="14" spans="1:7">
      <c r="A14" s="9" t="s">
        <v>16</v>
      </c>
      <c r="B14" s="10" t="s">
        <v>23</v>
      </c>
      <c r="C14" s="10" t="s">
        <v>12</v>
      </c>
      <c r="D14" s="10" t="s">
        <v>22</v>
      </c>
      <c r="E14" s="11">
        <v>1.111305</v>
      </c>
    </row>
    <row r="15" spans="1:7">
      <c r="A15" s="12" t="s">
        <v>21</v>
      </c>
      <c r="B15" s="13" t="s">
        <v>40</v>
      </c>
      <c r="C15" s="13" t="s">
        <v>40</v>
      </c>
      <c r="D15" s="13" t="s">
        <v>40</v>
      </c>
      <c r="E15" s="14">
        <v>1.5120739999999999</v>
      </c>
      <c r="F15" s="4"/>
    </row>
    <row r="16" spans="1:7">
      <c r="A16" s="4" t="s">
        <v>20</v>
      </c>
      <c r="B16" s="4"/>
      <c r="C16" s="4"/>
      <c r="D16" s="4"/>
      <c r="E16" s="4"/>
      <c r="F16" s="4"/>
      <c r="G16" s="4"/>
    </row>
  </sheetData>
  <hyperlinks>
    <hyperlink ref="B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G29"/>
  <sheetViews>
    <sheetView topLeftCell="E1" workbookViewId="0">
      <selection activeCell="J17" sqref="J17"/>
    </sheetView>
  </sheetViews>
  <sheetFormatPr defaultRowHeight="15"/>
  <cols>
    <col min="1" max="1" width="34.7109375" bestFit="1" customWidth="1"/>
    <col min="2" max="2" width="33.28515625" bestFit="1" customWidth="1"/>
    <col min="5" max="5" width="34.7109375" customWidth="1"/>
    <col min="6" max="6" width="33.28515625" bestFit="1" customWidth="1"/>
    <col min="7" max="7" width="23.28515625" bestFit="1" customWidth="1"/>
  </cols>
  <sheetData>
    <row r="1" spans="1:7">
      <c r="E1" s="7" t="s">
        <v>50</v>
      </c>
      <c r="F1" t="s">
        <v>55</v>
      </c>
    </row>
    <row r="2" spans="1:7">
      <c r="E2" s="7" t="s">
        <v>49</v>
      </c>
      <c r="F2" t="s">
        <v>56</v>
      </c>
    </row>
    <row r="3" spans="1:7">
      <c r="E3" s="7" t="s">
        <v>51</v>
      </c>
      <c r="F3" t="s">
        <v>57</v>
      </c>
    </row>
    <row r="5" spans="1:7">
      <c r="E5" s="22" t="s">
        <v>42</v>
      </c>
      <c r="F5" s="23" t="s">
        <v>2</v>
      </c>
      <c r="G5" s="24" t="s">
        <v>41</v>
      </c>
    </row>
    <row r="6" spans="1:7">
      <c r="A6" t="s">
        <v>0</v>
      </c>
      <c r="B6" t="s">
        <v>1</v>
      </c>
      <c r="C6" t="s">
        <v>2</v>
      </c>
      <c r="E6" s="19" t="s">
        <v>14</v>
      </c>
      <c r="F6" s="20">
        <v>0.341727</v>
      </c>
      <c r="G6" s="21">
        <f t="shared" ref="G6:G14" si="0">F6/$F$14</f>
        <v>1.1332062796752978E-2</v>
      </c>
    </row>
    <row r="7" spans="1:7">
      <c r="A7" t="s">
        <v>10</v>
      </c>
      <c r="B7">
        <v>700000</v>
      </c>
      <c r="C7" s="2">
        <f>B7/1000000</f>
        <v>0.7</v>
      </c>
      <c r="E7" s="19" t="s">
        <v>15</v>
      </c>
      <c r="F7" s="20">
        <v>0.38497100000000001</v>
      </c>
      <c r="G7" s="21">
        <f t="shared" si="0"/>
        <v>1.2766083882540131E-2</v>
      </c>
    </row>
    <row r="8" spans="1:7">
      <c r="A8" t="s">
        <v>14</v>
      </c>
      <c r="B8">
        <v>923190</v>
      </c>
      <c r="C8" s="2">
        <f>B8/1000000</f>
        <v>0.92318999999999996</v>
      </c>
      <c r="E8" s="19" t="s">
        <v>13</v>
      </c>
      <c r="F8" s="20">
        <v>0.93249700000000002</v>
      </c>
      <c r="G8" s="21">
        <f t="shared" si="0"/>
        <v>3.0922679688124621E-2</v>
      </c>
    </row>
    <row r="9" spans="1:7">
      <c r="A9" t="s">
        <v>11</v>
      </c>
      <c r="B9">
        <v>3519007</v>
      </c>
      <c r="C9" s="2">
        <f>B9/1000000</f>
        <v>3.5190070000000002</v>
      </c>
      <c r="E9" s="19" t="s">
        <v>62</v>
      </c>
      <c r="F9" s="20">
        <v>1.1535770000000001</v>
      </c>
      <c r="G9" s="21">
        <f t="shared" si="0"/>
        <v>3.8253948341482859E-2</v>
      </c>
    </row>
    <row r="10" spans="1:7">
      <c r="A10" t="s">
        <v>8</v>
      </c>
      <c r="B10">
        <v>5142197</v>
      </c>
      <c r="C10" s="2">
        <f>B10/1000000</f>
        <v>5.1421970000000004</v>
      </c>
      <c r="E10" s="19" t="s">
        <v>63</v>
      </c>
      <c r="F10" s="20">
        <v>2.7622949999999999</v>
      </c>
      <c r="G10" s="21">
        <f t="shared" si="0"/>
        <v>9.1600898972445166E-2</v>
      </c>
    </row>
    <row r="11" spans="1:7">
      <c r="E11" s="19" t="s">
        <v>12</v>
      </c>
      <c r="F11" s="20">
        <v>4.1113049999999998</v>
      </c>
      <c r="G11" s="21">
        <f t="shared" si="0"/>
        <v>0.13633563176630614</v>
      </c>
    </row>
    <row r="12" spans="1:7">
      <c r="E12" s="19" t="s">
        <v>11</v>
      </c>
      <c r="F12" s="20">
        <v>8.6199499999999993</v>
      </c>
      <c r="G12" s="21">
        <f t="shared" si="0"/>
        <v>0.28584751776965484</v>
      </c>
    </row>
    <row r="13" spans="1:7">
      <c r="E13" s="19" t="s">
        <v>10</v>
      </c>
      <c r="F13" s="20">
        <v>11.849441000000001</v>
      </c>
      <c r="G13" s="21">
        <f t="shared" si="0"/>
        <v>0.39294117678269325</v>
      </c>
    </row>
    <row r="14" spans="1:7">
      <c r="E14" s="22" t="s">
        <v>8</v>
      </c>
      <c r="F14" s="26">
        <v>30.155763</v>
      </c>
      <c r="G14" s="25">
        <f t="shared" si="0"/>
        <v>1</v>
      </c>
    </row>
    <row r="22" spans="6:6">
      <c r="F22" s="8"/>
    </row>
    <row r="23" spans="6:6">
      <c r="F23" s="8"/>
    </row>
    <row r="29" spans="6:6">
      <c r="F29" t="s">
        <v>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56"/>
  <sheetViews>
    <sheetView tabSelected="1" zoomScaleNormal="100" workbookViewId="0">
      <selection activeCell="E8" sqref="E8"/>
    </sheetView>
  </sheetViews>
  <sheetFormatPr defaultRowHeight="15"/>
  <cols>
    <col min="1" max="1" width="26.140625" bestFit="1" customWidth="1"/>
    <col min="2" max="2" width="23.28515625" bestFit="1" customWidth="1"/>
    <col min="3" max="3" width="9.42578125" bestFit="1" customWidth="1"/>
    <col min="5" max="5" width="26.140625" bestFit="1" customWidth="1"/>
    <col min="11" max="11" width="10.5703125" bestFit="1" customWidth="1"/>
  </cols>
  <sheetData>
    <row r="1" spans="1:3">
      <c r="A1" s="7" t="s">
        <v>50</v>
      </c>
      <c r="B1" t="s">
        <v>58</v>
      </c>
    </row>
    <row r="2" spans="1:3">
      <c r="A2" s="7" t="s">
        <v>49</v>
      </c>
      <c r="B2" t="s">
        <v>56</v>
      </c>
    </row>
    <row r="3" spans="1:3">
      <c r="A3" s="7" t="s">
        <v>51</v>
      </c>
      <c r="B3" t="s">
        <v>65</v>
      </c>
    </row>
    <row r="5" spans="1:3">
      <c r="A5" s="22" t="s">
        <v>44</v>
      </c>
      <c r="B5" s="26" t="s">
        <v>2</v>
      </c>
      <c r="C5" s="27" t="s">
        <v>41</v>
      </c>
    </row>
    <row r="6" spans="1:3">
      <c r="A6" s="19" t="s">
        <v>32</v>
      </c>
      <c r="B6" s="20">
        <v>6.5965999999999997E-2</v>
      </c>
      <c r="C6" s="21">
        <v>2.1875089016981596E-3</v>
      </c>
    </row>
    <row r="7" spans="1:3">
      <c r="A7" s="19" t="s">
        <v>33</v>
      </c>
      <c r="B7" s="20">
        <v>0.25</v>
      </c>
      <c r="C7" s="21">
        <v>8.29028932214383E-3</v>
      </c>
    </row>
    <row r="8" spans="1:3">
      <c r="A8" s="19" t="s">
        <v>61</v>
      </c>
      <c r="B8" s="20">
        <v>4.3523189999999996</v>
      </c>
      <c r="C8" s="21">
        <v>0.14432793492905485</v>
      </c>
    </row>
    <row r="9" spans="1:3">
      <c r="A9" s="19" t="s">
        <v>31</v>
      </c>
      <c r="B9" s="20">
        <v>9.7917360000000002</v>
      </c>
      <c r="C9" s="21">
        <v>0.32470529762420536</v>
      </c>
    </row>
    <row r="10" spans="1:3">
      <c r="A10" s="19" t="s">
        <v>34</v>
      </c>
      <c r="B10" s="20">
        <v>15.695741999999999</v>
      </c>
      <c r="C10" s="21">
        <v>0.52048896922289778</v>
      </c>
    </row>
    <row r="11" spans="1:3">
      <c r="A11" s="22" t="s">
        <v>8</v>
      </c>
      <c r="B11" s="26">
        <v>30.155763</v>
      </c>
      <c r="C11" s="27">
        <v>0.999</v>
      </c>
    </row>
    <row r="17" spans="3:13">
      <c r="C17" s="1"/>
    </row>
    <row r="18" spans="3:13">
      <c r="C18" s="1"/>
      <c r="D18" s="1"/>
      <c r="E18" s="1"/>
      <c r="F18" s="1"/>
      <c r="G18" s="1"/>
      <c r="H18" s="1"/>
      <c r="I18" s="1"/>
    </row>
    <row r="19" spans="3:13">
      <c r="C19" s="1"/>
      <c r="D19" s="1"/>
      <c r="E19" s="1"/>
      <c r="F19" s="1"/>
      <c r="G19" s="1"/>
      <c r="H19" s="1"/>
      <c r="I19" s="1"/>
    </row>
    <row r="20" spans="3:13">
      <c r="C20" s="1"/>
      <c r="D20" s="1"/>
      <c r="E20" s="1"/>
      <c r="F20" s="1"/>
      <c r="G20" s="1"/>
      <c r="H20" s="1"/>
      <c r="I20" s="1"/>
    </row>
    <row r="21" spans="3:13">
      <c r="C21" s="1"/>
      <c r="D21" s="1"/>
      <c r="E21" s="1"/>
      <c r="F21" s="1"/>
      <c r="G21" s="1"/>
      <c r="H21" s="1"/>
      <c r="I21" s="1"/>
    </row>
    <row r="22" spans="3:13">
      <c r="C22" s="1"/>
      <c r="D22" s="1"/>
      <c r="E22" s="1"/>
      <c r="F22" s="1"/>
      <c r="G22" s="1"/>
      <c r="H22" s="1"/>
      <c r="I22" s="1"/>
    </row>
    <row r="23" spans="3:13">
      <c r="C23" s="1"/>
      <c r="D23" s="1"/>
      <c r="E23" s="1"/>
      <c r="F23" s="1"/>
      <c r="G23" s="1"/>
      <c r="H23" s="1"/>
      <c r="I23" s="1"/>
      <c r="J23" s="5"/>
      <c r="K23" s="2"/>
      <c r="L23" s="2"/>
      <c r="M23" s="1"/>
    </row>
    <row r="24" spans="3:13">
      <c r="D24" s="2"/>
      <c r="E24" s="3"/>
      <c r="F24" s="1"/>
      <c r="G24" s="1"/>
      <c r="H24" s="1"/>
      <c r="I24" s="1"/>
      <c r="J24" s="5"/>
      <c r="K24" s="2"/>
      <c r="L24" s="2"/>
      <c r="M24" s="1"/>
    </row>
    <row r="25" spans="3:13">
      <c r="C25" s="1"/>
      <c r="D25" s="1"/>
      <c r="E25" s="1"/>
      <c r="F25" s="1"/>
      <c r="G25" s="1"/>
      <c r="H25" s="1"/>
      <c r="I25" s="1"/>
      <c r="J25" s="5"/>
      <c r="K25" s="2"/>
      <c r="L25" s="2"/>
      <c r="M25" s="1"/>
    </row>
    <row r="26" spans="3:13">
      <c r="C26" s="1"/>
      <c r="D26" s="1"/>
      <c r="E26" s="1"/>
      <c r="F26" s="1"/>
      <c r="G26" s="1"/>
      <c r="H26" s="1"/>
      <c r="I26" s="1"/>
      <c r="J26" s="5"/>
      <c r="K26" s="2"/>
      <c r="L26" s="2"/>
      <c r="M26" s="1"/>
    </row>
    <row r="27" spans="3:13">
      <c r="D27" s="2"/>
      <c r="E27" s="3"/>
      <c r="F27" s="1"/>
      <c r="G27" s="1"/>
      <c r="H27" s="1"/>
      <c r="I27" s="1"/>
      <c r="J27" s="5"/>
      <c r="K27" s="2"/>
      <c r="L27" s="2"/>
      <c r="M27" s="1"/>
    </row>
    <row r="28" spans="3:13">
      <c r="C28" s="1"/>
      <c r="D28" s="1"/>
      <c r="E28" s="1"/>
      <c r="F28" s="1"/>
      <c r="G28" s="1"/>
      <c r="H28" s="1"/>
      <c r="I28" s="1"/>
      <c r="J28" s="5"/>
      <c r="K28" s="2"/>
      <c r="L28" s="2"/>
      <c r="M28" s="1"/>
    </row>
    <row r="29" spans="3:13">
      <c r="C29" s="1"/>
      <c r="D29" s="1"/>
      <c r="E29" s="1"/>
      <c r="F29" s="1"/>
      <c r="G29" s="1"/>
      <c r="H29" s="1"/>
      <c r="I29" s="1"/>
    </row>
    <row r="30" spans="3:13">
      <c r="C30" s="1"/>
      <c r="D30" s="1"/>
      <c r="E30" s="1"/>
      <c r="F30" s="1"/>
      <c r="G30" s="1"/>
      <c r="H30" s="1"/>
      <c r="I30" s="1"/>
    </row>
    <row r="31" spans="3:13">
      <c r="C31" s="1"/>
      <c r="D31" s="1"/>
      <c r="E31" s="1"/>
      <c r="F31" s="1"/>
      <c r="G31" s="1"/>
      <c r="H31" s="1"/>
      <c r="I31" s="1"/>
    </row>
    <row r="32" spans="3:13">
      <c r="C32" s="1"/>
      <c r="D32" s="1"/>
      <c r="E32" s="1"/>
      <c r="F32" s="1"/>
      <c r="G32" s="1"/>
      <c r="H32" s="1"/>
      <c r="I32" s="1"/>
    </row>
    <row r="33" spans="2:11">
      <c r="C33" s="1"/>
      <c r="D33" s="1"/>
      <c r="E33" s="1"/>
      <c r="F33" s="1"/>
      <c r="G33" s="1"/>
      <c r="H33" s="1"/>
      <c r="I33" s="1"/>
    </row>
    <row r="34" spans="2:11">
      <c r="C34" s="1"/>
      <c r="D34" s="1"/>
      <c r="E34" s="1"/>
      <c r="F34" s="1"/>
      <c r="G34" s="1"/>
      <c r="H34" s="1"/>
      <c r="I34" s="1"/>
    </row>
    <row r="35" spans="2:11">
      <c r="B35" s="1"/>
      <c r="C35" s="1"/>
      <c r="D35" s="1"/>
      <c r="E35" s="1"/>
      <c r="F35" s="1"/>
      <c r="G35" s="1"/>
      <c r="H35" s="1"/>
      <c r="I35" s="1"/>
    </row>
    <row r="36" spans="2:11">
      <c r="B36" s="1"/>
      <c r="C36" s="1"/>
      <c r="D36" s="1"/>
      <c r="E36" s="1"/>
      <c r="F36" s="1"/>
      <c r="G36" s="1"/>
      <c r="H36" s="1"/>
      <c r="I36" s="1"/>
      <c r="J36" s="1"/>
      <c r="K36" s="1"/>
    </row>
    <row r="37" spans="2:11">
      <c r="B37" s="1"/>
      <c r="C37" s="1"/>
      <c r="D37" s="1"/>
      <c r="E37" s="1"/>
      <c r="F37" s="1"/>
      <c r="G37" s="1"/>
      <c r="H37" s="1"/>
      <c r="I37" s="1"/>
      <c r="J37" s="1"/>
      <c r="K37" s="1"/>
    </row>
    <row r="38" spans="2:11">
      <c r="B38" s="1"/>
      <c r="C38" s="1"/>
      <c r="D38" s="1"/>
      <c r="E38" s="1"/>
      <c r="F38" s="1"/>
      <c r="G38" s="1"/>
      <c r="H38" s="1"/>
      <c r="I38" s="1"/>
      <c r="J38" s="1"/>
      <c r="K38" s="1"/>
    </row>
    <row r="39" spans="2:11">
      <c r="B39" s="1"/>
      <c r="C39" s="1"/>
      <c r="D39" s="1"/>
      <c r="E39" s="1"/>
      <c r="F39" s="1"/>
      <c r="G39" s="1"/>
      <c r="H39" s="1"/>
      <c r="I39" s="1"/>
      <c r="J39" s="1"/>
      <c r="K39" s="1"/>
    </row>
    <row r="40" spans="2:11">
      <c r="B40" s="1"/>
      <c r="C40" s="1"/>
      <c r="D40" s="1"/>
      <c r="E40" s="1"/>
      <c r="F40" s="1"/>
      <c r="G40" s="1"/>
      <c r="H40" s="1"/>
      <c r="I40" s="1"/>
      <c r="J40" s="1"/>
      <c r="K40" s="1"/>
    </row>
    <row r="41" spans="2:11">
      <c r="B41" s="1"/>
      <c r="C41" s="1"/>
      <c r="D41" s="1"/>
      <c r="E41" s="1"/>
      <c r="F41" s="1"/>
      <c r="G41" s="1"/>
      <c r="H41" s="1"/>
      <c r="I41" s="1"/>
      <c r="J41" s="1"/>
      <c r="K41" s="1"/>
    </row>
    <row r="42" spans="2:11">
      <c r="B42" s="1"/>
      <c r="C42" s="1"/>
      <c r="D42" s="1"/>
      <c r="E42" s="1"/>
      <c r="F42" s="1"/>
      <c r="G42" s="1"/>
      <c r="H42" s="1"/>
      <c r="I42" s="1"/>
      <c r="J42" s="1"/>
      <c r="K42" s="1"/>
    </row>
    <row r="43" spans="2:11">
      <c r="B43" s="1"/>
      <c r="C43" s="1"/>
      <c r="D43" s="1"/>
      <c r="E43" s="1"/>
      <c r="F43" s="1"/>
      <c r="G43" s="1"/>
      <c r="H43" s="1"/>
      <c r="I43" s="1"/>
      <c r="J43" s="1"/>
      <c r="K43" s="1"/>
    </row>
    <row r="44" spans="2:11">
      <c r="B44" s="1"/>
      <c r="C44" s="1"/>
      <c r="D44" s="1"/>
      <c r="E44" s="1"/>
      <c r="F44" s="1"/>
      <c r="G44" s="1"/>
      <c r="H44" s="1"/>
      <c r="I44" s="1"/>
      <c r="J44" s="1"/>
      <c r="K44" s="1"/>
    </row>
    <row r="45" spans="2:11">
      <c r="B45" s="1"/>
      <c r="C45" s="1"/>
      <c r="D45" s="1"/>
      <c r="E45" s="1"/>
      <c r="F45" s="1"/>
      <c r="G45" s="1"/>
      <c r="H45" s="1"/>
      <c r="I45" s="1"/>
      <c r="J45" s="1"/>
      <c r="K45" s="1"/>
    </row>
    <row r="46" spans="2:11">
      <c r="B46" s="1"/>
      <c r="C46" s="1"/>
      <c r="D46" s="1"/>
      <c r="E46" s="1"/>
      <c r="F46" s="1"/>
      <c r="G46" s="1"/>
      <c r="H46" s="1"/>
      <c r="I46" s="1"/>
      <c r="J46" s="1"/>
      <c r="K46" s="1"/>
    </row>
    <row r="47" spans="2:11">
      <c r="B47" s="1"/>
      <c r="C47" s="1"/>
      <c r="D47" s="1"/>
      <c r="E47" s="1"/>
      <c r="F47" s="1"/>
      <c r="G47" s="1"/>
      <c r="H47" s="1"/>
      <c r="I47" s="1"/>
      <c r="J47" s="1"/>
      <c r="K47" s="1"/>
    </row>
    <row r="48" spans="2:11">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D53" s="1"/>
      <c r="E53" s="1"/>
      <c r="F53" s="1"/>
      <c r="G53" s="1"/>
      <c r="H53" s="1"/>
      <c r="I53" s="1"/>
      <c r="J53" s="1"/>
      <c r="K53" s="1"/>
    </row>
    <row r="54" spans="2:11">
      <c r="D54" s="1"/>
      <c r="E54" s="1"/>
      <c r="F54" s="1"/>
      <c r="G54" s="1"/>
      <c r="H54" s="1"/>
      <c r="I54" s="1"/>
      <c r="J54" s="1"/>
      <c r="K54" s="1"/>
    </row>
    <row r="55" spans="2:11">
      <c r="D55" s="1"/>
      <c r="E55" s="1"/>
      <c r="F55" s="1"/>
      <c r="G55" s="1"/>
      <c r="H55" s="1"/>
      <c r="I55" s="1"/>
      <c r="J55" s="1"/>
      <c r="K55" s="1"/>
    </row>
    <row r="56" spans="2:11">
      <c r="D56" s="1"/>
      <c r="E56" s="1"/>
      <c r="F56" s="1"/>
      <c r="G56" s="1"/>
      <c r="H56" s="1"/>
      <c r="I56" s="1"/>
      <c r="J56" s="1"/>
      <c r="K56"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G10"/>
  <sheetViews>
    <sheetView zoomScaleNormal="100" workbookViewId="0">
      <selection activeCell="I15" sqref="I15"/>
    </sheetView>
  </sheetViews>
  <sheetFormatPr defaultRowHeight="15"/>
  <cols>
    <col min="1" max="1" width="23.42578125" bestFit="1" customWidth="1"/>
    <col min="2" max="2" width="9.28515625" bestFit="1" customWidth="1"/>
    <col min="3" max="3" width="12.28515625" bestFit="1" customWidth="1"/>
    <col min="4" max="4" width="10.28515625" bestFit="1" customWidth="1"/>
    <col min="5" max="6" width="9.28515625" bestFit="1" customWidth="1"/>
    <col min="7" max="7" width="11.28515625" bestFit="1" customWidth="1"/>
  </cols>
  <sheetData>
    <row r="1" spans="1:7">
      <c r="A1" s="7" t="s">
        <v>50</v>
      </c>
      <c r="B1" t="s">
        <v>59</v>
      </c>
    </row>
    <row r="2" spans="1:7">
      <c r="A2" s="7" t="s">
        <v>49</v>
      </c>
      <c r="B2" t="s">
        <v>56</v>
      </c>
    </row>
    <row r="3" spans="1:7">
      <c r="A3" s="7" t="s">
        <v>51</v>
      </c>
      <c r="B3" t="s">
        <v>60</v>
      </c>
    </row>
    <row r="7" spans="1:7">
      <c r="A7" s="28"/>
      <c r="B7" s="23">
        <v>2012</v>
      </c>
      <c r="C7" s="23">
        <v>2013</v>
      </c>
      <c r="D7" s="23">
        <v>2014</v>
      </c>
      <c r="E7" s="23">
        <v>2015</v>
      </c>
      <c r="F7" s="23">
        <v>2016</v>
      </c>
      <c r="G7" s="24" t="s">
        <v>8</v>
      </c>
    </row>
    <row r="8" spans="1:7">
      <c r="A8" s="22" t="s">
        <v>2</v>
      </c>
      <c r="B8" s="29">
        <v>79.057675000000003</v>
      </c>
      <c r="C8" s="29">
        <v>106.316024</v>
      </c>
      <c r="D8" s="29">
        <v>991.33531600000003</v>
      </c>
      <c r="E8" s="29">
        <v>30.155763</v>
      </c>
      <c r="F8" s="29">
        <v>5.1421970000000004</v>
      </c>
      <c r="G8" s="14">
        <v>1212.006975</v>
      </c>
    </row>
    <row r="10" spans="1:7">
      <c r="B10" s="2"/>
      <c r="C10" s="2"/>
      <c r="D10" s="2"/>
      <c r="E10" s="2"/>
      <c r="F10" s="2"/>
      <c r="G10" s="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Figure 1</vt:lpstr>
      <vt:lpstr>Figure 2</vt:lpstr>
      <vt:lpstr>Figure 3</vt:lpstr>
      <vt:lpstr>Figure 4</vt:lpstr>
      <vt:lpstr>Figure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simonm</cp:lastModifiedBy>
  <dcterms:created xsi:type="dcterms:W3CDTF">2016-04-11T14:49:48Z</dcterms:created>
  <dcterms:modified xsi:type="dcterms:W3CDTF">2016-04-12T11:32:37Z</dcterms:modified>
</cp:coreProperties>
</file>