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id to water vs sanitation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rt">#REF!</definedName>
    <definedName name="DACcountries">'[2]2011 DAC deflators'!$A$5:$A$28</definedName>
    <definedName name="Daily_Depreciation">'[1]Inter-Bank'!$E$5</definedName>
    <definedName name="Dataset">#REF!</definedName>
    <definedName name="dd">#REF!</definedName>
    <definedName name="Deal_Date">'[1]Inter-Bank'!$B$5</definedName>
    <definedName name="DEBT">#REF!</definedName>
    <definedName name="ee">#REF!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[3]MONTHLY!$A$2:$U$25,[3]MONTHLY!$A$29:$U$66,[3]MONTHLY!$A$71:$U$124,[3]MONTHLY!$A$127:$U$180,[3]MONTHLY!$A$183:$U$238,[3]MONTHLY!$A$244:$U$287,[3]MONTHLY!$A$291:$U$330</definedName>
    <definedName name="Print_Area_MI">#REF!</definedName>
    <definedName name="_xlnm.Print_Titles">#REF!</definedName>
    <definedName name="qrtdata2">'[4]Authnot Prelim'!#REF!</definedName>
    <definedName name="QtrData">'[4]Authnot Prelim'!#REF!</definedName>
    <definedName name="raaesrr">#REF!</definedName>
    <definedName name="raas">#REF!</definedName>
    <definedName name="rrasrra">#REF!</definedName>
    <definedName name="Spread_Between_Highest_and_Lowest_Rates">'[1]Inter-Bank'!$N$5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zrrae">#REF!</definedName>
    <definedName name="zzrr">#REF!</definedName>
  </definedNames>
  <calcPr calcId="125725"/>
</workbook>
</file>

<file path=xl/calcChain.xml><?xml version="1.0" encoding="utf-8"?>
<calcChain xmlns="http://schemas.openxmlformats.org/spreadsheetml/2006/main">
  <c r="Q7" i="1"/>
  <c r="L10"/>
  <c r="N7"/>
  <c r="E16"/>
  <c r="D16"/>
  <c r="C16"/>
  <c r="B16"/>
  <c r="E15"/>
  <c r="D15"/>
  <c r="C15"/>
  <c r="B15"/>
  <c r="E12"/>
  <c r="D12"/>
  <c r="K10" s="1"/>
  <c r="C12"/>
  <c r="B12"/>
  <c r="E11"/>
  <c r="L9" s="1"/>
  <c r="D11"/>
  <c r="C11"/>
  <c r="B11"/>
  <c r="I9" s="1"/>
  <c r="J10"/>
  <c r="U10" s="1"/>
  <c r="I10"/>
  <c r="K9"/>
  <c r="J9"/>
  <c r="E8"/>
  <c r="L8" s="1"/>
  <c r="D8"/>
  <c r="K8" s="1"/>
  <c r="C8"/>
  <c r="J8" s="1"/>
  <c r="U8" s="1"/>
  <c r="B8"/>
  <c r="I8" s="1"/>
  <c r="E7"/>
  <c r="L7" s="1"/>
  <c r="D7"/>
  <c r="K7" s="1"/>
  <c r="K11" s="1"/>
  <c r="C7"/>
  <c r="J7" s="1"/>
  <c r="B7"/>
  <c r="I7" s="1"/>
  <c r="U7" l="1"/>
  <c r="J11"/>
  <c r="L11"/>
  <c r="N8" s="1"/>
  <c r="Q8"/>
  <c r="N9"/>
  <c r="Q9"/>
  <c r="Q10"/>
  <c r="N10"/>
  <c r="U9"/>
  <c r="V7" l="1"/>
  <c r="U11"/>
  <c r="T7"/>
  <c r="V9"/>
  <c r="T9"/>
  <c r="W7" l="1"/>
  <c r="V8"/>
  <c r="V10"/>
  <c r="V11" s="1"/>
  <c r="W9"/>
</calcChain>
</file>

<file path=xl/sharedStrings.xml><?xml version="1.0" encoding="utf-8"?>
<sst xmlns="http://schemas.openxmlformats.org/spreadsheetml/2006/main" count="75" uniqueCount="42">
  <si>
    <t>Title:</t>
  </si>
  <si>
    <t>ODA to water vs ODA to sanitation, 2003-2013</t>
  </si>
  <si>
    <t>Source:</t>
  </si>
  <si>
    <t>OECD DAC Creditor Reporting System (CRS)</t>
  </si>
  <si>
    <t>Notes:</t>
  </si>
  <si>
    <t>Gross ODA disbursements, US$ millions (constant 2012 prices), all donors. See below on coding subsectors.</t>
  </si>
  <si>
    <t>Data extracted:</t>
  </si>
  <si>
    <t>Sanitation</t>
  </si>
  <si>
    <t>2010</t>
  </si>
  <si>
    <t>2011</t>
  </si>
  <si>
    <t>2012</t>
  </si>
  <si>
    <t>2013</t>
  </si>
  <si>
    <t>% change 2010-2013</t>
  </si>
  <si>
    <t>Average 2011-2013</t>
  </si>
  <si>
    <t>Basic</t>
  </si>
  <si>
    <t>Sanitation- Basic</t>
  </si>
  <si>
    <t>Large systems</t>
  </si>
  <si>
    <t>Sanitation - Large systems</t>
  </si>
  <si>
    <t>Water - Basic</t>
  </si>
  <si>
    <t>Water</t>
  </si>
  <si>
    <t>Water - Large systems</t>
  </si>
  <si>
    <t>Water and sanitation</t>
  </si>
  <si>
    <t>2003</t>
  </si>
  <si>
    <t>2004</t>
  </si>
  <si>
    <t>2005</t>
  </si>
  <si>
    <t>2006</t>
  </si>
  <si>
    <t>2007</t>
  </si>
  <si>
    <t>2008</t>
  </si>
  <si>
    <t>2009</t>
  </si>
  <si>
    <t>Column1</t>
  </si>
  <si>
    <t>Water resources policy/admin. mgmt</t>
  </si>
  <si>
    <t>Water resources protection</t>
  </si>
  <si>
    <t>Water supply &amp; sanit. - large systems</t>
  </si>
  <si>
    <t>Water supply - large systems</t>
  </si>
  <si>
    <t>Sanitation - large systems</t>
  </si>
  <si>
    <t>Basic drinking water supply and basic sanitation</t>
  </si>
  <si>
    <t>Basic drinking water supply</t>
  </si>
  <si>
    <t>Basic sanitation</t>
  </si>
  <si>
    <t>River basins’ development</t>
  </si>
  <si>
    <t>Waste management/disposal</t>
  </si>
  <si>
    <t>Educ./trng:water supply &amp; sanitation</t>
  </si>
  <si>
    <t>Total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</si>
</sst>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_(* #,##0.00_);_(* \(#,##0.00\);_(* &quot;-&quot;??_);_(@_)"/>
    <numFmt numFmtId="168" formatCode="#,##0.0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_-* #,##0\ &quot;Ft&quot;_-;\-* #,##0\ &quot;Ft&quot;_-;_-* &quot;-&quot;\ &quot;Ft&quot;_-;_-@_-"/>
    <numFmt numFmtId="176" formatCode="_-* #,##0.00\ &quot;Ft&quot;_-;\-* #,##0.00\ &quot;Ft&quot;_-;_-* &quot;-&quot;??\ &quot;Ft&quot;_-;_-@_-"/>
    <numFmt numFmtId="177" formatCode="mmm\ dd\,\ yyyy"/>
  </numFmts>
  <fonts count="6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9"/>
      <color indexed="9"/>
      <name val="Times"/>
      <family val="1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name val="Times"/>
    </font>
    <font>
      <sz val="1"/>
      <color indexed="8"/>
      <name val="Courier"/>
      <family val="3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8"/>
      <color indexed="12"/>
      <name val="Arial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"/>
      <charset val="238"/>
    </font>
    <font>
      <sz val="9"/>
      <name val="Times New Roman"/>
      <family val="1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2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3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6" fillId="24" borderId="0" applyNumberFormat="0" applyBorder="0" applyAlignment="0" applyProtection="0"/>
    <xf numFmtId="0" fontId="1" fillId="10" borderId="0" applyNumberFormat="0" applyBorder="0" applyAlignment="0" applyProtection="0"/>
    <xf numFmtId="0" fontId="6" fillId="19" borderId="0" applyNumberFormat="0" applyBorder="0" applyAlignment="0" applyProtection="0"/>
    <xf numFmtId="0" fontId="1" fillId="12" borderId="0" applyNumberFormat="0" applyBorder="0" applyAlignment="0" applyProtection="0"/>
    <xf numFmtId="0" fontId="6" fillId="22" borderId="0" applyNumberFormat="0" applyBorder="0" applyAlignment="0" applyProtection="0"/>
    <xf numFmtId="0" fontId="1" fillId="1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 applyAlignment="0"/>
    <xf numFmtId="0" fontId="10" fillId="0" borderId="2">
      <alignment horizontal="center" vertical="center"/>
    </xf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6" fontId="13" fillId="0" borderId="0">
      <alignment vertical="top"/>
    </xf>
    <xf numFmtId="0" fontId="14" fillId="34" borderId="3" applyNumberFormat="0" applyAlignment="0" applyProtection="0"/>
    <xf numFmtId="0" fontId="15" fillId="34" borderId="3" applyNumberFormat="0" applyAlignment="0" applyProtection="0"/>
    <xf numFmtId="0" fontId="16" fillId="35" borderId="4" applyNumberFormat="0" applyAlignment="0" applyProtection="0"/>
    <xf numFmtId="0" fontId="17" fillId="35" borderId="4" applyNumberFormat="0" applyAlignment="0" applyProtection="0"/>
    <xf numFmtId="1" fontId="18" fillId="36" borderId="5">
      <alignment horizontal="right" vertical="center"/>
    </xf>
    <xf numFmtId="3" fontId="19" fillId="36" borderId="6">
      <alignment horizontal="right" vertical="center" indent="1"/>
    </xf>
    <xf numFmtId="0" fontId="20" fillId="36" borderId="5">
      <alignment horizontal="right" vertical="center" indent="1"/>
    </xf>
    <xf numFmtId="3" fontId="21" fillId="36" borderId="6">
      <alignment horizontal="right" vertical="center" indent="1"/>
    </xf>
    <xf numFmtId="0" fontId="19" fillId="36" borderId="6">
      <alignment horizontal="left" vertical="center" indent="1"/>
    </xf>
    <xf numFmtId="0" fontId="2" fillId="36" borderId="7"/>
    <xf numFmtId="0" fontId="2" fillId="36" borderId="8">
      <alignment vertical="center"/>
    </xf>
    <xf numFmtId="0" fontId="18" fillId="37" borderId="5">
      <alignment horizontal="center" vertical="center"/>
    </xf>
    <xf numFmtId="0" fontId="18" fillId="38" borderId="6">
      <alignment horizontal="center" vertical="center"/>
    </xf>
    <xf numFmtId="0" fontId="22" fillId="39" borderId="6">
      <alignment horizontal="center" vertical="center"/>
    </xf>
    <xf numFmtId="0" fontId="22" fillId="40" borderId="6">
      <alignment horizontal="center" vertical="center"/>
    </xf>
    <xf numFmtId="1" fontId="18" fillId="36" borderId="5">
      <alignment horizontal="right" vertical="center"/>
    </xf>
    <xf numFmtId="3" fontId="19" fillId="36" borderId="6">
      <alignment horizontal="right" vertical="center" indent="1"/>
    </xf>
    <xf numFmtId="0" fontId="2" fillId="36" borderId="0"/>
    <xf numFmtId="0" fontId="2" fillId="36" borderId="0">
      <alignment vertical="center"/>
    </xf>
    <xf numFmtId="0" fontId="23" fillId="36" borderId="5">
      <alignment horizontal="left" vertical="center" indent="1"/>
    </xf>
    <xf numFmtId="0" fontId="23" fillId="36" borderId="9">
      <alignment horizontal="left" vertical="center" indent="1"/>
    </xf>
    <xf numFmtId="0" fontId="23" fillId="36" borderId="10">
      <alignment horizontal="left" vertical="center" indent="1"/>
    </xf>
    <xf numFmtId="0" fontId="22" fillId="36" borderId="11">
      <alignment horizontal="left" vertical="center" indent="1"/>
    </xf>
    <xf numFmtId="0" fontId="22" fillId="36" borderId="12">
      <alignment horizontal="left" vertical="center" indent="1"/>
    </xf>
    <xf numFmtId="0" fontId="23" fillId="36" borderId="5">
      <alignment horizontal="left" indent="1"/>
    </xf>
    <xf numFmtId="0" fontId="23" fillId="36" borderId="6">
      <alignment horizontal="left" vertical="center" indent="1"/>
    </xf>
    <xf numFmtId="0" fontId="20" fillId="36" borderId="5">
      <alignment horizontal="right" vertical="center" indent="1"/>
    </xf>
    <xf numFmtId="3" fontId="21" fillId="36" borderId="6">
      <alignment horizontal="right" vertical="center" indent="1"/>
    </xf>
    <xf numFmtId="0" fontId="23" fillId="36" borderId="8">
      <alignment vertical="center"/>
    </xf>
    <xf numFmtId="0" fontId="24" fillId="41" borderId="5">
      <alignment horizontal="left" vertical="center" indent="1"/>
    </xf>
    <xf numFmtId="0" fontId="25" fillId="42" borderId="6">
      <alignment horizontal="left" vertical="center" indent="1"/>
    </xf>
    <xf numFmtId="0" fontId="24" fillId="43" borderId="5">
      <alignment horizontal="left" vertical="center" indent="1"/>
    </xf>
    <xf numFmtId="0" fontId="25" fillId="42" borderId="6">
      <alignment horizontal="left" vertical="center" indent="1"/>
    </xf>
    <xf numFmtId="0" fontId="26" fillId="36" borderId="5">
      <alignment horizontal="left" vertical="center"/>
    </xf>
    <xf numFmtId="0" fontId="19" fillId="36" borderId="6">
      <alignment horizontal="left" vertical="center" indent="1"/>
    </xf>
    <xf numFmtId="0" fontId="27" fillId="36" borderId="6">
      <alignment horizontal="left" vertical="center" wrapText="1" indent="1"/>
    </xf>
    <xf numFmtId="0" fontId="28" fillId="36" borderId="7"/>
    <xf numFmtId="0" fontId="23" fillId="36" borderId="8">
      <alignment vertical="center"/>
    </xf>
    <xf numFmtId="0" fontId="18" fillId="44" borderId="5">
      <alignment horizontal="left" vertical="center" indent="1"/>
    </xf>
    <xf numFmtId="0" fontId="18" fillId="45" borderId="6">
      <alignment horizontal="left" vertical="center" indent="1"/>
    </xf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30" fillId="0" borderId="0">
      <alignment horizontal="right"/>
    </xf>
    <xf numFmtId="168" fontId="30" fillId="0" borderId="0">
      <alignment horizontal="right" vertical="top"/>
    </xf>
    <xf numFmtId="169" fontId="30" fillId="0" borderId="0">
      <alignment horizontal="right" vertical="top"/>
    </xf>
    <xf numFmtId="3" fontId="30" fillId="0" borderId="0">
      <alignment horizontal="right"/>
    </xf>
    <xf numFmtId="168" fontId="30" fillId="0" borderId="0">
      <alignment horizontal="right" vertical="top"/>
    </xf>
    <xf numFmtId="170" fontId="31" fillId="0" borderId="0">
      <protection locked="0"/>
    </xf>
    <xf numFmtId="171" fontId="31" fillId="0" borderId="0">
      <protection locked="0"/>
    </xf>
    <xf numFmtId="0" fontId="31" fillId="0" borderId="0">
      <protection locked="0"/>
    </xf>
    <xf numFmtId="164" fontId="10" fillId="0" borderId="0" applyBorder="0"/>
    <xf numFmtId="164" fontId="10" fillId="0" borderId="13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31" fillId="0" borderId="0">
      <protection locked="0"/>
    </xf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/>
    <xf numFmtId="0" fontId="38" fillId="0" borderId="0">
      <alignment horizontal="left" indent="1"/>
    </xf>
    <xf numFmtId="0" fontId="2" fillId="0" borderId="0">
      <alignment horizontal="left" indent="2"/>
    </xf>
    <xf numFmtId="0" fontId="2" fillId="0" borderId="0">
      <alignment horizontal="left" indent="3"/>
    </xf>
    <xf numFmtId="0" fontId="2" fillId="0" borderId="0">
      <alignment horizontal="left" indent="4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1" borderId="3" applyNumberFormat="0" applyAlignment="0" applyProtection="0"/>
    <xf numFmtId="0" fontId="46" fillId="21" borderId="3" applyNumberFormat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9" fillId="46" borderId="0" applyNumberFormat="0" applyBorder="0" applyAlignment="0" applyProtection="0"/>
    <xf numFmtId="0" fontId="50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5" fillId="0" borderId="0"/>
    <xf numFmtId="1" fontId="30" fillId="0" borderId="0">
      <alignment horizontal="right" vertical="top"/>
    </xf>
    <xf numFmtId="0" fontId="1" fillId="2" borderId="1" applyNumberFormat="0" applyFont="0" applyAlignment="0" applyProtection="0"/>
    <xf numFmtId="0" fontId="6" fillId="47" borderId="18" applyNumberFormat="0" applyFont="0" applyAlignment="0" applyProtection="0"/>
    <xf numFmtId="0" fontId="56" fillId="0" borderId="0">
      <alignment horizontal="left"/>
    </xf>
    <xf numFmtId="0" fontId="57" fillId="34" borderId="19" applyNumberFormat="0" applyAlignment="0" applyProtection="0"/>
    <xf numFmtId="0" fontId="58" fillId="34" borderId="19" applyNumberFormat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20">
      <alignment horizontal="center" vertical="center"/>
    </xf>
    <xf numFmtId="0" fontId="52" fillId="0" borderId="0"/>
    <xf numFmtId="177" fontId="2" fillId="0" borderId="0" applyFill="0" applyBorder="0" applyAlignment="0" applyProtection="0">
      <alignment wrapText="1"/>
    </xf>
    <xf numFmtId="0" fontId="38" fillId="0" borderId="0" applyNumberFormat="0" applyFill="0" applyBorder="0">
      <alignment horizontal="center" wrapText="1"/>
    </xf>
    <xf numFmtId="0" fontId="38" fillId="0" borderId="0" applyNumberFormat="0" applyFill="0" applyBorder="0">
      <alignment horizontal="center" wrapText="1"/>
    </xf>
    <xf numFmtId="0" fontId="59" fillId="0" borderId="0"/>
    <xf numFmtId="0" fontId="60" fillId="0" borderId="0" applyNumberFormat="0" applyFill="0" applyBorder="0" applyAlignment="0" applyProtection="0"/>
    <xf numFmtId="0" fontId="61" fillId="0" borderId="0"/>
    <xf numFmtId="0" fontId="62" fillId="0" borderId="21" applyNumberFormat="0" applyFill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" fontId="30" fillId="0" borderId="0">
      <alignment vertical="top" wrapText="1"/>
    </xf>
  </cellStyleXfs>
  <cellXfs count="15">
    <xf numFmtId="0" fontId="0" fillId="0" borderId="0" xfId="0"/>
    <xf numFmtId="0" fontId="3" fillId="15" borderId="0" xfId="0" applyFont="1" applyFill="1" applyAlignment="1">
      <alignment horizontal="left"/>
    </xf>
    <xf numFmtId="0" fontId="0" fillId="15" borderId="0" xfId="0" applyFill="1"/>
    <xf numFmtId="0" fontId="4" fillId="15" borderId="0" xfId="0" applyFont="1" applyFill="1"/>
    <xf numFmtId="0" fontId="5" fillId="15" borderId="0" xfId="2" applyFont="1" applyFill="1" applyAlignment="1" applyProtection="1">
      <alignment horizontal="left"/>
    </xf>
    <xf numFmtId="15" fontId="4" fillId="15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9" fontId="0" fillId="0" borderId="0" xfId="0" applyNumberFormat="1" applyFill="1"/>
    <xf numFmtId="164" fontId="0" fillId="0" borderId="0" xfId="0" applyNumberFormat="1" applyFill="1"/>
    <xf numFmtId="9" fontId="0" fillId="0" borderId="0" xfId="1" applyNumberFormat="1" applyFont="1" applyFill="1"/>
    <xf numFmtId="9" fontId="0" fillId="0" borderId="0" xfId="1" applyFont="1"/>
    <xf numFmtId="164" fontId="0" fillId="0" borderId="0" xfId="0" applyNumberFormat="1"/>
    <xf numFmtId="165" fontId="0" fillId="0" borderId="0" xfId="1" applyNumberFormat="1" applyFont="1"/>
    <xf numFmtId="2" fontId="0" fillId="0" borderId="0" xfId="0" applyNumberFormat="1"/>
  </cellXfs>
  <cellStyles count="262">
    <cellStyle name="_x000d__x000a_JournalTemplate=C:\COMFO\CTALK\JOURSTD.TPL_x000d__x000a_LbStateAddress=3 3 0 251 1 89 2 311_x000d__x000a_LbStateJou" xfId="3"/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Ani" xfId="52"/>
    <cellStyle name="annee semestre" xfId="53"/>
    <cellStyle name="Bad 2" xfId="54"/>
    <cellStyle name="Bad 3" xfId="55"/>
    <cellStyle name="caché" xfId="56"/>
    <cellStyle name="Calculation 2" xfId="57"/>
    <cellStyle name="Calculation 3" xfId="58"/>
    <cellStyle name="Check Cell 2" xfId="59"/>
    <cellStyle name="Check Cell 3" xfId="60"/>
    <cellStyle name="clsAltData" xfId="61"/>
    <cellStyle name="clsAltData 2" xfId="62"/>
    <cellStyle name="clsAltMRVData" xfId="63"/>
    <cellStyle name="clsAltMRVData 2" xfId="64"/>
    <cellStyle name="clsAltRowHeader" xfId="65"/>
    <cellStyle name="clsBlank" xfId="66"/>
    <cellStyle name="clsBlank 2" xfId="67"/>
    <cellStyle name="clsColumnHeader" xfId="68"/>
    <cellStyle name="clsColumnHeader 2" xfId="69"/>
    <cellStyle name="clsColumnHeader1" xfId="70"/>
    <cellStyle name="clsColumnHeader2" xfId="71"/>
    <cellStyle name="clsData" xfId="72"/>
    <cellStyle name="clsData 2" xfId="73"/>
    <cellStyle name="clsDefault" xfId="74"/>
    <cellStyle name="clsDefault 2" xfId="75"/>
    <cellStyle name="clsFooter" xfId="76"/>
    <cellStyle name="clsIndexTableData" xfId="77"/>
    <cellStyle name="clsIndexTableData 2" xfId="78"/>
    <cellStyle name="clsIndexTableHdr" xfId="79"/>
    <cellStyle name="clsIndexTableHdr 2" xfId="80"/>
    <cellStyle name="clsIndexTableTitle" xfId="81"/>
    <cellStyle name="clsIndexTableTitle 2" xfId="82"/>
    <cellStyle name="clsMRVData" xfId="83"/>
    <cellStyle name="clsMRVData 2" xfId="84"/>
    <cellStyle name="clsMRVRow" xfId="85"/>
    <cellStyle name="clsReportFooter" xfId="86"/>
    <cellStyle name="clsReportFooter 2" xfId="87"/>
    <cellStyle name="clsReportHeader" xfId="88"/>
    <cellStyle name="clsReportHeader 2" xfId="89"/>
    <cellStyle name="clsRowHeader" xfId="90"/>
    <cellStyle name="clsRowHeader 2" xfId="91"/>
    <cellStyle name="clsRptComment" xfId="92"/>
    <cellStyle name="clsScale" xfId="93"/>
    <cellStyle name="clsScale 2" xfId="94"/>
    <cellStyle name="clsSection" xfId="95"/>
    <cellStyle name="clsSection 2" xfId="96"/>
    <cellStyle name="Comma 10" xfId="97"/>
    <cellStyle name="Comma 11" xfId="98"/>
    <cellStyle name="Comma 12" xfId="99"/>
    <cellStyle name="Comma 13" xfId="100"/>
    <cellStyle name="Comma 2" xfId="101"/>
    <cellStyle name="Comma 2 2" xfId="102"/>
    <cellStyle name="Comma 3" xfId="103"/>
    <cellStyle name="Comma 3 2" xfId="104"/>
    <cellStyle name="Comma 4" xfId="105"/>
    <cellStyle name="Comma 5" xfId="106"/>
    <cellStyle name="Comma 5 2" xfId="107"/>
    <cellStyle name="Comma 6" xfId="108"/>
    <cellStyle name="Comma 7" xfId="109"/>
    <cellStyle name="Comma 8" xfId="110"/>
    <cellStyle name="Comma 9" xfId="111"/>
    <cellStyle name="Comma(0)" xfId="112"/>
    <cellStyle name="comma(1)" xfId="113"/>
    <cellStyle name="Comma(3)" xfId="114"/>
    <cellStyle name="Comma[0]" xfId="115"/>
    <cellStyle name="Comma[1]" xfId="116"/>
    <cellStyle name="Comma0" xfId="117"/>
    <cellStyle name="Currency0" xfId="118"/>
    <cellStyle name="Date" xfId="119"/>
    <cellStyle name="données" xfId="120"/>
    <cellStyle name="donnéesbord" xfId="121"/>
    <cellStyle name="Explanatory Text 2" xfId="122"/>
    <cellStyle name="Explanatory Text 3" xfId="123"/>
    <cellStyle name="Ezres [0]_demo" xfId="124"/>
    <cellStyle name="Ezres_demo" xfId="125"/>
    <cellStyle name="Fixed" xfId="126"/>
    <cellStyle name="Followed Hyperlink 2" xfId="127"/>
    <cellStyle name="Good 2" xfId="128"/>
    <cellStyle name="Good 3" xfId="129"/>
    <cellStyle name="H1" xfId="130"/>
    <cellStyle name="H2" xfId="131"/>
    <cellStyle name="H3" xfId="132"/>
    <cellStyle name="H4" xfId="133"/>
    <cellStyle name="H5" xfId="134"/>
    <cellStyle name="Heading 1 2" xfId="135"/>
    <cellStyle name="Heading 1 3" xfId="136"/>
    <cellStyle name="Heading 2 2" xfId="137"/>
    <cellStyle name="Heading 2 3" xfId="138"/>
    <cellStyle name="Heading 3 2" xfId="139"/>
    <cellStyle name="Heading 3 3" xfId="140"/>
    <cellStyle name="Heading 4 2" xfId="141"/>
    <cellStyle name="Heading 4 3" xfId="142"/>
    <cellStyle name="Hyperlink" xfId="2" builtinId="8"/>
    <cellStyle name="Hyperlink 2" xfId="143"/>
    <cellStyle name="Hyperlink 3" xfId="144"/>
    <cellStyle name="Hyperlink 4" xfId="145"/>
    <cellStyle name="Hyperlink 5" xfId="146"/>
    <cellStyle name="Input 2" xfId="147"/>
    <cellStyle name="Input 3" xfId="148"/>
    <cellStyle name="Linked Cell 2" xfId="149"/>
    <cellStyle name="Linked Cell 3" xfId="150"/>
    <cellStyle name="Neutral 2" xfId="151"/>
    <cellStyle name="Neutral 3" xfId="152"/>
    <cellStyle name="Normal" xfId="0" builtinId="0"/>
    <cellStyle name="Normal 10" xfId="153"/>
    <cellStyle name="Normal 10 2" xfId="154"/>
    <cellStyle name="Normal 11" xfId="155"/>
    <cellStyle name="Normal 12" xfId="156"/>
    <cellStyle name="Normal 13" xfId="157"/>
    <cellStyle name="Normal 14" xfId="158"/>
    <cellStyle name="Normal 15" xfId="159"/>
    <cellStyle name="Normal 15 2" xfId="160"/>
    <cellStyle name="Normal 16" xfId="161"/>
    <cellStyle name="Normal 16 2" xfId="162"/>
    <cellStyle name="Normal 17" xfId="163"/>
    <cellStyle name="Normal 17 2" xfId="164"/>
    <cellStyle name="Normal 18" xfId="165"/>
    <cellStyle name="Normal 19" xfId="166"/>
    <cellStyle name="Normal 2" xfId="167"/>
    <cellStyle name="Normal 2 2" xfId="168"/>
    <cellStyle name="Normal 2 2 2" xfId="169"/>
    <cellStyle name="Normal 2 2 3" xfId="170"/>
    <cellStyle name="Normal 2 3" xfId="171"/>
    <cellStyle name="Normal 2 3 2" xfId="172"/>
    <cellStyle name="Normal 2 3 3" xfId="173"/>
    <cellStyle name="Normal 2 4" xfId="174"/>
    <cellStyle name="Normal 2 5" xfId="175"/>
    <cellStyle name="Normal 2 6" xfId="176"/>
    <cellStyle name="Normal 20" xfId="177"/>
    <cellStyle name="Normal 21" xfId="178"/>
    <cellStyle name="Normal 22" xfId="179"/>
    <cellStyle name="Normal 23" xfId="180"/>
    <cellStyle name="Normal 24" xfId="181"/>
    <cellStyle name="Normal 25" xfId="182"/>
    <cellStyle name="Normal 26" xfId="183"/>
    <cellStyle name="Normal 27" xfId="184"/>
    <cellStyle name="Normal 28" xfId="185"/>
    <cellStyle name="Normal 29" xfId="186"/>
    <cellStyle name="Normal 3" xfId="187"/>
    <cellStyle name="Normal 3 2" xfId="188"/>
    <cellStyle name="Normal 3 3" xfId="189"/>
    <cellStyle name="Normal 30" xfId="190"/>
    <cellStyle name="Normal 31" xfId="191"/>
    <cellStyle name="Normal 32" xfId="192"/>
    <cellStyle name="Normal 33" xfId="193"/>
    <cellStyle name="Normal 34" xfId="194"/>
    <cellStyle name="Normal 35" xfId="195"/>
    <cellStyle name="Normal 36" xfId="196"/>
    <cellStyle name="Normal 36 2" xfId="197"/>
    <cellStyle name="Normal 37" xfId="198"/>
    <cellStyle name="Normal 38" xfId="199"/>
    <cellStyle name="Normal 39" xfId="200"/>
    <cellStyle name="Normal 4" xfId="201"/>
    <cellStyle name="Normal 4 2" xfId="202"/>
    <cellStyle name="Normal 4 3" xfId="203"/>
    <cellStyle name="Normal 40" xfId="204"/>
    <cellStyle name="Normal 41" xfId="205"/>
    <cellStyle name="Normal 42" xfId="206"/>
    <cellStyle name="Normal 5" xfId="207"/>
    <cellStyle name="Normal 5 2" xfId="208"/>
    <cellStyle name="Normal 5 3" xfId="209"/>
    <cellStyle name="Normal 6" xfId="210"/>
    <cellStyle name="Normal 6 2" xfId="211"/>
    <cellStyle name="Normal 6 3" xfId="212"/>
    <cellStyle name="Normal 7" xfId="213"/>
    <cellStyle name="Normal 7 2" xfId="214"/>
    <cellStyle name="Normal 8" xfId="215"/>
    <cellStyle name="Normal 8 2" xfId="216"/>
    <cellStyle name="Normal 9" xfId="217"/>
    <cellStyle name="Normál_B17" xfId="218"/>
    <cellStyle name="Normal-droit" xfId="219"/>
    <cellStyle name="Note 2" xfId="220"/>
    <cellStyle name="Note 3" xfId="221"/>
    <cellStyle name="notes" xfId="222"/>
    <cellStyle name="Output 2" xfId="223"/>
    <cellStyle name="Output 3" xfId="224"/>
    <cellStyle name="Pénznem [0]_demo" xfId="225"/>
    <cellStyle name="Pénznem_demo" xfId="226"/>
    <cellStyle name="Percent" xfId="1" builtinId="5"/>
    <cellStyle name="Percent 10" xfId="227"/>
    <cellStyle name="Percent 10 2" xfId="228"/>
    <cellStyle name="Percent 11" xfId="229"/>
    <cellStyle name="Percent 12" xfId="230"/>
    <cellStyle name="Percent 13" xfId="231"/>
    <cellStyle name="Percent 14" xfId="232"/>
    <cellStyle name="Percent 15" xfId="233"/>
    <cellStyle name="Percent 16" xfId="234"/>
    <cellStyle name="Percent 16 2" xfId="235"/>
    <cellStyle name="Percent 17" xfId="236"/>
    <cellStyle name="Percent 18" xfId="237"/>
    <cellStyle name="Percent 2" xfId="238"/>
    <cellStyle name="Percent 2 2" xfId="239"/>
    <cellStyle name="Percent 3" xfId="240"/>
    <cellStyle name="Percent 4" xfId="241"/>
    <cellStyle name="Percent 5" xfId="242"/>
    <cellStyle name="Percent 5 2" xfId="243"/>
    <cellStyle name="Percent 5 3" xfId="244"/>
    <cellStyle name="Percent 6" xfId="245"/>
    <cellStyle name="Percent 7" xfId="246"/>
    <cellStyle name="Percent 8" xfId="247"/>
    <cellStyle name="Percent 9" xfId="248"/>
    <cellStyle name="semestre" xfId="249"/>
    <cellStyle name="Standard_T12998" xfId="250"/>
    <cellStyle name="Style 27" xfId="251"/>
    <cellStyle name="Style 35" xfId="252"/>
    <cellStyle name="Style 36" xfId="253"/>
    <cellStyle name="tête chapitre" xfId="254"/>
    <cellStyle name="Title 2" xfId="255"/>
    <cellStyle name="titre" xfId="256"/>
    <cellStyle name="Total 2" xfId="257"/>
    <cellStyle name="Total 3" xfId="258"/>
    <cellStyle name="Warning Text 2" xfId="259"/>
    <cellStyle name="Warning Text 3" xfId="260"/>
    <cellStyle name="Wrapped" xfId="261"/>
  </cellStyles>
  <dxfs count="1">
    <dxf>
      <numFmt numFmtId="164" formatCode="0.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areaChart>
        <c:grouping val="stacked"/>
        <c:ser>
          <c:idx val="0"/>
          <c:order val="0"/>
          <c:tx>
            <c:strRef>
              <c:f>'aid to water vs sanitation'!$H$7</c:f>
              <c:strCache>
                <c:ptCount val="1"/>
                <c:pt idx="0">
                  <c:v>Sanitation- Basic</c:v>
                </c:pt>
              </c:strCache>
            </c:strRef>
          </c:tx>
          <c:spPr>
            <a:solidFill>
              <a:srgbClr val="FFB20D">
                <a:alpha val="60000"/>
              </a:srgbClr>
            </a:solidFill>
          </c:spPr>
          <c:cat>
            <c:strRef>
              <c:f>'aid to water vs sanitation'!$I$6:$L$6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'aid to water vs sanitation'!$I$7:$L$7</c:f>
              <c:numCache>
                <c:formatCode>0.0</c:formatCode>
                <c:ptCount val="4"/>
                <c:pt idx="0">
                  <c:v>0.11318492399999999</c:v>
                </c:pt>
                <c:pt idx="1">
                  <c:v>0.105362388</c:v>
                </c:pt>
                <c:pt idx="2">
                  <c:v>0.15342795400000001</c:v>
                </c:pt>
                <c:pt idx="3">
                  <c:v>0.14315592000000002</c:v>
                </c:pt>
              </c:numCache>
            </c:numRef>
          </c:val>
        </c:ser>
        <c:ser>
          <c:idx val="1"/>
          <c:order val="1"/>
          <c:tx>
            <c:strRef>
              <c:f>'aid to water vs sanitation'!$H$8</c:f>
              <c:strCache>
                <c:ptCount val="1"/>
                <c:pt idx="0">
                  <c:v>Sanitation - Large systems</c:v>
                </c:pt>
              </c:strCache>
            </c:strRef>
          </c:tx>
          <c:spPr>
            <a:solidFill>
              <a:srgbClr val="FFB20D"/>
            </a:solidFill>
          </c:spPr>
          <c:cat>
            <c:strRef>
              <c:f>'aid to water vs sanitation'!$I$6:$L$6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'aid to water vs sanitation'!$I$8:$L$8</c:f>
              <c:numCache>
                <c:formatCode>0.0</c:formatCode>
                <c:ptCount val="4"/>
                <c:pt idx="0">
                  <c:v>0.187278478</c:v>
                </c:pt>
                <c:pt idx="1">
                  <c:v>0.458245664</c:v>
                </c:pt>
                <c:pt idx="2">
                  <c:v>0.35013987100000005</c:v>
                </c:pt>
                <c:pt idx="3">
                  <c:v>0.52873500299999998</c:v>
                </c:pt>
              </c:numCache>
            </c:numRef>
          </c:val>
        </c:ser>
        <c:ser>
          <c:idx val="2"/>
          <c:order val="2"/>
          <c:tx>
            <c:strRef>
              <c:f>'aid to water vs sanitation'!$H$9</c:f>
              <c:strCache>
                <c:ptCount val="1"/>
                <c:pt idx="0">
                  <c:v>Water - Basic</c:v>
                </c:pt>
              </c:strCache>
            </c:strRef>
          </c:tx>
          <c:spPr>
            <a:solidFill>
              <a:srgbClr val="93328E">
                <a:alpha val="60000"/>
              </a:srgbClr>
            </a:solidFill>
          </c:spPr>
          <c:cat>
            <c:strRef>
              <c:f>'aid to water vs sanitation'!$I$6:$L$6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'aid to water vs sanitation'!$I$9:$L$9</c:f>
              <c:numCache>
                <c:formatCode>0.0</c:formatCode>
                <c:ptCount val="4"/>
                <c:pt idx="0">
                  <c:v>0.30029381799999999</c:v>
                </c:pt>
                <c:pt idx="1">
                  <c:v>0.21982790900000002</c:v>
                </c:pt>
                <c:pt idx="2">
                  <c:v>0.31353069900000002</c:v>
                </c:pt>
                <c:pt idx="3">
                  <c:v>0.42007224400000004</c:v>
                </c:pt>
              </c:numCache>
            </c:numRef>
          </c:val>
        </c:ser>
        <c:ser>
          <c:idx val="3"/>
          <c:order val="3"/>
          <c:tx>
            <c:strRef>
              <c:f>'aid to water vs sanitation'!$H$10</c:f>
              <c:strCache>
                <c:ptCount val="1"/>
                <c:pt idx="0">
                  <c:v>Water - Large systems</c:v>
                </c:pt>
              </c:strCache>
            </c:strRef>
          </c:tx>
          <c:spPr>
            <a:solidFill>
              <a:srgbClr val="93328E"/>
            </a:solidFill>
            <a:ln w="25400">
              <a:noFill/>
            </a:ln>
          </c:spPr>
          <c:cat>
            <c:strRef>
              <c:f>'aid to water vs sanitation'!$I$6:$L$6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strCache>
            </c:strRef>
          </c:cat>
          <c:val>
            <c:numRef>
              <c:f>'aid to water vs sanitation'!$I$10:$L$10</c:f>
              <c:numCache>
                <c:formatCode>0.0</c:formatCode>
                <c:ptCount val="4"/>
                <c:pt idx="0">
                  <c:v>0.59049959600000002</c:v>
                </c:pt>
                <c:pt idx="1">
                  <c:v>0.617912778</c:v>
                </c:pt>
                <c:pt idx="2">
                  <c:v>0.621972941</c:v>
                </c:pt>
                <c:pt idx="3">
                  <c:v>0.825267156</c:v>
                </c:pt>
              </c:numCache>
            </c:numRef>
          </c:val>
        </c:ser>
        <c:axId val="57399168"/>
        <c:axId val="57400704"/>
      </c:areaChart>
      <c:catAx>
        <c:axId val="57399168"/>
        <c:scaling>
          <c:orientation val="minMax"/>
        </c:scaling>
        <c:axPos val="b"/>
        <c:numFmt formatCode="General" sourceLinked="1"/>
        <c:majorTickMark val="none"/>
        <c:tickLblPos val="nextTo"/>
        <c:crossAx val="57400704"/>
        <c:crosses val="autoZero"/>
        <c:auto val="1"/>
        <c:lblAlgn val="ctr"/>
        <c:lblOffset val="100"/>
      </c:catAx>
      <c:valAx>
        <c:axId val="57400704"/>
        <c:scaling>
          <c:orientation val="minMax"/>
          <c:max val="2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ODA volumes, US$ billions</a:t>
                </a:r>
              </a:p>
            </c:rich>
          </c:tx>
          <c:layout/>
        </c:title>
        <c:numFmt formatCode="0.0" sourceLinked="0"/>
        <c:majorTickMark val="none"/>
        <c:tickLblPos val="nextTo"/>
        <c:crossAx val="57399168"/>
        <c:crosses val="autoZero"/>
        <c:crossBetween val="midCat"/>
        <c:majorUnit val="0.5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4.4202562914929813E-2"/>
          <c:y val="0.10940064453968633"/>
          <c:w val="0.58565361456514764"/>
          <c:h val="0.81917372670188382"/>
        </c:manualLayout>
      </c:layout>
      <c:doughnutChart>
        <c:varyColors val="1"/>
        <c:ser>
          <c:idx val="0"/>
          <c:order val="0"/>
          <c:tx>
            <c:strRef>
              <c:f>'aid to water vs sanitation'!$N$6</c:f>
              <c:strCache>
                <c:ptCount val="1"/>
                <c:pt idx="0">
                  <c:v>2013%</c:v>
                </c:pt>
              </c:strCache>
            </c:strRef>
          </c:tx>
          <c:dPt>
            <c:idx val="0"/>
            <c:spPr>
              <a:solidFill>
                <a:srgbClr val="FFB20D">
                  <a:alpha val="60000"/>
                </a:srgbClr>
              </a:solidFill>
            </c:spPr>
          </c:dPt>
          <c:dPt>
            <c:idx val="1"/>
            <c:spPr>
              <a:solidFill>
                <a:srgbClr val="FFB20D"/>
              </a:solidFill>
            </c:spPr>
          </c:dPt>
          <c:dPt>
            <c:idx val="2"/>
            <c:spPr>
              <a:solidFill>
                <a:srgbClr val="93328E">
                  <a:alpha val="60000"/>
                </a:srgbClr>
              </a:solidFill>
            </c:spPr>
          </c:dPt>
          <c:dPt>
            <c:idx val="3"/>
            <c:spPr>
              <a:solidFill>
                <a:srgbClr val="93328E"/>
              </a:solidFill>
            </c:spPr>
          </c:dPt>
          <c:dLbls>
            <c:showVal val="1"/>
            <c:showLeaderLines val="1"/>
          </c:dLbls>
          <c:cat>
            <c:strRef>
              <c:f>'aid to water vs sanitation'!$M$7:$M$10</c:f>
              <c:strCache>
                <c:ptCount val="4"/>
                <c:pt idx="0">
                  <c:v>Sanitation- Basic</c:v>
                </c:pt>
                <c:pt idx="1">
                  <c:v>Sanitation - Large systems</c:v>
                </c:pt>
                <c:pt idx="2">
                  <c:v>Water - Basic</c:v>
                </c:pt>
                <c:pt idx="3">
                  <c:v>Water - Large systems</c:v>
                </c:pt>
              </c:strCache>
            </c:strRef>
          </c:cat>
          <c:val>
            <c:numRef>
              <c:f>'aid to water vs sanitation'!$N$7:$N$10</c:f>
              <c:numCache>
                <c:formatCode>0%</c:formatCode>
                <c:ptCount val="4"/>
                <c:pt idx="0">
                  <c:v>7.4668086709579973E-2</c:v>
                </c:pt>
                <c:pt idx="1">
                  <c:v>0.27578063869376845</c:v>
                </c:pt>
                <c:pt idx="2">
                  <c:v>0.21910369294738097</c:v>
                </c:pt>
                <c:pt idx="3">
                  <c:v>0.43044758164927061</c:v>
                </c:pt>
              </c:numCache>
            </c:numRef>
          </c:val>
        </c:ser>
        <c:firstSliceAng val="0"/>
        <c:holeSize val="61"/>
      </c:doughnutChart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'aid to water vs sanitation'!$Q$19</c:f>
              <c:strCache>
                <c:ptCount val="1"/>
                <c:pt idx="0">
                  <c:v>% change 2010-2013</c:v>
                </c:pt>
              </c:strCache>
            </c:strRef>
          </c:tx>
          <c:dPt>
            <c:idx val="0"/>
            <c:spPr>
              <a:solidFill>
                <a:srgbClr val="FFB20D">
                  <a:alpha val="60000"/>
                </a:srgbClr>
              </a:solidFill>
            </c:spPr>
          </c:dPt>
          <c:dPt>
            <c:idx val="1"/>
            <c:spPr>
              <a:solidFill>
                <a:srgbClr val="93328E"/>
              </a:solidFill>
            </c:spPr>
          </c:dPt>
          <c:dPt>
            <c:idx val="2"/>
            <c:spPr>
              <a:solidFill>
                <a:srgbClr val="93328E">
                  <a:alpha val="60000"/>
                </a:srgbClr>
              </a:solidFill>
            </c:spPr>
          </c:dPt>
          <c:dPt>
            <c:idx val="3"/>
            <c:spPr>
              <a:solidFill>
                <a:srgbClr val="FFB20D"/>
              </a:solidFill>
            </c:spPr>
          </c:dPt>
          <c:dLbls>
            <c:showVal val="1"/>
          </c:dLbls>
          <c:cat>
            <c:strRef>
              <c:f>'aid to water vs sanitation'!$P$20:$P$23</c:f>
              <c:strCache>
                <c:ptCount val="4"/>
                <c:pt idx="0">
                  <c:v>Sanitation- Basic</c:v>
                </c:pt>
                <c:pt idx="1">
                  <c:v>Water - Large systems</c:v>
                </c:pt>
                <c:pt idx="2">
                  <c:v>Water - Basic</c:v>
                </c:pt>
                <c:pt idx="3">
                  <c:v>Sanitation - Large systems</c:v>
                </c:pt>
              </c:strCache>
            </c:strRef>
          </c:cat>
          <c:val>
            <c:numRef>
              <c:f>'aid to water vs sanitation'!$Q$20:$Q$23</c:f>
              <c:numCache>
                <c:formatCode>0%</c:formatCode>
                <c:ptCount val="4"/>
                <c:pt idx="0">
                  <c:v>0.2647967144458217</c:v>
                </c:pt>
                <c:pt idx="1">
                  <c:v>0.39757446337016628</c:v>
                </c:pt>
                <c:pt idx="2">
                  <c:v>0.39887076862834403</c:v>
                </c:pt>
                <c:pt idx="3">
                  <c:v>1.823255553155446</c:v>
                </c:pt>
              </c:numCache>
            </c:numRef>
          </c:val>
        </c:ser>
        <c:axId val="95346048"/>
        <c:axId val="95955968"/>
      </c:barChart>
      <c:catAx>
        <c:axId val="95346048"/>
        <c:scaling>
          <c:orientation val="minMax"/>
        </c:scaling>
        <c:axPos val="l"/>
        <c:numFmt formatCode="General" sourceLinked="1"/>
        <c:majorTickMark val="none"/>
        <c:tickLblPos val="nextTo"/>
        <c:crossAx val="95955968"/>
        <c:crosses val="autoZero"/>
        <c:auto val="1"/>
        <c:lblAlgn val="ctr"/>
        <c:lblOffset val="100"/>
      </c:catAx>
      <c:valAx>
        <c:axId val="95955968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  <a:r>
                  <a:rPr lang="en-GB" baseline="0"/>
                  <a:t> change over 2010-2013 in volumes to water and to sanitation</a:t>
                </a:r>
                <a:endParaRPr lang="en-GB"/>
              </a:p>
            </c:rich>
          </c:tx>
          <c:layout/>
        </c:title>
        <c:numFmt formatCode="0%" sourceLinked="1"/>
        <c:majorTickMark val="none"/>
        <c:tickLblPos val="nextTo"/>
        <c:crossAx val="95346048"/>
        <c:crosses val="autoZero"/>
        <c:crossBetween val="between"/>
        <c:majorUnit val="0.4"/>
      </c:valAx>
    </c:plotArea>
    <c:plotVisOnly val="1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133349</xdr:rowOff>
    </xdr:from>
    <xdr:to>
      <xdr:col>5</xdr:col>
      <xdr:colOff>609599</xdr:colOff>
      <xdr:row>51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32</xdr:row>
      <xdr:rowOff>85725</xdr:rowOff>
    </xdr:from>
    <xdr:to>
      <xdr:col>13</xdr:col>
      <xdr:colOff>47625</xdr:colOff>
      <xdr:row>51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428625</xdr:colOff>
      <xdr:row>29</xdr:row>
      <xdr:rowOff>142875</xdr:rowOff>
    </xdr:from>
    <xdr:to>
      <xdr:col>21</xdr:col>
      <xdr:colOff>123825</xdr:colOff>
      <xdr:row>46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IV%2007-08%20data\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Investments%20to%20End%20Poverty\2013%20Report\Data\Reference%20files\Defl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\AppData\Local\Microsoft\Windows\Temporary%20Internet%20Files\Low\Content.IE5\XIZWT4B9\STARTSa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le9" displayName="Table9" ref="P19:Q23" totalsRowShown="0">
  <autoFilter ref="P19:Q23"/>
  <sortState ref="P20:Q23">
    <sortCondition ref="Q19:Q23"/>
  </sortState>
  <tableColumns count="2">
    <tableColumn id="1" name="Column1" dataDxfId="0"/>
    <tableColumn id="2" name="% change 2010-2013" data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stats.oecd.org/Index.aspx?DataSetCode=CR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>
      <selection activeCell="R7" sqref="R7:R10"/>
    </sheetView>
  </sheetViews>
  <sheetFormatPr defaultRowHeight="12.75"/>
  <cols>
    <col min="1" max="1" width="41.28515625" customWidth="1"/>
    <col min="8" max="8" width="14.5703125" customWidth="1"/>
    <col min="16" max="16" width="10.42578125" customWidth="1"/>
    <col min="17" max="17" width="20.5703125" customWidth="1"/>
  </cols>
  <sheetData>
    <row r="1" spans="1:23" s="3" customFormat="1">
      <c r="A1" s="1" t="s">
        <v>0</v>
      </c>
      <c r="B1" s="2" t="s">
        <v>1</v>
      </c>
    </row>
    <row r="2" spans="1:23" s="3" customFormat="1">
      <c r="A2" s="1" t="s">
        <v>2</v>
      </c>
      <c r="B2" s="4" t="s">
        <v>3</v>
      </c>
    </row>
    <row r="3" spans="1:23" s="3" customFormat="1">
      <c r="A3" s="1" t="s">
        <v>4</v>
      </c>
      <c r="B3" s="3" t="s">
        <v>5</v>
      </c>
    </row>
    <row r="4" spans="1:23" s="3" customFormat="1">
      <c r="A4" s="1" t="s">
        <v>6</v>
      </c>
      <c r="B4" s="5">
        <v>42066</v>
      </c>
    </row>
    <row r="6" spans="1:23">
      <c r="A6" s="6" t="s">
        <v>7</v>
      </c>
      <c r="B6" s="7" t="s">
        <v>8</v>
      </c>
      <c r="C6" s="7" t="s">
        <v>9</v>
      </c>
      <c r="D6" s="7" t="s">
        <v>10</v>
      </c>
      <c r="E6" s="7" t="s">
        <v>11</v>
      </c>
      <c r="H6" s="6"/>
      <c r="I6" s="7" t="s">
        <v>8</v>
      </c>
      <c r="J6" s="7" t="s">
        <v>9</v>
      </c>
      <c r="K6" s="7" t="s">
        <v>10</v>
      </c>
      <c r="L6" s="7" t="s">
        <v>11</v>
      </c>
      <c r="M6" s="7"/>
      <c r="N6" s="8">
        <v>20.13</v>
      </c>
      <c r="O6" s="8"/>
      <c r="Q6" t="s">
        <v>12</v>
      </c>
      <c r="U6" t="s">
        <v>13</v>
      </c>
    </row>
    <row r="7" spans="1:23">
      <c r="A7" s="6" t="s">
        <v>14</v>
      </c>
      <c r="B7" s="9">
        <f>I27</f>
        <v>113.184924</v>
      </c>
      <c r="C7" s="9">
        <f>J27</f>
        <v>105.362388</v>
      </c>
      <c r="D7" s="9">
        <f>K27</f>
        <v>153.427954</v>
      </c>
      <c r="E7" s="9">
        <f>L27</f>
        <v>143.15592000000001</v>
      </c>
      <c r="H7" s="6" t="s">
        <v>15</v>
      </c>
      <c r="I7" s="9">
        <f>B7/1000</f>
        <v>0.11318492399999999</v>
      </c>
      <c r="J7" s="9">
        <f t="shared" ref="J7:L8" si="0">C7/1000</f>
        <v>0.105362388</v>
      </c>
      <c r="K7" s="9">
        <f t="shared" si="0"/>
        <v>0.15342795400000001</v>
      </c>
      <c r="L7" s="9">
        <f t="shared" si="0"/>
        <v>0.14315592000000002</v>
      </c>
      <c r="M7" s="6" t="s">
        <v>15</v>
      </c>
      <c r="N7" s="10">
        <f>L7/$L$11</f>
        <v>7.4668086709579973E-2</v>
      </c>
      <c r="O7" s="10"/>
      <c r="P7" s="6" t="s">
        <v>15</v>
      </c>
      <c r="Q7" s="11">
        <f>(L7-I7)/I7</f>
        <v>0.2647967144458217</v>
      </c>
      <c r="R7" s="11"/>
      <c r="T7" s="11">
        <f>SUM(N7:N8)</f>
        <v>0.35044872540334843</v>
      </c>
      <c r="U7" s="12">
        <f>AVERAGE(J7:L7)</f>
        <v>0.13398208733333336</v>
      </c>
      <c r="V7" s="13">
        <f>U7/$U$11</f>
        <v>8.4484192295950902E-2</v>
      </c>
      <c r="W7" s="11">
        <f>SUM(V7:V8)</f>
        <v>0.3655305891281157</v>
      </c>
    </row>
    <row r="8" spans="1:23">
      <c r="A8" s="6" t="s">
        <v>16</v>
      </c>
      <c r="B8" s="9">
        <f>I24</f>
        <v>187.27847800000001</v>
      </c>
      <c r="C8" s="9">
        <f>J24</f>
        <v>458.24566399999998</v>
      </c>
      <c r="D8" s="9">
        <f>K24</f>
        <v>350.13987100000003</v>
      </c>
      <c r="E8" s="9">
        <f>L24</f>
        <v>528.73500300000001</v>
      </c>
      <c r="F8" s="12"/>
      <c r="G8" s="12"/>
      <c r="H8" s="6" t="s">
        <v>17</v>
      </c>
      <c r="I8" s="9">
        <f>B8/1000</f>
        <v>0.187278478</v>
      </c>
      <c r="J8" s="9">
        <f t="shared" si="0"/>
        <v>0.458245664</v>
      </c>
      <c r="K8" s="9">
        <f t="shared" si="0"/>
        <v>0.35013987100000005</v>
      </c>
      <c r="L8" s="9">
        <f t="shared" si="0"/>
        <v>0.52873500299999998</v>
      </c>
      <c r="M8" s="6" t="s">
        <v>17</v>
      </c>
      <c r="N8" s="10">
        <f>L8/$L$11</f>
        <v>0.27578063869376845</v>
      </c>
      <c r="O8" s="10"/>
      <c r="P8" s="6" t="s">
        <v>17</v>
      </c>
      <c r="Q8" s="11">
        <f>(L8-I8)/I8</f>
        <v>1.823255553155446</v>
      </c>
      <c r="R8" s="11"/>
      <c r="U8" s="12">
        <f>AVERAGE(J8:L8)</f>
        <v>0.44570684599999999</v>
      </c>
      <c r="V8" s="13">
        <f>U8/$U$11</f>
        <v>0.28104639683216481</v>
      </c>
    </row>
    <row r="9" spans="1:23">
      <c r="A9" s="7"/>
      <c r="B9" s="7"/>
      <c r="C9" s="7"/>
      <c r="D9" s="7"/>
      <c r="E9" s="7"/>
      <c r="F9" s="12"/>
      <c r="G9" s="12"/>
      <c r="H9" s="6" t="s">
        <v>18</v>
      </c>
      <c r="I9" s="9">
        <f t="shared" ref="I9:L10" si="1">B11/1000</f>
        <v>0.30029381799999999</v>
      </c>
      <c r="J9" s="9">
        <f t="shared" si="1"/>
        <v>0.21982790900000002</v>
      </c>
      <c r="K9" s="9">
        <f t="shared" si="1"/>
        <v>0.31353069900000002</v>
      </c>
      <c r="L9" s="9">
        <f t="shared" si="1"/>
        <v>0.42007224400000004</v>
      </c>
      <c r="M9" s="6" t="s">
        <v>18</v>
      </c>
      <c r="N9" s="10">
        <f>L9/$L$11</f>
        <v>0.21910369294738097</v>
      </c>
      <c r="O9" s="10"/>
      <c r="P9" s="6" t="s">
        <v>18</v>
      </c>
      <c r="Q9" s="11">
        <f>(L9-I9)/I9</f>
        <v>0.39887076862834403</v>
      </c>
      <c r="R9" s="11"/>
      <c r="T9" s="11">
        <f>SUM(N9:N10)</f>
        <v>0.64955127459665163</v>
      </c>
      <c r="U9" s="12">
        <f>AVERAGE(J9:L9)</f>
        <v>0.31781028400000005</v>
      </c>
      <c r="V9" s="13">
        <f>U9/$U$11</f>
        <v>0.20039951370728332</v>
      </c>
      <c r="W9" s="11">
        <f>SUM(V9:V10)</f>
        <v>0.63446941087188435</v>
      </c>
    </row>
    <row r="10" spans="1:23">
      <c r="A10" s="6" t="s">
        <v>19</v>
      </c>
      <c r="B10" s="7" t="s">
        <v>8</v>
      </c>
      <c r="C10" s="7" t="s">
        <v>9</v>
      </c>
      <c r="D10" s="7" t="s">
        <v>10</v>
      </c>
      <c r="E10" s="7" t="s">
        <v>11</v>
      </c>
      <c r="H10" s="6" t="s">
        <v>20</v>
      </c>
      <c r="I10" s="9">
        <f t="shared" si="1"/>
        <v>0.59049959600000002</v>
      </c>
      <c r="J10" s="9">
        <f t="shared" si="1"/>
        <v>0.617912778</v>
      </c>
      <c r="K10" s="9">
        <f t="shared" si="1"/>
        <v>0.621972941</v>
      </c>
      <c r="L10" s="9">
        <f>E12/1000</f>
        <v>0.825267156</v>
      </c>
      <c r="M10" s="6" t="s">
        <v>20</v>
      </c>
      <c r="N10" s="10">
        <f>L10/$L$11</f>
        <v>0.43044758164927061</v>
      </c>
      <c r="O10" s="10"/>
      <c r="P10" s="6" t="s">
        <v>20</v>
      </c>
      <c r="Q10" s="11">
        <f>(L10-I10)/I10</f>
        <v>0.39757446337016628</v>
      </c>
      <c r="R10" s="11"/>
      <c r="U10" s="12">
        <f>AVERAGE(J10:L10)</f>
        <v>0.68838429166666659</v>
      </c>
      <c r="V10" s="13">
        <f>U10/$U$11</f>
        <v>0.43406989716460104</v>
      </c>
    </row>
    <row r="11" spans="1:23">
      <c r="A11" s="6" t="s">
        <v>14</v>
      </c>
      <c r="B11" s="9">
        <f>I26</f>
        <v>300.29381799999999</v>
      </c>
      <c r="C11" s="9">
        <f>J26</f>
        <v>219.82790900000001</v>
      </c>
      <c r="D11" s="9">
        <f>K26</f>
        <v>313.53069900000003</v>
      </c>
      <c r="E11" s="9">
        <f>L26</f>
        <v>420.07224400000001</v>
      </c>
      <c r="F11" s="12"/>
      <c r="G11" s="12"/>
      <c r="J11" s="12">
        <f>SUM(J7:J10)</f>
        <v>1.4013487389999999</v>
      </c>
      <c r="K11" s="12">
        <f>SUM(K7:K10)</f>
        <v>1.439071465</v>
      </c>
      <c r="L11" s="12">
        <f>SUM(L7:L10)</f>
        <v>1.9172303230000001</v>
      </c>
      <c r="M11" s="12"/>
      <c r="N11" s="12"/>
      <c r="O11" s="12"/>
      <c r="U11" s="12">
        <f>SUM(U7:U10)</f>
        <v>1.5858835089999999</v>
      </c>
      <c r="V11" s="12">
        <f>SUM(V7:V10)</f>
        <v>1</v>
      </c>
      <c r="W11" s="12"/>
    </row>
    <row r="12" spans="1:23">
      <c r="A12" s="6" t="s">
        <v>16</v>
      </c>
      <c r="B12" s="9">
        <f>I23</f>
        <v>590.499596</v>
      </c>
      <c r="C12" s="9">
        <f>J23</f>
        <v>617.912778</v>
      </c>
      <c r="D12" s="9">
        <f>K23</f>
        <v>621.97294099999999</v>
      </c>
      <c r="E12" s="9">
        <f>L23</f>
        <v>825.267156</v>
      </c>
      <c r="F12" s="12"/>
      <c r="G12" s="12"/>
    </row>
    <row r="13" spans="1:23">
      <c r="A13" s="6"/>
      <c r="B13" s="9"/>
      <c r="C13" s="9"/>
      <c r="D13" s="9"/>
      <c r="E13" s="9"/>
      <c r="F13" s="12"/>
      <c r="G13" s="12"/>
      <c r="H13" s="12"/>
    </row>
    <row r="14" spans="1:23">
      <c r="A14" s="6" t="s">
        <v>21</v>
      </c>
      <c r="B14" s="7" t="s">
        <v>8</v>
      </c>
      <c r="C14" s="7" t="s">
        <v>9</v>
      </c>
      <c r="D14" s="7" t="s">
        <v>10</v>
      </c>
      <c r="E14" s="7" t="s">
        <v>11</v>
      </c>
    </row>
    <row r="15" spans="1:23">
      <c r="A15" s="6" t="s">
        <v>14</v>
      </c>
      <c r="B15" s="9">
        <f>I25</f>
        <v>988.49563799999999</v>
      </c>
      <c r="C15" s="9">
        <f>J25</f>
        <v>986.99303499999996</v>
      </c>
      <c r="D15" s="9">
        <f>K25</f>
        <v>988.50092700000005</v>
      </c>
      <c r="E15" s="9">
        <f>L25</f>
        <v>1158.7848019999999</v>
      </c>
      <c r="F15" s="12"/>
      <c r="G15" s="12"/>
      <c r="H15" s="12"/>
    </row>
    <row r="16" spans="1:23">
      <c r="A16" s="6" t="s">
        <v>16</v>
      </c>
      <c r="B16" s="9">
        <f>I22</f>
        <v>2615.8401960000001</v>
      </c>
      <c r="C16" s="9">
        <f>J22</f>
        <v>2494.1357710000002</v>
      </c>
      <c r="D16" s="9">
        <f>K22</f>
        <v>2239.4925020000001</v>
      </c>
      <c r="E16" s="9">
        <f>L22</f>
        <v>1988.718075</v>
      </c>
      <c r="F16" s="12"/>
      <c r="G16" s="12"/>
      <c r="H16" s="12"/>
    </row>
    <row r="17" spans="1:17">
      <c r="P17" s="12"/>
    </row>
    <row r="18" spans="1:17">
      <c r="P18" s="12"/>
    </row>
    <row r="19" spans="1:17"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 t="s">
        <v>28</v>
      </c>
      <c r="I19" t="s">
        <v>8</v>
      </c>
      <c r="J19" t="s">
        <v>9</v>
      </c>
      <c r="K19" t="s">
        <v>10</v>
      </c>
      <c r="L19" t="s">
        <v>11</v>
      </c>
      <c r="P19" s="12" t="s">
        <v>29</v>
      </c>
      <c r="Q19" t="s">
        <v>12</v>
      </c>
    </row>
    <row r="20" spans="1:17">
      <c r="A20" t="s">
        <v>30</v>
      </c>
      <c r="B20" s="12">
        <v>372.47409599999997</v>
      </c>
      <c r="C20" s="12">
        <v>412.69750599999998</v>
      </c>
      <c r="D20" s="12">
        <v>820.81049700000005</v>
      </c>
      <c r="E20" s="12">
        <v>741.71453199999996</v>
      </c>
      <c r="F20" s="12">
        <v>607.38888899999995</v>
      </c>
      <c r="G20" s="12">
        <v>902.69482800000003</v>
      </c>
      <c r="H20" s="12">
        <v>878.36931800000002</v>
      </c>
      <c r="I20" s="12">
        <v>836.40165400000001</v>
      </c>
      <c r="J20" s="12">
        <v>761.16023199999995</v>
      </c>
      <c r="K20" s="12">
        <v>682.18263899999999</v>
      </c>
      <c r="L20" s="12">
        <v>598.29457100000002</v>
      </c>
      <c r="M20" s="12"/>
      <c r="N20" s="12"/>
      <c r="O20" s="12"/>
      <c r="P20" s="12" t="s">
        <v>15</v>
      </c>
      <c r="Q20" s="11">
        <v>0.2647967144458217</v>
      </c>
    </row>
    <row r="21" spans="1:17">
      <c r="A21" t="s">
        <v>31</v>
      </c>
      <c r="B21" s="12">
        <v>60.437772000000002</v>
      </c>
      <c r="C21" s="12">
        <v>63.658954999999999</v>
      </c>
      <c r="D21" s="12">
        <v>94.678937000000005</v>
      </c>
      <c r="E21" s="12">
        <v>53.064113999999996</v>
      </c>
      <c r="F21" s="12">
        <v>87.752595999999997</v>
      </c>
      <c r="G21" s="12">
        <v>131.743053</v>
      </c>
      <c r="H21" s="12">
        <v>129.529641</v>
      </c>
      <c r="I21" s="12">
        <v>195.728835</v>
      </c>
      <c r="J21" s="12">
        <v>172.05957000000001</v>
      </c>
      <c r="K21" s="12">
        <v>318.16366599999998</v>
      </c>
      <c r="L21" s="12">
        <v>255.029113</v>
      </c>
      <c r="M21" s="12"/>
      <c r="N21" s="12"/>
      <c r="O21" s="12"/>
      <c r="P21" s="12" t="s">
        <v>20</v>
      </c>
      <c r="Q21" s="11">
        <v>0.39757446337016628</v>
      </c>
    </row>
    <row r="22" spans="1:17">
      <c r="A22" t="s">
        <v>32</v>
      </c>
      <c r="B22" s="12">
        <v>1114.173929</v>
      </c>
      <c r="C22" s="12">
        <v>1386.7601159999999</v>
      </c>
      <c r="D22" s="12">
        <v>2121.584327</v>
      </c>
      <c r="E22" s="12">
        <v>2274.9406859999999</v>
      </c>
      <c r="F22" s="12">
        <v>2012.6018590000001</v>
      </c>
      <c r="G22" s="12">
        <v>2766.8064800000002</v>
      </c>
      <c r="H22" s="12">
        <v>2910.9369569999999</v>
      </c>
      <c r="I22" s="12">
        <v>2615.8401960000001</v>
      </c>
      <c r="J22" s="12">
        <v>2494.1357710000002</v>
      </c>
      <c r="K22" s="12">
        <v>2239.4925020000001</v>
      </c>
      <c r="L22" s="12">
        <v>1988.718075</v>
      </c>
      <c r="M22" s="12"/>
      <c r="N22" s="12"/>
      <c r="O22" s="12"/>
      <c r="P22" s="12" t="s">
        <v>18</v>
      </c>
      <c r="Q22" s="11">
        <v>0.39887076862834403</v>
      </c>
    </row>
    <row r="23" spans="1:17">
      <c r="A23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17.128015999999999</v>
      </c>
      <c r="I23" s="12">
        <v>590.499596</v>
      </c>
      <c r="J23" s="12">
        <v>617.912778</v>
      </c>
      <c r="K23" s="12">
        <v>621.97294099999999</v>
      </c>
      <c r="L23" s="12">
        <v>825.267156</v>
      </c>
      <c r="M23" s="12"/>
      <c r="N23" s="12"/>
      <c r="O23" s="12"/>
      <c r="P23" s="12" t="s">
        <v>17</v>
      </c>
      <c r="Q23" s="11">
        <v>1.823255553155446</v>
      </c>
    </row>
    <row r="24" spans="1:17">
      <c r="A24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187.27847800000001</v>
      </c>
      <c r="J24" s="12">
        <v>458.24566399999998</v>
      </c>
      <c r="K24" s="12">
        <v>350.13987100000003</v>
      </c>
      <c r="L24" s="12">
        <v>528.73500300000001</v>
      </c>
      <c r="M24" s="12"/>
      <c r="N24" s="12"/>
      <c r="O24" s="12"/>
      <c r="P24" s="12"/>
    </row>
    <row r="25" spans="1:17">
      <c r="A25" t="s">
        <v>35</v>
      </c>
      <c r="B25" s="12">
        <v>811.86357899999996</v>
      </c>
      <c r="C25" s="12">
        <v>840.50717799999995</v>
      </c>
      <c r="D25" s="12">
        <v>1271.9508510000001</v>
      </c>
      <c r="E25" s="12">
        <v>1149.0664039999999</v>
      </c>
      <c r="F25" s="12">
        <v>1314.443951</v>
      </c>
      <c r="G25" s="14">
        <v>1376.2997969999999</v>
      </c>
      <c r="H25" s="12">
        <v>1361.069434</v>
      </c>
      <c r="I25" s="12">
        <v>988.49563799999999</v>
      </c>
      <c r="J25" s="12">
        <v>986.99303499999996</v>
      </c>
      <c r="K25" s="12">
        <v>988.50092700000005</v>
      </c>
      <c r="L25" s="12">
        <v>1158.7848019999999</v>
      </c>
      <c r="M25" s="12"/>
      <c r="N25" s="12"/>
      <c r="O25" s="12"/>
      <c r="P25" s="12"/>
    </row>
    <row r="26" spans="1:17">
      <c r="A26" t="s">
        <v>36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300.29381799999999</v>
      </c>
      <c r="J26" s="12">
        <v>219.82790900000001</v>
      </c>
      <c r="K26" s="12">
        <v>313.53069900000003</v>
      </c>
      <c r="L26" s="12">
        <v>420.07224400000001</v>
      </c>
      <c r="M26" s="12"/>
      <c r="N26" s="12"/>
      <c r="O26" s="12"/>
      <c r="P26" s="12"/>
    </row>
    <row r="27" spans="1:17">
      <c r="A27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113.184924</v>
      </c>
      <c r="J27" s="12">
        <v>105.362388</v>
      </c>
      <c r="K27" s="12">
        <v>153.427954</v>
      </c>
      <c r="L27" s="12">
        <v>143.15592000000001</v>
      </c>
      <c r="M27" s="12"/>
      <c r="N27" s="12"/>
      <c r="O27" s="12"/>
      <c r="P27" s="12"/>
    </row>
    <row r="28" spans="1:17">
      <c r="A28" t="s">
        <v>38</v>
      </c>
      <c r="B28" s="12">
        <v>63.432042000000003</v>
      </c>
      <c r="C28" s="12">
        <v>60.082301999999999</v>
      </c>
      <c r="D28" s="12">
        <v>86.404056999999995</v>
      </c>
      <c r="E28" s="12">
        <v>150.31879599999999</v>
      </c>
      <c r="F28" s="12">
        <v>193.02685600000001</v>
      </c>
      <c r="G28" s="12">
        <v>276.425748</v>
      </c>
      <c r="H28" s="12">
        <v>347.75648000000001</v>
      </c>
      <c r="I28" s="12">
        <v>299.26570099999998</v>
      </c>
      <c r="J28" s="12">
        <v>335.80503700000003</v>
      </c>
      <c r="K28" s="12">
        <v>484.80852800000002</v>
      </c>
      <c r="L28" s="12">
        <v>402.56898699999999</v>
      </c>
      <c r="M28" s="12"/>
      <c r="N28" s="12"/>
      <c r="O28" s="12"/>
      <c r="P28" s="12"/>
    </row>
    <row r="29" spans="1:17">
      <c r="A29" t="s">
        <v>39</v>
      </c>
      <c r="B29" s="12">
        <v>113.602864</v>
      </c>
      <c r="C29" s="12">
        <v>129.91139799999999</v>
      </c>
      <c r="D29" s="12">
        <v>137.44253800000001</v>
      </c>
      <c r="E29" s="12">
        <v>125.05876600000001</v>
      </c>
      <c r="F29" s="12">
        <v>134.487494</v>
      </c>
      <c r="G29" s="12">
        <v>162.67780999999999</v>
      </c>
      <c r="H29" s="12">
        <v>130.60219799999999</v>
      </c>
      <c r="I29" s="12">
        <v>270.22493400000002</v>
      </c>
      <c r="J29" s="12">
        <v>248.23503500000001</v>
      </c>
      <c r="K29" s="12">
        <v>318.97976599999998</v>
      </c>
      <c r="L29" s="12">
        <v>251.95553100000001</v>
      </c>
      <c r="M29" s="12"/>
      <c r="N29" s="12"/>
      <c r="O29" s="12"/>
    </row>
    <row r="30" spans="1:17">
      <c r="A30" t="s">
        <v>40</v>
      </c>
      <c r="B30" s="12">
        <v>22.677426000000001</v>
      </c>
      <c r="C30" s="12">
        <v>24.129297999999999</v>
      </c>
      <c r="D30" s="12">
        <v>29.096473</v>
      </c>
      <c r="E30" s="12">
        <v>33.745480000000001</v>
      </c>
      <c r="F30" s="12">
        <v>35.972490000000001</v>
      </c>
      <c r="G30" s="12">
        <v>41.210692999999999</v>
      </c>
      <c r="H30" s="12">
        <v>34.690528999999998</v>
      </c>
      <c r="I30" s="12">
        <v>47.742550000000001</v>
      </c>
      <c r="J30" s="12">
        <v>44.401049999999998</v>
      </c>
      <c r="K30" s="12">
        <v>42.555370000000003</v>
      </c>
      <c r="L30" s="12">
        <v>32.661222000000002</v>
      </c>
      <c r="M30" s="12"/>
      <c r="N30" s="12"/>
      <c r="O30" s="12"/>
    </row>
    <row r="31" spans="1:17">
      <c r="A31" t="s">
        <v>41</v>
      </c>
      <c r="B31" s="12">
        <v>2558.6617080000001</v>
      </c>
      <c r="C31" s="12">
        <v>2917.7467529999999</v>
      </c>
      <c r="D31" s="12">
        <v>4561.9676799999997</v>
      </c>
      <c r="E31" s="12">
        <v>4527.908778</v>
      </c>
      <c r="F31" s="12">
        <v>4385.6741350000002</v>
      </c>
      <c r="G31" s="12">
        <v>5657.8584090000004</v>
      </c>
      <c r="H31" s="12">
        <v>5810.0825729999997</v>
      </c>
      <c r="I31" s="12">
        <v>6444.9563239999998</v>
      </c>
      <c r="J31" s="12">
        <v>6444.1384690000004</v>
      </c>
      <c r="K31" s="12">
        <v>6513.7548630000001</v>
      </c>
      <c r="L31" s="12">
        <v>6605.2426240000004</v>
      </c>
      <c r="M31" s="12"/>
      <c r="N31" s="12"/>
      <c r="O31" s="12"/>
    </row>
  </sheetData>
  <hyperlinks>
    <hyperlink ref="B2" r:id="rId1" display="http://stats.oecd.org/Index.aspx?DataSetCode=CRS1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aid to water vs sanitation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DI0160</dc:creator>
  <cp:lastModifiedBy>rebeccah</cp:lastModifiedBy>
  <dcterms:created xsi:type="dcterms:W3CDTF">2015-08-28T03:32:54Z</dcterms:created>
  <dcterms:modified xsi:type="dcterms:W3CDTF">2015-08-28T16:35:12Z</dcterms:modified>
</cp:coreProperties>
</file>