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/>
  </bookViews>
  <sheets>
    <sheet name="loans and gra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rt">#REF!</definedName>
    <definedName name="DACcountries">'[2]2011 DAC deflators'!$A$5:$A$28</definedName>
    <definedName name="Daily_Depreciation">'[1]Inter-Bank'!$E$5</definedName>
    <definedName name="Dataset">#REF!</definedName>
    <definedName name="dd">#REF!</definedName>
    <definedName name="Deal_Date">'[1]Inter-Bank'!$B$5</definedName>
    <definedName name="DEBT">#REF!</definedName>
    <definedName name="ee">#REF!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[3]MONTHLY!$A$2:$U$25,[3]MONTHLY!$A$29:$U$66,[3]MONTHLY!$A$71:$U$124,[3]MONTHLY!$A$127:$U$180,[3]MONTHLY!$A$183:$U$238,[3]MONTHLY!$A$244:$U$287,[3]MONTHLY!$A$291:$U$330</definedName>
    <definedName name="Print_Area_MI">#REF!</definedName>
    <definedName name="_xlnm.Print_Titles">#REF!</definedName>
    <definedName name="qrtdata2">'[4]Authnot Prelim'!#REF!</definedName>
    <definedName name="QtrData">'[4]Authnot Prelim'!#REF!</definedName>
    <definedName name="raaesrr">#REF!</definedName>
    <definedName name="raas">#REF!</definedName>
    <definedName name="rrasrra">#REF!</definedName>
    <definedName name="Spread_Between_Highest_and_Lowest_Rates">'[1]Inter-Bank'!$N$5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>#REF!</definedName>
    <definedName name="zzrr">#REF!</definedName>
  </definedNames>
  <calcPr calcId="125725"/>
</workbook>
</file>

<file path=xl/calcChain.xml><?xml version="1.0" encoding="utf-8"?>
<calcChain xmlns="http://schemas.openxmlformats.org/spreadsheetml/2006/main">
  <c r="P11" i="1"/>
  <c r="P10"/>
  <c r="L11"/>
  <c r="K11"/>
  <c r="J11"/>
  <c r="I11"/>
  <c r="H11"/>
  <c r="G11"/>
  <c r="L9"/>
  <c r="N9" s="1"/>
  <c r="K9"/>
  <c r="J9"/>
  <c r="I9"/>
  <c r="H9"/>
  <c r="G9"/>
  <c r="G10" s="1"/>
  <c r="F9"/>
  <c r="E9"/>
  <c r="D9"/>
  <c r="C9"/>
  <c r="B9"/>
  <c r="L8"/>
  <c r="K8"/>
  <c r="J8"/>
  <c r="J12" s="1"/>
  <c r="I8"/>
  <c r="I12" s="1"/>
  <c r="H8"/>
  <c r="G8"/>
  <c r="G12" s="1"/>
  <c r="F8"/>
  <c r="F12" s="1"/>
  <c r="E8"/>
  <c r="E12" s="1"/>
  <c r="D8"/>
  <c r="C8"/>
  <c r="C12" s="1"/>
  <c r="B8"/>
  <c r="B12" s="1"/>
  <c r="K10" l="1"/>
  <c r="J10"/>
  <c r="B10"/>
  <c r="F10"/>
  <c r="E10"/>
  <c r="I10"/>
  <c r="C14"/>
  <c r="B14"/>
  <c r="F14"/>
  <c r="J14"/>
  <c r="C10"/>
  <c r="G14"/>
  <c r="D12"/>
  <c r="D14" s="1"/>
  <c r="H12"/>
  <c r="H14" s="1"/>
  <c r="L12"/>
  <c r="L10" s="1"/>
  <c r="E14"/>
  <c r="I14"/>
  <c r="H10"/>
  <c r="D10"/>
  <c r="K14"/>
  <c r="K12"/>
  <c r="L14"/>
  <c r="N8"/>
</calcChain>
</file>

<file path=xl/sharedStrings.xml><?xml version="1.0" encoding="utf-8"?>
<sst xmlns="http://schemas.openxmlformats.org/spreadsheetml/2006/main" count="26" uniqueCount="26">
  <si>
    <t>Title:</t>
  </si>
  <si>
    <t>ODA to water and sanitation, grants vs loans for bilateral and multilateral donors, 2003-2013</t>
  </si>
  <si>
    <t>Source:</t>
  </si>
  <si>
    <t>OECD DAC Creditor Reporting System (CRS)</t>
  </si>
  <si>
    <t>Notes:</t>
  </si>
  <si>
    <t>Gross ODA grants and loans, US$ billions (constant 2012 prices), all donors</t>
  </si>
  <si>
    <t>Data extracted:</t>
  </si>
  <si>
    <t>All donors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</si>
  <si>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</si>
  <si>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</si>
  <si>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</si>
  <si>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</si>
  <si>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</si>
  <si>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</si>
  <si>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</si>
  <si>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</si>
  <si>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</si>
  <si>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</si>
  <si>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</si>
  <si>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Change 2003-2013</t>
  </si>
  <si>
    <t>Grants</t>
  </si>
  <si>
    <t>Loans</t>
  </si>
  <si>
    <t xml:space="preserve">  ODA Equity investments</t>
  </si>
  <si>
    <t>Sum</t>
  </si>
  <si>
    <t>% Loans</t>
  </si>
  <si>
    <t>Loans as a share of aid to water and sanitation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</si>
</sst>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_(* #,##0.00_);_(* \(#,##0.00\);_(* &quot;-&quot;??_);_(@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_-* #,##0\ &quot;Ft&quot;_-;\-* #,##0\ &quot;Ft&quot;_-;_-* &quot;-&quot;\ &quot;Ft&quot;_-;_-@_-"/>
    <numFmt numFmtId="176" formatCode="_-* #,##0.00\ &quot;Ft&quot;_-;\-* #,##0.00\ &quot;Ft&quot;_-;_-* &quot;-&quot;??\ &quot;Ft&quot;_-;_-@_-"/>
    <numFmt numFmtId="177" formatCode="mmm\ dd\,\ yyyy"/>
  </numFmts>
  <fonts count="6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name val="Times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8"/>
      <color indexed="12"/>
      <name val="Arial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"/>
      <charset val="238"/>
    </font>
    <font>
      <sz val="9"/>
      <name val="Times New Roman"/>
      <family val="1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2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6" fillId="24" borderId="0" applyNumberFormat="0" applyBorder="0" applyAlignment="0" applyProtection="0"/>
    <xf numFmtId="0" fontId="1" fillId="10" borderId="0" applyNumberFormat="0" applyBorder="0" applyAlignment="0" applyProtection="0"/>
    <xf numFmtId="0" fontId="6" fillId="19" borderId="0" applyNumberFormat="0" applyBorder="0" applyAlignment="0" applyProtection="0"/>
    <xf numFmtId="0" fontId="1" fillId="12" borderId="0" applyNumberFormat="0" applyBorder="0" applyAlignment="0" applyProtection="0"/>
    <xf numFmtId="0" fontId="6" fillId="22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 applyAlignment="0"/>
    <xf numFmtId="0" fontId="10" fillId="0" borderId="2">
      <alignment horizontal="center" vertical="center"/>
    </xf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6" fontId="13" fillId="0" borderId="0">
      <alignment vertical="top"/>
    </xf>
    <xf numFmtId="0" fontId="14" fillId="34" borderId="3" applyNumberFormat="0" applyAlignment="0" applyProtection="0"/>
    <xf numFmtId="0" fontId="15" fillId="34" borderId="3" applyNumberFormat="0" applyAlignment="0" applyProtection="0"/>
    <xf numFmtId="0" fontId="16" fillId="35" borderId="4" applyNumberFormat="0" applyAlignment="0" applyProtection="0"/>
    <xf numFmtId="0" fontId="17" fillId="35" borderId="4" applyNumberFormat="0" applyAlignment="0" applyProtection="0"/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19" fillId="36" borderId="6">
      <alignment horizontal="left" vertical="center" indent="1"/>
    </xf>
    <xf numFmtId="0" fontId="2" fillId="36" borderId="7"/>
    <xf numFmtId="0" fontId="2" fillId="36" borderId="8">
      <alignment vertical="center"/>
    </xf>
    <xf numFmtId="0" fontId="18" fillId="37" borderId="5">
      <alignment horizontal="center" vertical="center"/>
    </xf>
    <xf numFmtId="0" fontId="18" fillId="38" borderId="6">
      <alignment horizontal="center" vertical="center"/>
    </xf>
    <xf numFmtId="0" fontId="22" fillId="39" borderId="6">
      <alignment horizontal="center" vertical="center"/>
    </xf>
    <xf numFmtId="0" fontId="22" fillId="40" borderId="6">
      <alignment horizontal="center" vertical="center"/>
    </xf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" fillId="36" borderId="0"/>
    <xf numFmtId="0" fontId="2" fillId="36" borderId="0">
      <alignment vertical="center"/>
    </xf>
    <xf numFmtId="0" fontId="23" fillId="36" borderId="5">
      <alignment horizontal="left" vertical="center" indent="1"/>
    </xf>
    <xf numFmtId="0" fontId="23" fillId="36" borderId="9">
      <alignment horizontal="left" vertical="center" indent="1"/>
    </xf>
    <xf numFmtId="0" fontId="23" fillId="36" borderId="10">
      <alignment horizontal="left" vertical="center" indent="1"/>
    </xf>
    <xf numFmtId="0" fontId="22" fillId="36" borderId="11">
      <alignment horizontal="left" vertical="center" indent="1"/>
    </xf>
    <xf numFmtId="0" fontId="22" fillId="36" borderId="12">
      <alignment horizontal="left" vertical="center" indent="1"/>
    </xf>
    <xf numFmtId="0" fontId="23" fillId="36" borderId="5">
      <alignment horizontal="left" indent="1"/>
    </xf>
    <xf numFmtId="0" fontId="23" fillId="36" borderId="6">
      <alignment horizontal="lef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23" fillId="36" borderId="8">
      <alignment vertical="center"/>
    </xf>
    <xf numFmtId="0" fontId="24" fillId="41" borderId="5">
      <alignment horizontal="left" vertical="center" indent="1"/>
    </xf>
    <xf numFmtId="0" fontId="25" fillId="42" borderId="6">
      <alignment horizontal="left" vertical="center" indent="1"/>
    </xf>
    <xf numFmtId="0" fontId="24" fillId="43" borderId="5">
      <alignment horizontal="left" vertical="center" indent="1"/>
    </xf>
    <xf numFmtId="0" fontId="25" fillId="42" borderId="6">
      <alignment horizontal="left" vertical="center" indent="1"/>
    </xf>
    <xf numFmtId="0" fontId="26" fillId="36" borderId="5">
      <alignment horizontal="left" vertical="center"/>
    </xf>
    <xf numFmtId="0" fontId="19" fillId="36" borderId="6">
      <alignment horizontal="left" vertical="center" indent="1"/>
    </xf>
    <xf numFmtId="0" fontId="27" fillId="36" borderId="6">
      <alignment horizontal="left" vertical="center" wrapText="1" indent="1"/>
    </xf>
    <xf numFmtId="0" fontId="28" fillId="36" borderId="7"/>
    <xf numFmtId="0" fontId="23" fillId="36" borderId="8">
      <alignment vertical="center"/>
    </xf>
    <xf numFmtId="0" fontId="18" fillId="44" borderId="5">
      <alignment horizontal="left" vertical="center" indent="1"/>
    </xf>
    <xf numFmtId="0" fontId="18" fillId="45" borderId="6">
      <alignment horizontal="left" vertical="center" indent="1"/>
    </xf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0" fillId="0" borderId="0">
      <alignment horizontal="right"/>
    </xf>
    <xf numFmtId="168" fontId="30" fillId="0" borderId="0">
      <alignment horizontal="right" vertical="top"/>
    </xf>
    <xf numFmtId="169" fontId="30" fillId="0" borderId="0">
      <alignment horizontal="right" vertical="top"/>
    </xf>
    <xf numFmtId="3" fontId="30" fillId="0" borderId="0">
      <alignment horizontal="right"/>
    </xf>
    <xf numFmtId="168" fontId="30" fillId="0" borderId="0">
      <alignment horizontal="right" vertical="top"/>
    </xf>
    <xf numFmtId="17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164" fontId="10" fillId="0" borderId="0" applyBorder="0"/>
    <xf numFmtId="164" fontId="10" fillId="0" borderId="13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1" fillId="0" borderId="0">
      <protection locked="0"/>
    </xf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/>
    <xf numFmtId="0" fontId="38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1" borderId="3" applyNumberFormat="0" applyAlignment="0" applyProtection="0"/>
    <xf numFmtId="0" fontId="46" fillId="21" borderId="3" applyNumberFormat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46" borderId="0" applyNumberFormat="0" applyBorder="0" applyAlignment="0" applyProtection="0"/>
    <xf numFmtId="0" fontId="50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5" fillId="0" borderId="0"/>
    <xf numFmtId="1" fontId="30" fillId="0" borderId="0">
      <alignment horizontal="right" vertical="top"/>
    </xf>
    <xf numFmtId="0" fontId="1" fillId="2" borderId="1" applyNumberFormat="0" applyFont="0" applyAlignment="0" applyProtection="0"/>
    <xf numFmtId="0" fontId="6" fillId="47" borderId="18" applyNumberFormat="0" applyFont="0" applyAlignment="0" applyProtection="0"/>
    <xf numFmtId="0" fontId="56" fillId="0" borderId="0">
      <alignment horizontal="left"/>
    </xf>
    <xf numFmtId="0" fontId="57" fillId="34" borderId="19" applyNumberFormat="0" applyAlignment="0" applyProtection="0"/>
    <xf numFmtId="0" fontId="58" fillId="34" borderId="19" applyNumberFormat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0">
      <alignment horizontal="center" vertical="center"/>
    </xf>
    <xf numFmtId="0" fontId="52" fillId="0" borderId="0"/>
    <xf numFmtId="177" fontId="2" fillId="0" borderId="0" applyFill="0" applyBorder="0" applyAlignment="0" applyProtection="0">
      <alignment wrapText="1"/>
    </xf>
    <xf numFmtId="0" fontId="38" fillId="0" borderId="0" applyNumberFormat="0" applyFill="0" applyBorder="0">
      <alignment horizontal="center" wrapText="1"/>
    </xf>
    <xf numFmtId="0" fontId="38" fillId="0" borderId="0" applyNumberFormat="0" applyFill="0" applyBorder="0">
      <alignment horizontal="center" wrapText="1"/>
    </xf>
    <xf numFmtId="0" fontId="59" fillId="0" borderId="0"/>
    <xf numFmtId="0" fontId="60" fillId="0" borderId="0" applyNumberFormat="0" applyFill="0" applyBorder="0" applyAlignment="0" applyProtection="0"/>
    <xf numFmtId="0" fontId="61" fillId="0" borderId="0"/>
    <xf numFmtId="0" fontId="62" fillId="0" borderId="21" applyNumberFormat="0" applyFill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30" fillId="0" borderId="0">
      <alignment vertical="top" wrapText="1"/>
    </xf>
  </cellStyleXfs>
  <cellXfs count="14">
    <xf numFmtId="0" fontId="0" fillId="0" borderId="0" xfId="0"/>
    <xf numFmtId="0" fontId="3" fillId="15" borderId="0" xfId="0" applyFont="1" applyFill="1" applyAlignment="1">
      <alignment horizontal="left"/>
    </xf>
    <xf numFmtId="0" fontId="0" fillId="15" borderId="0" xfId="0" applyFill="1"/>
    <xf numFmtId="0" fontId="4" fillId="15" borderId="0" xfId="0" applyFont="1" applyFill="1"/>
    <xf numFmtId="0" fontId="5" fillId="15" borderId="0" xfId="2" applyFont="1" applyFill="1" applyAlignment="1" applyProtection="1">
      <alignment horizontal="left"/>
    </xf>
    <xf numFmtId="15" fontId="4" fillId="15" borderId="0" xfId="0" applyNumberFormat="1" applyFont="1" applyFill="1" applyAlignment="1">
      <alignment horizontal="left"/>
    </xf>
    <xf numFmtId="0" fontId="2" fillId="0" borderId="0" xfId="3" applyFont="1"/>
    <xf numFmtId="164" fontId="2" fillId="0" borderId="0" xfId="3" applyNumberFormat="1" applyFont="1"/>
    <xf numFmtId="9" fontId="0" fillId="0" borderId="0" xfId="1" applyFont="1"/>
    <xf numFmtId="165" fontId="0" fillId="0" borderId="0" xfId="1" applyNumberFormat="1" applyFont="1"/>
    <xf numFmtId="1" fontId="2" fillId="0" borderId="0" xfId="3" applyNumberFormat="1" applyFont="1"/>
    <xf numFmtId="164" fontId="0" fillId="0" borderId="0" xfId="0" applyNumberFormat="1"/>
    <xf numFmtId="2" fontId="0" fillId="0" borderId="0" xfId="0" applyNumberFormat="1"/>
    <xf numFmtId="9" fontId="0" fillId="0" borderId="0" xfId="1" applyNumberFormat="1" applyFont="1"/>
  </cellXfs>
  <cellStyles count="262">
    <cellStyle name="_x000d__x000a_JournalTemplate=C:\COMFO\CTALK\JOURSTD.TPL_x000d__x000a_LbStateAddress=3 3 0 251 1 89 2 311_x000d__x000a_LbStateJou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Ani" xfId="53"/>
    <cellStyle name="annee semestre" xfId="54"/>
    <cellStyle name="Bad 2" xfId="55"/>
    <cellStyle name="Bad 3" xfId="56"/>
    <cellStyle name="caché" xfId="57"/>
    <cellStyle name="Calculation 2" xfId="58"/>
    <cellStyle name="Calculation 3" xfId="59"/>
    <cellStyle name="Check Cell 2" xfId="60"/>
    <cellStyle name="Check Cell 3" xfId="61"/>
    <cellStyle name="clsAltData" xfId="62"/>
    <cellStyle name="clsAltData 2" xfId="63"/>
    <cellStyle name="clsAltMRVData" xfId="64"/>
    <cellStyle name="clsAltMRVData 2" xfId="65"/>
    <cellStyle name="clsAltRowHeader" xfId="66"/>
    <cellStyle name="clsBlank" xfId="67"/>
    <cellStyle name="clsBlank 2" xfId="68"/>
    <cellStyle name="clsColumnHeader" xfId="69"/>
    <cellStyle name="clsColumnHeader 2" xfId="70"/>
    <cellStyle name="clsColumnHeader1" xfId="71"/>
    <cellStyle name="clsColumnHeader2" xfId="72"/>
    <cellStyle name="clsData" xfId="73"/>
    <cellStyle name="clsData 2" xfId="74"/>
    <cellStyle name="clsDefault" xfId="75"/>
    <cellStyle name="clsDefault 2" xfId="76"/>
    <cellStyle name="clsFooter" xfId="77"/>
    <cellStyle name="clsIndexTableData" xfId="78"/>
    <cellStyle name="clsIndexTableData 2" xfId="79"/>
    <cellStyle name="clsIndexTableHdr" xfId="80"/>
    <cellStyle name="clsIndexTableHdr 2" xfId="81"/>
    <cellStyle name="clsIndexTableTitle" xfId="82"/>
    <cellStyle name="clsIndexTableTitle 2" xfId="83"/>
    <cellStyle name="clsMRVData" xfId="84"/>
    <cellStyle name="clsMRVData 2" xfId="85"/>
    <cellStyle name="clsMRVRow" xfId="86"/>
    <cellStyle name="clsReportFooter" xfId="87"/>
    <cellStyle name="clsReportFooter 2" xfId="88"/>
    <cellStyle name="clsReportHeader" xfId="89"/>
    <cellStyle name="clsReportHeader 2" xfId="90"/>
    <cellStyle name="clsRowHeader" xfId="91"/>
    <cellStyle name="clsRowHeader 2" xfId="92"/>
    <cellStyle name="clsRptComment" xfId="93"/>
    <cellStyle name="clsScale" xfId="94"/>
    <cellStyle name="clsScale 2" xfId="95"/>
    <cellStyle name="clsSection" xfId="96"/>
    <cellStyle name="clsSection 2" xfId="97"/>
    <cellStyle name="Comma 10" xfId="98"/>
    <cellStyle name="Comma 11" xfId="99"/>
    <cellStyle name="Comma 12" xfId="100"/>
    <cellStyle name="Comma 13" xfId="101"/>
    <cellStyle name="Comma 2" xfId="102"/>
    <cellStyle name="Comma 2 2" xfId="103"/>
    <cellStyle name="Comma 3" xfId="104"/>
    <cellStyle name="Comma 3 2" xfId="105"/>
    <cellStyle name="Comma 4" xfId="106"/>
    <cellStyle name="Comma 5" xfId="107"/>
    <cellStyle name="Comma 5 2" xfId="108"/>
    <cellStyle name="Comma 6" xfId="109"/>
    <cellStyle name="Comma 7" xfId="110"/>
    <cellStyle name="Comma 8" xfId="111"/>
    <cellStyle name="Comma 9" xfId="112"/>
    <cellStyle name="Comma(0)" xfId="113"/>
    <cellStyle name="comma(1)" xfId="114"/>
    <cellStyle name="Comma(3)" xfId="115"/>
    <cellStyle name="Comma[0]" xfId="116"/>
    <cellStyle name="Comma[1]" xfId="117"/>
    <cellStyle name="Comma0" xfId="118"/>
    <cellStyle name="Currency0" xfId="119"/>
    <cellStyle name="Date" xfId="120"/>
    <cellStyle name="données" xfId="121"/>
    <cellStyle name="donnéesbord" xfId="122"/>
    <cellStyle name="Explanatory Text 2" xfId="123"/>
    <cellStyle name="Explanatory Text 3" xfId="124"/>
    <cellStyle name="Ezres [0]_demo" xfId="125"/>
    <cellStyle name="Ezres_demo" xfId="126"/>
    <cellStyle name="Fixed" xfId="127"/>
    <cellStyle name="Followed Hyperlink 2" xfId="128"/>
    <cellStyle name="Good 2" xfId="129"/>
    <cellStyle name="Good 3" xfId="130"/>
    <cellStyle name="H1" xfId="131"/>
    <cellStyle name="H2" xfId="132"/>
    <cellStyle name="H3" xfId="133"/>
    <cellStyle name="H4" xfId="134"/>
    <cellStyle name="H5" xfId="135"/>
    <cellStyle name="Heading 1 2" xfId="136"/>
    <cellStyle name="Heading 1 3" xfId="137"/>
    <cellStyle name="Heading 2 2" xfId="138"/>
    <cellStyle name="Heading 2 3" xfId="139"/>
    <cellStyle name="Heading 3 2" xfId="140"/>
    <cellStyle name="Heading 3 3" xfId="141"/>
    <cellStyle name="Heading 4 2" xfId="142"/>
    <cellStyle name="Heading 4 3" xfId="143"/>
    <cellStyle name="Hyperlink" xfId="2" builtinId="8"/>
    <cellStyle name="Hyperlink 2" xfId="144"/>
    <cellStyle name="Hyperlink 3" xfId="145"/>
    <cellStyle name="Hyperlink 4" xfId="146"/>
    <cellStyle name="Hyperlink 5" xfId="147"/>
    <cellStyle name="Input 2" xfId="148"/>
    <cellStyle name="Input 3" xfId="149"/>
    <cellStyle name="Linked Cell 2" xfId="150"/>
    <cellStyle name="Linked Cell 3" xfId="151"/>
    <cellStyle name="Neutral 2" xfId="152"/>
    <cellStyle name="Neutral 3" xfId="153"/>
    <cellStyle name="Normal" xfId="0" builtinId="0"/>
    <cellStyle name="Normal 10" xfId="154"/>
    <cellStyle name="Normal 10 2" xfId="155"/>
    <cellStyle name="Normal 11" xfId="156"/>
    <cellStyle name="Normal 12" xfId="157"/>
    <cellStyle name="Normal 13" xfId="158"/>
    <cellStyle name="Normal 14" xfId="159"/>
    <cellStyle name="Normal 15" xfId="160"/>
    <cellStyle name="Normal 15 2" xfId="161"/>
    <cellStyle name="Normal 16" xfId="162"/>
    <cellStyle name="Normal 16 2" xfId="163"/>
    <cellStyle name="Normal 17" xfId="164"/>
    <cellStyle name="Normal 17 2" xfId="165"/>
    <cellStyle name="Normal 18" xfId="166"/>
    <cellStyle name="Normal 19" xfId="167"/>
    <cellStyle name="Normal 2" xfId="3"/>
    <cellStyle name="Normal 2 2" xfId="168"/>
    <cellStyle name="Normal 2 2 2" xfId="169"/>
    <cellStyle name="Normal 2 2 3" xfId="170"/>
    <cellStyle name="Normal 2 3" xfId="171"/>
    <cellStyle name="Normal 2 3 2" xfId="172"/>
    <cellStyle name="Normal 2 3 3" xfId="173"/>
    <cellStyle name="Normal 2 4" xfId="174"/>
    <cellStyle name="Normal 2 5" xfId="175"/>
    <cellStyle name="Normal 2 6" xfId="176"/>
    <cellStyle name="Normal 20" xfId="177"/>
    <cellStyle name="Normal 21" xfId="178"/>
    <cellStyle name="Normal 22" xfId="179"/>
    <cellStyle name="Normal 23" xfId="180"/>
    <cellStyle name="Normal 24" xfId="181"/>
    <cellStyle name="Normal 25" xfId="182"/>
    <cellStyle name="Normal 26" xfId="183"/>
    <cellStyle name="Normal 27" xfId="184"/>
    <cellStyle name="Normal 28" xfId="185"/>
    <cellStyle name="Normal 29" xfId="186"/>
    <cellStyle name="Normal 3" xfId="187"/>
    <cellStyle name="Normal 3 2" xfId="188"/>
    <cellStyle name="Normal 3 3" xfId="189"/>
    <cellStyle name="Normal 30" xfId="190"/>
    <cellStyle name="Normal 31" xfId="191"/>
    <cellStyle name="Normal 32" xfId="192"/>
    <cellStyle name="Normal 33" xfId="193"/>
    <cellStyle name="Normal 34" xfId="194"/>
    <cellStyle name="Normal 35" xfId="195"/>
    <cellStyle name="Normal 36" xfId="196"/>
    <cellStyle name="Normal 36 2" xfId="197"/>
    <cellStyle name="Normal 37" xfId="198"/>
    <cellStyle name="Normal 38" xfId="199"/>
    <cellStyle name="Normal 39" xfId="200"/>
    <cellStyle name="Normal 4" xfId="201"/>
    <cellStyle name="Normal 4 2" xfId="202"/>
    <cellStyle name="Normal 4 3" xfId="203"/>
    <cellStyle name="Normal 40" xfId="204"/>
    <cellStyle name="Normal 41" xfId="205"/>
    <cellStyle name="Normal 42" xfId="206"/>
    <cellStyle name="Normal 5" xfId="207"/>
    <cellStyle name="Normal 5 2" xfId="208"/>
    <cellStyle name="Normal 5 3" xfId="209"/>
    <cellStyle name="Normal 6" xfId="210"/>
    <cellStyle name="Normal 6 2" xfId="211"/>
    <cellStyle name="Normal 6 3" xfId="212"/>
    <cellStyle name="Normal 7" xfId="213"/>
    <cellStyle name="Normal 7 2" xfId="214"/>
    <cellStyle name="Normal 8" xfId="215"/>
    <cellStyle name="Normal 8 2" xfId="216"/>
    <cellStyle name="Normal 9" xfId="217"/>
    <cellStyle name="Normál_B17" xfId="218"/>
    <cellStyle name="Normal-droit" xfId="219"/>
    <cellStyle name="Note 2" xfId="220"/>
    <cellStyle name="Note 3" xfId="221"/>
    <cellStyle name="notes" xfId="222"/>
    <cellStyle name="Output 2" xfId="223"/>
    <cellStyle name="Output 3" xfId="224"/>
    <cellStyle name="Pénznem [0]_demo" xfId="225"/>
    <cellStyle name="Pénznem_demo" xfId="226"/>
    <cellStyle name="Percent" xfId="1" builtinId="5"/>
    <cellStyle name="Percent 10" xfId="227"/>
    <cellStyle name="Percent 10 2" xfId="228"/>
    <cellStyle name="Percent 11" xfId="229"/>
    <cellStyle name="Percent 12" xfId="230"/>
    <cellStyle name="Percent 13" xfId="231"/>
    <cellStyle name="Percent 14" xfId="232"/>
    <cellStyle name="Percent 15" xfId="233"/>
    <cellStyle name="Percent 16" xfId="234"/>
    <cellStyle name="Percent 16 2" xfId="235"/>
    <cellStyle name="Percent 17" xfId="236"/>
    <cellStyle name="Percent 18" xfId="237"/>
    <cellStyle name="Percent 2" xfId="238"/>
    <cellStyle name="Percent 2 2" xfId="239"/>
    <cellStyle name="Percent 3" xfId="240"/>
    <cellStyle name="Percent 4" xfId="241"/>
    <cellStyle name="Percent 5" xfId="242"/>
    <cellStyle name="Percent 5 2" xfId="243"/>
    <cellStyle name="Percent 5 3" xfId="244"/>
    <cellStyle name="Percent 6" xfId="245"/>
    <cellStyle name="Percent 7" xfId="246"/>
    <cellStyle name="Percent 8" xfId="247"/>
    <cellStyle name="Percent 9" xfId="248"/>
    <cellStyle name="semestre" xfId="249"/>
    <cellStyle name="Standard_T12998" xfId="250"/>
    <cellStyle name="Style 27" xfId="251"/>
    <cellStyle name="Style 35" xfId="252"/>
    <cellStyle name="Style 36" xfId="253"/>
    <cellStyle name="tête chapitre" xfId="254"/>
    <cellStyle name="Title 2" xfId="255"/>
    <cellStyle name="titre" xfId="256"/>
    <cellStyle name="Total 2" xfId="257"/>
    <cellStyle name="Total 3" xfId="258"/>
    <cellStyle name="Warning Text 2" xfId="259"/>
    <cellStyle name="Warning Text 3" xfId="260"/>
    <cellStyle name="Wrapped" xfId="2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3.9332411692813214E-2"/>
          <c:y val="0.11857609688375119"/>
          <c:w val="0.69678895099944571"/>
          <c:h val="0.78837905616502546"/>
        </c:manualLayout>
      </c:layout>
      <c:barChart>
        <c:barDir val="col"/>
        <c:grouping val="stacked"/>
        <c:ser>
          <c:idx val="0"/>
          <c:order val="0"/>
          <c:tx>
            <c:strRef>
              <c:f>'loans and grants'!$A$8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'loans and grants'!$B$7:$L$7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'loans and grants'!$B$8:$L$8</c:f>
              <c:numCache>
                <c:formatCode>0.0</c:formatCode>
                <c:ptCount val="11"/>
                <c:pt idx="0">
                  <c:v>1.4740783080000002</c:v>
                </c:pt>
                <c:pt idx="1">
                  <c:v>1.7769800900000001</c:v>
                </c:pt>
                <c:pt idx="2">
                  <c:v>3.1247866749999997</c:v>
                </c:pt>
                <c:pt idx="3">
                  <c:v>2.876032871</c:v>
                </c:pt>
                <c:pt idx="4">
                  <c:v>2.6951249370000001</c:v>
                </c:pt>
                <c:pt idx="5">
                  <c:v>2.9676014060000004</c:v>
                </c:pt>
                <c:pt idx="6">
                  <c:v>3.1726419810000004</c:v>
                </c:pt>
                <c:pt idx="7">
                  <c:v>3.4140647410000002</c:v>
                </c:pt>
                <c:pt idx="8">
                  <c:v>3.1205370349999999</c:v>
                </c:pt>
                <c:pt idx="9">
                  <c:v>3.2302508509999996</c:v>
                </c:pt>
                <c:pt idx="10">
                  <c:v>3.28227702</c:v>
                </c:pt>
              </c:numCache>
            </c:numRef>
          </c:val>
        </c:ser>
        <c:ser>
          <c:idx val="1"/>
          <c:order val="1"/>
          <c:tx>
            <c:strRef>
              <c:f>'loans and grants'!$A$9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'loans and grants'!$B$7:$L$7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'loans and grants'!$B$9:$L$9</c:f>
              <c:numCache>
                <c:formatCode>0.0</c:formatCode>
                <c:ptCount val="11"/>
                <c:pt idx="0">
                  <c:v>1.0845834000000001</c:v>
                </c:pt>
                <c:pt idx="1">
                  <c:v>1.1407666630000002</c:v>
                </c:pt>
                <c:pt idx="2">
                  <c:v>1.437181005</c:v>
                </c:pt>
                <c:pt idx="3">
                  <c:v>1.6518759070000002</c:v>
                </c:pt>
                <c:pt idx="4">
                  <c:v>1.690549198</c:v>
                </c:pt>
                <c:pt idx="5">
                  <c:v>2.6730195700000001</c:v>
                </c:pt>
                <c:pt idx="6">
                  <c:v>2.6369668280000003</c:v>
                </c:pt>
                <c:pt idx="7">
                  <c:v>2.9815516689999999</c:v>
                </c:pt>
                <c:pt idx="8">
                  <c:v>3.320220215</c:v>
                </c:pt>
                <c:pt idx="9">
                  <c:v>3.2830932870000002</c:v>
                </c:pt>
                <c:pt idx="10">
                  <c:v>3.3101337429999997</c:v>
                </c:pt>
              </c:numCache>
            </c:numRef>
          </c:val>
        </c:ser>
        <c:gapWidth val="100"/>
        <c:overlap val="100"/>
        <c:axId val="88431616"/>
        <c:axId val="88441600"/>
      </c:barChart>
      <c:lineChart>
        <c:grouping val="stacked"/>
        <c:ser>
          <c:idx val="2"/>
          <c:order val="2"/>
          <c:tx>
            <c:strRef>
              <c:f>'loans and grants'!$A$10</c:f>
              <c:strCache>
                <c:ptCount val="1"/>
                <c:pt idx="0">
                  <c:v>Loans as a share of aid to water and sanitation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Ref>
              <c:f>'loans and grants'!$B$7:$L$7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'loans and grants'!$B$10:$L$10</c:f>
              <c:numCache>
                <c:formatCode>0.0%</c:formatCode>
                <c:ptCount val="11"/>
                <c:pt idx="0">
                  <c:v>0.42388698615721809</c:v>
                </c:pt>
                <c:pt idx="1">
                  <c:v>0.39097521463337226</c:v>
                </c:pt>
                <c:pt idx="2">
                  <c:v>0.31503533251686699</c:v>
                </c:pt>
                <c:pt idx="3">
                  <c:v>0.36482093345741873</c:v>
                </c:pt>
                <c:pt idx="4">
                  <c:v>0.38547077278462683</c:v>
                </c:pt>
                <c:pt idx="5">
                  <c:v>0.47388746405285848</c:v>
                </c:pt>
                <c:pt idx="6">
                  <c:v>0.45389748513099931</c:v>
                </c:pt>
                <c:pt idx="7">
                  <c:v>0.46618675634425666</c:v>
                </c:pt>
                <c:pt idx="8">
                  <c:v>0.51550152973084029</c:v>
                </c:pt>
                <c:pt idx="9">
                  <c:v>0.50405647505186379</c:v>
                </c:pt>
                <c:pt idx="10">
                  <c:v>0.502112787264133</c:v>
                </c:pt>
              </c:numCache>
            </c:numRef>
          </c:val>
        </c:ser>
        <c:marker val="1"/>
        <c:axId val="88445312"/>
        <c:axId val="88443520"/>
      </c:lineChart>
      <c:catAx>
        <c:axId val="88431616"/>
        <c:scaling>
          <c:orientation val="minMax"/>
        </c:scaling>
        <c:axPos val="b"/>
        <c:numFmt formatCode="General" sourceLinked="1"/>
        <c:majorTickMark val="none"/>
        <c:tickLblPos val="nextTo"/>
        <c:crossAx val="88441600"/>
        <c:crosses val="autoZero"/>
        <c:auto val="1"/>
        <c:lblAlgn val="ctr"/>
        <c:lblOffset val="100"/>
      </c:catAx>
      <c:valAx>
        <c:axId val="8844160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Aid volumes, US$ billions</a:t>
                </a:r>
              </a:p>
            </c:rich>
          </c:tx>
          <c:layout>
            <c:manualLayout>
              <c:xMode val="edge"/>
              <c:yMode val="edge"/>
              <c:x val="0"/>
              <c:y val="3.2718694973254974E-3"/>
            </c:manualLayout>
          </c:layout>
        </c:title>
        <c:numFmt formatCode="0" sourceLinked="0"/>
        <c:tickLblPos val="nextTo"/>
        <c:crossAx val="88431616"/>
        <c:crosses val="autoZero"/>
        <c:crossBetween val="between"/>
      </c:valAx>
      <c:valAx>
        <c:axId val="88443520"/>
        <c:scaling>
          <c:orientation val="minMax"/>
          <c:min val="0.30000000000000027"/>
        </c:scaling>
        <c:axPos val="r"/>
        <c:numFmt formatCode="0.0%" sourceLinked="1"/>
        <c:tickLblPos val="nextTo"/>
        <c:crossAx val="88445312"/>
        <c:crosses val="max"/>
        <c:crossBetween val="between"/>
      </c:valAx>
      <c:catAx>
        <c:axId val="88445312"/>
        <c:scaling>
          <c:orientation val="minMax"/>
        </c:scaling>
        <c:delete val="1"/>
        <c:axPos val="b"/>
        <c:numFmt formatCode="General" sourceLinked="1"/>
        <c:tickLblPos val="none"/>
        <c:crossAx val="884435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381552496777597"/>
          <c:y val="0.21677464367586971"/>
          <c:w val="0.19746027929714893"/>
          <c:h val="0.63396092893451605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14</xdr:row>
      <xdr:rowOff>47626</xdr:rowOff>
    </xdr:from>
    <xdr:to>
      <xdr:col>12</xdr:col>
      <xdr:colOff>438150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V%2007-08%20data\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Investments%20to%20End%20Poverty\2013%20Report\Data\Reference%20files\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\AppData\Local\Microsoft\Windows\Temporary%20Internet%20Files\Low\Content.IE5\XIZWT4B9\STARTSa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0160\AppData\Roaming\Skype\My%20Skype%20Received%20Files\Global%20aid%20to%20wash%202003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OECD.Stat export- raw all "/>
      <sheetName val="OECD.Stat export -commitments"/>
      <sheetName val="OECD.Stat export -disbursements"/>
      <sheetName val="OECD.Stat export- modality"/>
      <sheetName val="OECD.Stat export- channel"/>
      <sheetName val="OECD.Stat export- subsector"/>
      <sheetName val="OECD.Stat export- private"/>
      <sheetName val="OECD.Stat export- all sectors"/>
      <sheetName val="OECD.Stat export- grants loans"/>
      <sheetName val="OECD.Stat export- grantloan DAC"/>
      <sheetName val="OECD.Stat export- grantloan mul"/>
      <sheetName val="OECD.Stat export- modality 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C14">
            <v>1474.0783080000001</v>
          </cell>
          <cell r="D14">
            <v>1776.98009</v>
          </cell>
          <cell r="E14">
            <v>3124.7866749999998</v>
          </cell>
          <cell r="F14">
            <v>2876.0328709999999</v>
          </cell>
          <cell r="G14">
            <v>2695.124937</v>
          </cell>
          <cell r="H14">
            <v>2967.6014060000002</v>
          </cell>
          <cell r="I14">
            <v>3172.6419810000002</v>
          </cell>
          <cell r="J14">
            <v>3414.0647410000001</v>
          </cell>
          <cell r="K14">
            <v>3120.5370349999998</v>
          </cell>
          <cell r="L14">
            <v>3230.2508509999998</v>
          </cell>
          <cell r="M14">
            <v>3282.27702</v>
          </cell>
        </row>
        <row r="16">
          <cell r="C16">
            <v>1084.5834</v>
          </cell>
          <cell r="D16">
            <v>1140.7666630000001</v>
          </cell>
          <cell r="E16">
            <v>1437.1810049999999</v>
          </cell>
          <cell r="F16">
            <v>1651.8759070000001</v>
          </cell>
          <cell r="G16">
            <v>1690.5491979999999</v>
          </cell>
          <cell r="H16">
            <v>2673.0195699999999</v>
          </cell>
          <cell r="I16">
            <v>2636.9668280000001</v>
          </cell>
          <cell r="J16">
            <v>2981.5516689999999</v>
          </cell>
          <cell r="K16">
            <v>3320.2202149999998</v>
          </cell>
          <cell r="L16">
            <v>3283.0932870000001</v>
          </cell>
          <cell r="M16">
            <v>3310.1337429999999</v>
          </cell>
        </row>
        <row r="17">
          <cell r="H17">
            <v>17.237432999999999</v>
          </cell>
          <cell r="I17">
            <v>0.47376400000000002</v>
          </cell>
          <cell r="J17">
            <v>49.339914</v>
          </cell>
          <cell r="K17">
            <v>3.3812190000000002</v>
          </cell>
          <cell r="L17">
            <v>0.41072500000000001</v>
          </cell>
          <cell r="M17">
            <v>12.831861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DI colour theme">
  <a:themeElements>
    <a:clrScheme name="DI theme">
      <a:dk1>
        <a:srgbClr val="333333"/>
      </a:dk1>
      <a:lt1>
        <a:sysClr val="window" lastClr="FFFFFF"/>
      </a:lt1>
      <a:dk2>
        <a:srgbClr val="BA0C2F"/>
      </a:dk2>
      <a:lt2>
        <a:srgbClr val="FFFFFF"/>
      </a:lt2>
      <a:accent1>
        <a:srgbClr val="EA7600"/>
      </a:accent1>
      <a:accent2>
        <a:srgbClr val="93328E"/>
      </a:accent2>
      <a:accent3>
        <a:srgbClr val="1B365D"/>
      </a:accent3>
      <a:accent4>
        <a:srgbClr val="0095C8"/>
      </a:accent4>
      <a:accent5>
        <a:srgbClr val="B7BF10"/>
      </a:accent5>
      <a:accent6>
        <a:srgbClr val="BA0C2F"/>
      </a:accent6>
      <a:hlink>
        <a:srgbClr val="BA0C2F"/>
      </a:hlink>
      <a:folHlink>
        <a:srgbClr val="B7BF1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CRS1&amp;Coords=%5bFLOW%5d.%5b11%5d&amp;ShowOnWeb=true&amp;Lang=en" TargetMode="External"/><Relationship Id="rId2" Type="http://schemas.openxmlformats.org/officeDocument/2006/relationships/hyperlink" Target="http://stats.oecd.org/OECDStat_Metadata/ShowMetadata.ashx?Dataset=CRS1&amp;Coords=%5bFLOW%5d.%5b11%5d&amp;ShowOnWeb=true&amp;Lang=en" TargetMode="External"/><Relationship Id="rId1" Type="http://schemas.openxmlformats.org/officeDocument/2006/relationships/hyperlink" Target="http://stats.oecd.org/Index.aspx?DataSetCode=CRS1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tats.oecd.org/OECDStat_Metadata/ShowMetadata.ashx?Dataset=CRS1&amp;Coords=%5bFLOW%5d.%5b11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13" zoomScaleNormal="100" workbookViewId="0">
      <selection activeCell="A19" sqref="A19"/>
    </sheetView>
  </sheetViews>
  <sheetFormatPr defaultRowHeight="12.75"/>
  <cols>
    <col min="1" max="1" width="19.5703125" customWidth="1"/>
    <col min="2" max="2" width="9.28515625" bestFit="1" customWidth="1"/>
  </cols>
  <sheetData>
    <row r="1" spans="1:16" s="3" customFormat="1">
      <c r="A1" s="1" t="s">
        <v>0</v>
      </c>
      <c r="B1" s="2" t="s">
        <v>1</v>
      </c>
    </row>
    <row r="2" spans="1:16" s="3" customFormat="1">
      <c r="A2" s="1" t="s">
        <v>2</v>
      </c>
      <c r="B2" s="4" t="s">
        <v>3</v>
      </c>
    </row>
    <row r="3" spans="1:16" s="3" customFormat="1">
      <c r="A3" s="1" t="s">
        <v>4</v>
      </c>
      <c r="B3" s="3" t="s">
        <v>5</v>
      </c>
    </row>
    <row r="4" spans="1:16" s="3" customFormat="1">
      <c r="A4" s="1" t="s">
        <v>6</v>
      </c>
      <c r="B4" s="5">
        <v>42089</v>
      </c>
    </row>
    <row r="7" spans="1:16">
      <c r="A7" s="1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N7" t="s">
        <v>19</v>
      </c>
    </row>
    <row r="8" spans="1:16">
      <c r="A8" s="6" t="s">
        <v>20</v>
      </c>
      <c r="B8" s="7">
        <f>'[5]OECD.Stat export- grants loans'!C14/1000</f>
        <v>1.4740783080000002</v>
      </c>
      <c r="C8" s="7">
        <f>'[5]OECD.Stat export- grants loans'!D14/1000</f>
        <v>1.7769800900000001</v>
      </c>
      <c r="D8" s="7">
        <f>'[5]OECD.Stat export- grants loans'!E14/1000</f>
        <v>3.1247866749999997</v>
      </c>
      <c r="E8" s="7">
        <f>'[5]OECD.Stat export- grants loans'!F14/1000</f>
        <v>2.876032871</v>
      </c>
      <c r="F8" s="7">
        <f>'[5]OECD.Stat export- grants loans'!G14/1000</f>
        <v>2.6951249370000001</v>
      </c>
      <c r="G8" s="7">
        <f>'[5]OECD.Stat export- grants loans'!H14/1000</f>
        <v>2.9676014060000004</v>
      </c>
      <c r="H8" s="7">
        <f>'[5]OECD.Stat export- grants loans'!I14/1000</f>
        <v>3.1726419810000004</v>
      </c>
      <c r="I8" s="7">
        <f>'[5]OECD.Stat export- grants loans'!J14/1000</f>
        <v>3.4140647410000002</v>
      </c>
      <c r="J8" s="7">
        <f>'[5]OECD.Stat export- grants loans'!K14/1000</f>
        <v>3.1205370349999999</v>
      </c>
      <c r="K8" s="7">
        <f>'[5]OECD.Stat export- grants loans'!L14/1000</f>
        <v>3.2302508509999996</v>
      </c>
      <c r="L8" s="7">
        <f>'[5]OECD.Stat export- grants loans'!M14/1000</f>
        <v>3.28227702</v>
      </c>
      <c r="N8" s="8">
        <f>(L8-B8)/B8</f>
        <v>1.2266639446403138</v>
      </c>
    </row>
    <row r="9" spans="1:16">
      <c r="A9" s="6" t="s">
        <v>21</v>
      </c>
      <c r="B9" s="7">
        <f>'[5]OECD.Stat export- grants loans'!C16/1000</f>
        <v>1.0845834000000001</v>
      </c>
      <c r="C9" s="7">
        <f>'[5]OECD.Stat export- grants loans'!D16/1000</f>
        <v>1.1407666630000002</v>
      </c>
      <c r="D9" s="7">
        <f>'[5]OECD.Stat export- grants loans'!E16/1000</f>
        <v>1.437181005</v>
      </c>
      <c r="E9" s="7">
        <f>'[5]OECD.Stat export- grants loans'!F16/1000</f>
        <v>1.6518759070000002</v>
      </c>
      <c r="F9" s="7">
        <f>'[5]OECD.Stat export- grants loans'!G16/1000</f>
        <v>1.690549198</v>
      </c>
      <c r="G9" s="7">
        <f>'[5]OECD.Stat export- grants loans'!H16/1000</f>
        <v>2.6730195700000001</v>
      </c>
      <c r="H9" s="7">
        <f>'[5]OECD.Stat export- grants loans'!I16/1000</f>
        <v>2.6369668280000003</v>
      </c>
      <c r="I9" s="7">
        <f>'[5]OECD.Stat export- grants loans'!J16/1000</f>
        <v>2.9815516689999999</v>
      </c>
      <c r="J9" s="7">
        <f>'[5]OECD.Stat export- grants loans'!K16/1000</f>
        <v>3.320220215</v>
      </c>
      <c r="K9" s="7">
        <f>'[5]OECD.Stat export- grants loans'!L16/1000</f>
        <v>3.2830932870000002</v>
      </c>
      <c r="L9" s="7">
        <f>'[5]OECD.Stat export- grants loans'!M16/1000</f>
        <v>3.3101337429999997</v>
      </c>
      <c r="N9" s="8">
        <f>(L9-B9)/B9</f>
        <v>2.0519863599240034</v>
      </c>
    </row>
    <row r="10" spans="1:16">
      <c r="A10" t="s">
        <v>25</v>
      </c>
      <c r="B10" s="9">
        <f>B9/B12</f>
        <v>0.42388698615721809</v>
      </c>
      <c r="C10" s="9">
        <f t="shared" ref="C10:L10" si="0">C9/C12</f>
        <v>0.39097521463337226</v>
      </c>
      <c r="D10" s="9">
        <f t="shared" si="0"/>
        <v>0.31503533251686699</v>
      </c>
      <c r="E10" s="9">
        <f t="shared" si="0"/>
        <v>0.36482093345741873</v>
      </c>
      <c r="F10" s="9">
        <f t="shared" si="0"/>
        <v>0.38547077278462683</v>
      </c>
      <c r="G10" s="9">
        <f t="shared" si="0"/>
        <v>0.47388746405285848</v>
      </c>
      <c r="H10" s="9">
        <f t="shared" si="0"/>
        <v>0.45389748513099931</v>
      </c>
      <c r="I10" s="9">
        <f t="shared" si="0"/>
        <v>0.46618675634425666</v>
      </c>
      <c r="J10" s="9">
        <f t="shared" si="0"/>
        <v>0.51550152973084029</v>
      </c>
      <c r="K10" s="9">
        <f t="shared" si="0"/>
        <v>0.50405647505186379</v>
      </c>
      <c r="L10" s="9">
        <f t="shared" si="0"/>
        <v>0.502112787264133</v>
      </c>
      <c r="P10" s="11">
        <f>L8-D8</f>
        <v>0.15749034500000025</v>
      </c>
    </row>
    <row r="11" spans="1:16">
      <c r="A11" s="6" t="s">
        <v>22</v>
      </c>
      <c r="B11" s="7"/>
      <c r="C11" s="7"/>
      <c r="D11" s="7"/>
      <c r="E11" s="7"/>
      <c r="F11" s="7"/>
      <c r="G11" s="10">
        <f>'[5]OECD.Stat export- grants loans'!H17/1000</f>
        <v>1.7237433E-2</v>
      </c>
      <c r="H11" s="10">
        <f>'[5]OECD.Stat export- grants loans'!I17/1000</f>
        <v>4.73764E-4</v>
      </c>
      <c r="I11" s="10">
        <f>'[5]OECD.Stat export- grants loans'!J17/1000</f>
        <v>4.9339913999999999E-2</v>
      </c>
      <c r="J11" s="10">
        <f>'[5]OECD.Stat export- grants loans'!K17/1000</f>
        <v>3.3812190000000004E-3</v>
      </c>
      <c r="K11" s="10">
        <f>'[5]OECD.Stat export- grants loans'!L17/1000</f>
        <v>4.1072500000000002E-4</v>
      </c>
      <c r="L11" s="10">
        <f>'[5]OECD.Stat export- grants loans'!M17/1000</f>
        <v>1.2831861E-2</v>
      </c>
      <c r="P11">
        <f>P10*1000</f>
        <v>157.49034500000025</v>
      </c>
    </row>
    <row r="12" spans="1:16">
      <c r="A12" t="s">
        <v>23</v>
      </c>
      <c r="B12" s="11">
        <f>B8+B9</f>
        <v>2.5586617080000003</v>
      </c>
      <c r="C12" s="11">
        <f t="shared" ref="C12:L12" si="1">C8+C9</f>
        <v>2.9177467530000003</v>
      </c>
      <c r="D12" s="11">
        <f t="shared" si="1"/>
        <v>4.5619676799999995</v>
      </c>
      <c r="E12" s="11">
        <f t="shared" si="1"/>
        <v>4.5279087780000005</v>
      </c>
      <c r="F12" s="11">
        <f t="shared" si="1"/>
        <v>4.3856741350000004</v>
      </c>
      <c r="G12" s="11">
        <f t="shared" si="1"/>
        <v>5.640620976000001</v>
      </c>
      <c r="H12" s="11">
        <f t="shared" si="1"/>
        <v>5.8096088090000002</v>
      </c>
      <c r="I12" s="11">
        <f t="shared" si="1"/>
        <v>6.3956164100000006</v>
      </c>
      <c r="J12" s="11">
        <f t="shared" si="1"/>
        <v>6.4407572499999999</v>
      </c>
      <c r="K12" s="11">
        <f t="shared" si="1"/>
        <v>6.5133441379999999</v>
      </c>
      <c r="L12" s="11">
        <f t="shared" si="1"/>
        <v>6.5924107630000002</v>
      </c>
    </row>
    <row r="13" spans="1:16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6">
      <c r="A14" t="s">
        <v>24</v>
      </c>
      <c r="B14" s="8">
        <f>B9/B12</f>
        <v>0.42388698615721809</v>
      </c>
      <c r="C14" s="8">
        <f t="shared" ref="C14:L14" si="2">C9/C12</f>
        <v>0.39097521463337226</v>
      </c>
      <c r="D14" s="8">
        <f t="shared" si="2"/>
        <v>0.31503533251686699</v>
      </c>
      <c r="E14" s="8">
        <f t="shared" si="2"/>
        <v>0.36482093345741873</v>
      </c>
      <c r="F14" s="8">
        <f t="shared" si="2"/>
        <v>0.38547077278462683</v>
      </c>
      <c r="G14" s="8">
        <f t="shared" si="2"/>
        <v>0.47388746405285848</v>
      </c>
      <c r="H14" s="8">
        <f t="shared" si="2"/>
        <v>0.45389748513099931</v>
      </c>
      <c r="I14" s="8">
        <f t="shared" si="2"/>
        <v>0.46618675634425666</v>
      </c>
      <c r="J14" s="8">
        <f t="shared" si="2"/>
        <v>0.51550152973084029</v>
      </c>
      <c r="K14" s="9">
        <f t="shared" si="2"/>
        <v>0.50405647505186379</v>
      </c>
      <c r="L14" s="9">
        <f t="shared" si="2"/>
        <v>0.502112787264133</v>
      </c>
    </row>
    <row r="17" spans="1:1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8"/>
    </row>
    <row r="20" spans="1:1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4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</row>
    <row r="23" spans="1:14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  <c r="L23" s="9"/>
    </row>
    <row r="26" spans="1:1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N27" s="8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N28" s="8"/>
    </row>
    <row r="29" spans="1:14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4"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</row>
    <row r="32" spans="1:14"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</row>
    <row r="34" spans="1:1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hyperlinks>
    <hyperlink ref="B2" r:id="rId1" display="http://stats.oecd.org/Index.aspx?DataSetCode=CRS1"/>
    <hyperlink ref="A8" r:id="rId2" tooltip="Click once to display linked information. Click and hold to select this cell." display="http://stats.oecd.org/OECDStat_Metadata/ShowMetadata.ashx?Dataset=CRS1&amp;Coords=%5bFLOW%5d.%5b11%5d&amp;ShowOnWeb=true&amp;Lang=en"/>
    <hyperlink ref="A9" r:id="rId3" tooltip="Click once to display linked information. Click and hold to select this cell." display="http://stats.oecd.org/OECDStat_Metadata/ShowMetadata.ashx?Dataset=CRS1&amp;Coords=%5bFLOW%5d.%5b11%5d&amp;ShowOnWeb=true&amp;Lang=en"/>
    <hyperlink ref="A11" r:id="rId4" tooltip="Click once to display linked information. Click and hold to select this cell." display="http://stats.oecd.org/OECDStat_Metadata/ShowMetadata.ashx?Dataset=CRS1&amp;Coords=%5bFLOW%5d.%5b11%5d&amp;ShowOnWeb=true&amp;Lang=en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 and grants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DI0160</dc:creator>
  <cp:lastModifiedBy>rebeccah</cp:lastModifiedBy>
  <dcterms:created xsi:type="dcterms:W3CDTF">2015-08-24T12:49:47Z</dcterms:created>
  <dcterms:modified xsi:type="dcterms:W3CDTF">2015-08-27T14:47:35Z</dcterms:modified>
</cp:coreProperties>
</file>