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pivotTables/pivotTable4.xml" ContentType="application/vnd.openxmlformats-officedocument.spreadsheetml.pivotTable+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pivotCache/pivotCacheDefinition4.xml" ContentType="application/vnd.openxmlformats-officedocument.spreadsheetml.pivotCacheDefinitio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pivotCache/pivotCacheRecords3.xml" ContentType="application/vnd.openxmlformats-officedocument.spreadsheetml.pivotCacheRecords+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8" windowWidth="9900" windowHeight="8040" firstSheet="10" activeTab="15"/>
  </bookViews>
  <sheets>
    <sheet name="Pivot" sheetId="24" r:id="rId1"/>
    <sheet name="FTS export 18-11" sheetId="23" r:id="rId2"/>
    <sheet name="FTS export" sheetId="1" r:id="rId3"/>
    <sheet name="Appeal funding" sheetId="15" r:id="rId4"/>
    <sheet name="Tbl1-Top donors&amp;pledges" sheetId="3" r:id="rId5"/>
    <sheet name="Fig1-Com'ted-disbursed-pledged" sheetId="9" r:id="rId6"/>
    <sheet name="Fig2-Recipients" sheetId="4" r:id="rId7"/>
    <sheet name="Fig3-Timeline" sheetId="6" r:id="rId8"/>
    <sheet name="Cases data" sheetId="8" r:id="rId9"/>
    <sheet name="Fig4-Cases-deaths" sheetId="10" r:id="rId10"/>
    <sheet name="Fig5-Private donors" sheetId="13" r:id="rId11"/>
    <sheet name="Fig6-Private - gov in-kind" sheetId="19" r:id="rId12"/>
    <sheet name="Fig6-Priv in-kind" sheetId="20" r:id="rId13"/>
    <sheet name="Sectors" sheetId="22" r:id="rId14"/>
    <sheet name="Healthcare workers data" sheetId="11" r:id="rId15"/>
    <sheet name="Fig7-Healthcare workers" sheetId="21" r:id="rId16"/>
  </sheets>
  <definedNames>
    <definedName name="_xlnm._FilterDatabase" localSheetId="8" hidden="1">'Cases data'!$A$5:$M$5</definedName>
    <definedName name="_xlnm._FilterDatabase" localSheetId="5" hidden="1">'Fig1-Com''ted-disbursed-pledged'!$A$4:$E$4</definedName>
    <definedName name="_xlnm._FilterDatabase" localSheetId="11">'Fig6-Private - gov in-kind'!$A$4:$E$4</definedName>
    <definedName name="_xlnm._FilterDatabase" localSheetId="2" hidden="1">'FTS export'!$A$7:$Y$705</definedName>
    <definedName name="_xlnm._FilterDatabase" localSheetId="1" hidden="1">'FTS export 18-11'!$A$7:$W$7</definedName>
    <definedName name="_xlnm._FilterDatabase" localSheetId="14" hidden="1">'Healthcare workers data'!$A$5:$Z$18</definedName>
  </definedNames>
  <calcPr calcId="125725"/>
  <pivotCaches>
    <pivotCache cacheId="4" r:id="rId17"/>
    <pivotCache cacheId="5" r:id="rId18"/>
    <pivotCache cacheId="6" r:id="rId19"/>
    <pivotCache cacheId="7" r:id="rId20"/>
  </pivotCaches>
</workbook>
</file>

<file path=xl/calcChain.xml><?xml version="1.0" encoding="utf-8"?>
<calcChain xmlns="http://schemas.openxmlformats.org/spreadsheetml/2006/main">
  <c r="I5" i="15"/>
  <c r="H5"/>
  <c r="N11" i="6"/>
  <c r="M11"/>
  <c r="N13"/>
  <c r="M12"/>
  <c r="M13"/>
  <c r="K42" i="19"/>
  <c r="K41"/>
  <c r="K40"/>
  <c r="K39"/>
  <c r="K38"/>
  <c r="J42"/>
  <c r="J41"/>
  <c r="J40"/>
  <c r="J39"/>
  <c r="G13" i="6"/>
  <c r="C9" i="4"/>
  <c r="B9"/>
  <c r="K17" i="20"/>
  <c r="K16"/>
  <c r="K15"/>
  <c r="K14"/>
  <c r="J17"/>
  <c r="J16"/>
  <c r="J15"/>
  <c r="J14"/>
  <c r="J38" i="19"/>
  <c r="C7" i="15"/>
  <c r="F5"/>
  <c r="D5"/>
  <c r="C6" i="3"/>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5"/>
  <c r="O25"/>
  <c r="C6" i="15"/>
  <c r="C5"/>
  <c r="C5" i="6"/>
  <c r="C6" s="1"/>
  <c r="D6" s="1"/>
  <c r="J28" i="8"/>
  <c r="L28"/>
  <c r="M28" s="1"/>
  <c r="K28"/>
  <c r="G28"/>
  <c r="D28"/>
  <c r="G26"/>
  <c r="J26"/>
  <c r="L26"/>
  <c r="M26" s="1"/>
  <c r="K26"/>
  <c r="D21"/>
  <c r="G16"/>
  <c r="D11"/>
  <c r="D9"/>
  <c r="D7"/>
  <c r="H5" i="10"/>
  <c r="I5"/>
  <c r="I6" s="1"/>
  <c r="G6"/>
  <c r="F5"/>
  <c r="F6" s="1"/>
  <c r="E5"/>
  <c r="G12" i="6"/>
  <c r="G11"/>
  <c r="G10"/>
  <c r="G9"/>
  <c r="G8"/>
  <c r="G7"/>
  <c r="G6"/>
  <c r="G5"/>
  <c r="J22" i="8"/>
  <c r="J23"/>
  <c r="J24"/>
  <c r="J25"/>
  <c r="J27"/>
  <c r="J29"/>
  <c r="J30"/>
  <c r="J31"/>
  <c r="J32"/>
  <c r="J33"/>
  <c r="J34"/>
  <c r="J35"/>
  <c r="J36"/>
  <c r="J37"/>
  <c r="J38"/>
  <c r="J39"/>
  <c r="J40"/>
  <c r="J41"/>
  <c r="J42"/>
  <c r="J43"/>
  <c r="J44"/>
  <c r="J45"/>
  <c r="J46"/>
  <c r="J47"/>
  <c r="J48"/>
  <c r="J49"/>
  <c r="J50"/>
  <c r="J51"/>
  <c r="J52"/>
  <c r="J53"/>
  <c r="J54"/>
  <c r="J55"/>
  <c r="J56"/>
  <c r="J57"/>
  <c r="J58"/>
  <c r="J59"/>
  <c r="J60"/>
  <c r="J61"/>
  <c r="J62"/>
  <c r="J63"/>
  <c r="J64"/>
  <c r="J65"/>
  <c r="J20"/>
  <c r="J13"/>
  <c r="G25"/>
  <c r="G27"/>
  <c r="G29"/>
  <c r="G30"/>
  <c r="G31"/>
  <c r="G32"/>
  <c r="G33"/>
  <c r="G34"/>
  <c r="G35"/>
  <c r="G36"/>
  <c r="G37"/>
  <c r="G38"/>
  <c r="G39"/>
  <c r="G40"/>
  <c r="G41"/>
  <c r="G42"/>
  <c r="G43"/>
  <c r="G44"/>
  <c r="G45"/>
  <c r="G46"/>
  <c r="G47"/>
  <c r="G48"/>
  <c r="G49"/>
  <c r="G50"/>
  <c r="G51"/>
  <c r="G52"/>
  <c r="G53"/>
  <c r="G54"/>
  <c r="G55"/>
  <c r="G56"/>
  <c r="G57"/>
  <c r="G58"/>
  <c r="G59"/>
  <c r="G60"/>
  <c r="G61"/>
  <c r="G62"/>
  <c r="G63"/>
  <c r="G64"/>
  <c r="G65"/>
  <c r="G24"/>
  <c r="D13"/>
  <c r="D12"/>
  <c r="D8"/>
  <c r="D10"/>
  <c r="D14"/>
  <c r="D15"/>
  <c r="D16"/>
  <c r="D17"/>
  <c r="D18"/>
  <c r="D19"/>
  <c r="D20"/>
  <c r="D22"/>
  <c r="D23"/>
  <c r="D24"/>
  <c r="D25"/>
  <c r="D29"/>
  <c r="D30"/>
  <c r="D31"/>
  <c r="D32"/>
  <c r="D33"/>
  <c r="D34"/>
  <c r="D35"/>
  <c r="D36"/>
  <c r="D37"/>
  <c r="D38"/>
  <c r="D39"/>
  <c r="D40"/>
  <c r="D41"/>
  <c r="D42"/>
  <c r="D43"/>
  <c r="D44"/>
  <c r="D45"/>
  <c r="D46"/>
  <c r="D47"/>
  <c r="D48"/>
  <c r="D49"/>
  <c r="D50"/>
  <c r="D51"/>
  <c r="D52"/>
  <c r="D53"/>
  <c r="D54"/>
  <c r="D55"/>
  <c r="D56"/>
  <c r="D57"/>
  <c r="D58"/>
  <c r="D59"/>
  <c r="D60"/>
  <c r="D61"/>
  <c r="D62"/>
  <c r="D63"/>
  <c r="D64"/>
  <c r="D65"/>
  <c r="D6"/>
  <c r="L65"/>
  <c r="M65" s="1"/>
  <c r="K65"/>
  <c r="L64"/>
  <c r="K64"/>
  <c r="L63"/>
  <c r="M63" s="1"/>
  <c r="K63"/>
  <c r="L62"/>
  <c r="K62"/>
  <c r="L61"/>
  <c r="M61" s="1"/>
  <c r="K61"/>
  <c r="L60"/>
  <c r="K60"/>
  <c r="L59"/>
  <c r="M59" s="1"/>
  <c r="K59"/>
  <c r="L58"/>
  <c r="K58"/>
  <c r="L57"/>
  <c r="M57" s="1"/>
  <c r="K57"/>
  <c r="L56"/>
  <c r="K56"/>
  <c r="L55"/>
  <c r="M55" s="1"/>
  <c r="K55"/>
  <c r="L43"/>
  <c r="K43"/>
  <c r="L40"/>
  <c r="M40" s="1"/>
  <c r="K40"/>
  <c r="L39"/>
  <c r="K39"/>
  <c r="L38"/>
  <c r="M38" s="1"/>
  <c r="K38"/>
  <c r="L36"/>
  <c r="K36"/>
  <c r="L33"/>
  <c r="M33" s="1"/>
  <c r="K33"/>
  <c r="L34"/>
  <c r="K34"/>
  <c r="L8"/>
  <c r="L10"/>
  <c r="L14"/>
  <c r="L15"/>
  <c r="M15" s="1"/>
  <c r="L16"/>
  <c r="L17"/>
  <c r="L18"/>
  <c r="L19"/>
  <c r="M19" s="1"/>
  <c r="L20"/>
  <c r="M20" s="1"/>
  <c r="L22"/>
  <c r="L23"/>
  <c r="L24"/>
  <c r="M24" s="1"/>
  <c r="L25"/>
  <c r="M25" s="1"/>
  <c r="L27"/>
  <c r="L29"/>
  <c r="L30"/>
  <c r="M30" s="1"/>
  <c r="L31"/>
  <c r="M31" s="1"/>
  <c r="L32"/>
  <c r="M32" s="1"/>
  <c r="L35"/>
  <c r="L37"/>
  <c r="M37" s="1"/>
  <c r="L41"/>
  <c r="M41" s="1"/>
  <c r="L42"/>
  <c r="L44"/>
  <c r="L45"/>
  <c r="M45" s="1"/>
  <c r="L46"/>
  <c r="M46" s="1"/>
  <c r="L47"/>
  <c r="L48"/>
  <c r="L49"/>
  <c r="M49" s="1"/>
  <c r="L50"/>
  <c r="M50" s="1"/>
  <c r="L51"/>
  <c r="L52"/>
  <c r="L53"/>
  <c r="M53" s="1"/>
  <c r="L54"/>
  <c r="M54" s="1"/>
  <c r="K8"/>
  <c r="K10"/>
  <c r="M10" s="1"/>
  <c r="K14"/>
  <c r="K15"/>
  <c r="K16"/>
  <c r="K17"/>
  <c r="K18"/>
  <c r="K19"/>
  <c r="K20"/>
  <c r="K22"/>
  <c r="K23"/>
  <c r="K24"/>
  <c r="K25"/>
  <c r="K27"/>
  <c r="M27" s="1"/>
  <c r="K29"/>
  <c r="K30"/>
  <c r="K31"/>
  <c r="K32"/>
  <c r="K35"/>
  <c r="K37"/>
  <c r="K41"/>
  <c r="K42"/>
  <c r="K44"/>
  <c r="K45"/>
  <c r="K46"/>
  <c r="K47"/>
  <c r="K48"/>
  <c r="K49"/>
  <c r="K50"/>
  <c r="K51"/>
  <c r="K52"/>
  <c r="K53"/>
  <c r="K54"/>
  <c r="L6"/>
  <c r="K6"/>
  <c r="H5" i="6" s="1"/>
  <c r="K5" l="1"/>
  <c r="D5"/>
  <c r="C7"/>
  <c r="D7" s="1"/>
  <c r="M8" i="8"/>
  <c r="M16"/>
  <c r="M48"/>
  <c r="M23"/>
  <c r="M14"/>
  <c r="M56"/>
  <c r="M60"/>
  <c r="M22"/>
  <c r="M17"/>
  <c r="M52"/>
  <c r="M44"/>
  <c r="M29"/>
  <c r="M18"/>
  <c r="M36"/>
  <c r="M64"/>
  <c r="B5" i="10"/>
  <c r="E6"/>
  <c r="B6" s="1"/>
  <c r="F7"/>
  <c r="F8" s="1"/>
  <c r="G8"/>
  <c r="I7"/>
  <c r="I8" s="1"/>
  <c r="J6"/>
  <c r="H6"/>
  <c r="H6" i="6"/>
  <c r="H7" s="1"/>
  <c r="K7" s="1"/>
  <c r="M6" i="8"/>
  <c r="M35"/>
  <c r="M34"/>
  <c r="M39"/>
  <c r="M43"/>
  <c r="M58"/>
  <c r="M62"/>
  <c r="M51"/>
  <c r="M47"/>
  <c r="M42"/>
  <c r="I5" i="6"/>
  <c r="K6" l="1"/>
  <c r="H8"/>
  <c r="K8" s="1"/>
  <c r="I6"/>
  <c r="I7" s="1"/>
  <c r="J7" s="1"/>
  <c r="C8"/>
  <c r="D8" s="1"/>
  <c r="E7" i="10"/>
  <c r="E8" s="1"/>
  <c r="F9"/>
  <c r="F10" s="1"/>
  <c r="I9"/>
  <c r="I10" s="1"/>
  <c r="G9"/>
  <c r="G10" s="1"/>
  <c r="J7"/>
  <c r="D7" s="1"/>
  <c r="C6"/>
  <c r="H8"/>
  <c r="C8" s="1"/>
  <c r="J6" i="6"/>
  <c r="J5"/>
  <c r="H9"/>
  <c r="K9" s="1"/>
  <c r="I8" l="1"/>
  <c r="J8" s="1"/>
  <c r="C9"/>
  <c r="D9" s="1"/>
  <c r="E9" i="10"/>
  <c r="E10" s="1"/>
  <c r="B10" s="1"/>
  <c r="B7"/>
  <c r="H9"/>
  <c r="C9" s="1"/>
  <c r="F11"/>
  <c r="F12" s="1"/>
  <c r="G11"/>
  <c r="G12" s="1"/>
  <c r="G13" s="1"/>
  <c r="I11"/>
  <c r="I12" s="1"/>
  <c r="I13" s="1"/>
  <c r="J8"/>
  <c r="D8" s="1"/>
  <c r="H10" i="6"/>
  <c r="K10" s="1"/>
  <c r="C10" l="1"/>
  <c r="D10" s="1"/>
  <c r="B9" i="10"/>
  <c r="E11"/>
  <c r="E12" s="1"/>
  <c r="E13" s="1"/>
  <c r="H10"/>
  <c r="C10" s="1"/>
  <c r="F13"/>
  <c r="J9"/>
  <c r="D9" s="1"/>
  <c r="I9" i="6"/>
  <c r="J9" s="1"/>
  <c r="H11"/>
  <c r="H12" l="1"/>
  <c r="K12" s="1"/>
  <c r="K11"/>
  <c r="C11"/>
  <c r="D11" s="1"/>
  <c r="B11" i="10"/>
  <c r="B13"/>
  <c r="B12"/>
  <c r="H11"/>
  <c r="H12" s="1"/>
  <c r="H13" s="1"/>
  <c r="C13" s="1"/>
  <c r="J10"/>
  <c r="H13" i="6"/>
  <c r="K13" s="1"/>
  <c r="I10"/>
  <c r="J10" s="1"/>
  <c r="C12" l="1"/>
  <c r="D12" s="1"/>
  <c r="C11" i="10"/>
  <c r="C12"/>
  <c r="D10"/>
  <c r="J11"/>
  <c r="D11" s="1"/>
  <c r="I11" i="6"/>
  <c r="C13" l="1"/>
  <c r="D13" s="1"/>
  <c r="J12" i="10"/>
  <c r="D12" s="1"/>
  <c r="I12" i="6"/>
  <c r="J12" s="1"/>
  <c r="J11"/>
  <c r="I13" l="1"/>
  <c r="J13" s="1"/>
  <c r="C14"/>
  <c r="D14" s="1"/>
  <c r="J13" i="10"/>
  <c r="D13" s="1"/>
  <c r="C15" i="6" l="1"/>
  <c r="D15" s="1"/>
  <c r="C16" l="1"/>
  <c r="D16" s="1"/>
  <c r="C17" l="1"/>
  <c r="D17" s="1"/>
  <c r="C18" l="1"/>
  <c r="D18" s="1"/>
  <c r="C19" l="1"/>
  <c r="D19" s="1"/>
  <c r="C20" l="1"/>
  <c r="D20" s="1"/>
  <c r="C21" l="1"/>
  <c r="D21" s="1"/>
  <c r="C22" l="1"/>
  <c r="D22" s="1"/>
  <c r="C23" l="1"/>
  <c r="D23" s="1"/>
  <c r="C24" l="1"/>
  <c r="D24" s="1"/>
  <c r="C25" l="1"/>
  <c r="D25" s="1"/>
  <c r="C26" l="1"/>
  <c r="D26" s="1"/>
  <c r="C27" l="1"/>
  <c r="D27" s="1"/>
  <c r="C28" l="1"/>
  <c r="D28" s="1"/>
  <c r="C29" l="1"/>
  <c r="D29" s="1"/>
  <c r="C30" l="1"/>
  <c r="D30" s="1"/>
  <c r="C31" l="1"/>
  <c r="D31" s="1"/>
  <c r="C32" l="1"/>
  <c r="D32" s="1"/>
  <c r="C33" l="1"/>
  <c r="D33" s="1"/>
  <c r="C34" l="1"/>
  <c r="D34" s="1"/>
  <c r="C35" l="1"/>
  <c r="D35" s="1"/>
  <c r="C36" l="1"/>
  <c r="D36" s="1"/>
  <c r="C37" l="1"/>
  <c r="D37" s="1"/>
  <c r="C38" l="1"/>
  <c r="D38" s="1"/>
  <c r="C39" l="1"/>
  <c r="D39" s="1"/>
  <c r="C40" l="1"/>
  <c r="D40" s="1"/>
  <c r="C41" l="1"/>
  <c r="D41" s="1"/>
  <c r="C42" l="1"/>
  <c r="D42" s="1"/>
  <c r="C43" l="1"/>
  <c r="D43" s="1"/>
  <c r="C44" l="1"/>
  <c r="D44" s="1"/>
  <c r="C45" l="1"/>
  <c r="D45" s="1"/>
  <c r="C46" l="1"/>
  <c r="D46" s="1"/>
  <c r="C47" l="1"/>
  <c r="D47" s="1"/>
  <c r="C48" l="1"/>
  <c r="D48" s="1"/>
  <c r="C49" l="1"/>
  <c r="D49" s="1"/>
  <c r="C50" l="1"/>
  <c r="D50" s="1"/>
  <c r="C51" l="1"/>
  <c r="D51" s="1"/>
  <c r="C52" l="1"/>
  <c r="D52" s="1"/>
  <c r="C53" l="1"/>
  <c r="D53" s="1"/>
  <c r="C54" l="1"/>
  <c r="D54" s="1"/>
  <c r="C55" l="1"/>
  <c r="D55" s="1"/>
  <c r="C56" l="1"/>
  <c r="D56" s="1"/>
  <c r="C57" l="1"/>
  <c r="D57" s="1"/>
  <c r="C58" l="1"/>
  <c r="D58" s="1"/>
  <c r="C59" l="1"/>
  <c r="D59" s="1"/>
  <c r="C60" l="1"/>
  <c r="D60" s="1"/>
  <c r="C61" l="1"/>
  <c r="D61" s="1"/>
  <c r="C62" l="1"/>
  <c r="D62" s="1"/>
  <c r="C63" l="1"/>
  <c r="D63" s="1"/>
  <c r="C64" l="1"/>
  <c r="D64" s="1"/>
  <c r="C65" l="1"/>
  <c r="D65" s="1"/>
  <c r="C66" l="1"/>
  <c r="D66" s="1"/>
  <c r="C67" l="1"/>
  <c r="D67" s="1"/>
  <c r="C68" l="1"/>
  <c r="D68" s="1"/>
  <c r="C69" l="1"/>
  <c r="D69" s="1"/>
  <c r="C70" l="1"/>
  <c r="D70" s="1"/>
  <c r="C71" l="1"/>
  <c r="D71" s="1"/>
  <c r="C72" l="1"/>
  <c r="D72" s="1"/>
  <c r="C73" l="1"/>
  <c r="D73" s="1"/>
  <c r="C74" l="1"/>
  <c r="D74" s="1"/>
  <c r="C75" l="1"/>
  <c r="D75" s="1"/>
  <c r="C76" l="1"/>
  <c r="D76" s="1"/>
  <c r="C77" l="1"/>
  <c r="D77" s="1"/>
  <c r="C78" l="1"/>
  <c r="D78" s="1"/>
  <c r="C79" l="1"/>
  <c r="D79" s="1"/>
  <c r="C80" l="1"/>
  <c r="D80" s="1"/>
  <c r="C81" l="1"/>
  <c r="D81" s="1"/>
  <c r="C82" l="1"/>
  <c r="D82" s="1"/>
  <c r="C83" l="1"/>
  <c r="D83" s="1"/>
  <c r="C84" l="1"/>
  <c r="D84" s="1"/>
  <c r="C85" l="1"/>
  <c r="D85" s="1"/>
  <c r="C86" l="1"/>
  <c r="D86" s="1"/>
  <c r="C87" l="1"/>
  <c r="D87" s="1"/>
  <c r="C88" l="1"/>
  <c r="D88" s="1"/>
  <c r="C89" l="1"/>
  <c r="D89" s="1"/>
  <c r="C90" l="1"/>
  <c r="D90" s="1"/>
  <c r="C91" l="1"/>
  <c r="D91" s="1"/>
  <c r="C92" l="1"/>
  <c r="D92" s="1"/>
  <c r="C93" l="1"/>
  <c r="D93" s="1"/>
  <c r="C94" l="1"/>
  <c r="D94" s="1"/>
  <c r="C95" l="1"/>
  <c r="D95" s="1"/>
  <c r="C96" l="1"/>
  <c r="D96" s="1"/>
  <c r="C97" l="1"/>
  <c r="D97" s="1"/>
  <c r="C98" l="1"/>
  <c r="D98" s="1"/>
  <c r="C99" l="1"/>
  <c r="D99" s="1"/>
  <c r="C100" l="1"/>
  <c r="D100" s="1"/>
  <c r="C101" l="1"/>
  <c r="D101" s="1"/>
  <c r="C102" l="1"/>
  <c r="D102" s="1"/>
  <c r="C103" l="1"/>
  <c r="D103" s="1"/>
  <c r="C104" l="1"/>
  <c r="D104" s="1"/>
  <c r="C105" l="1"/>
  <c r="D105" s="1"/>
  <c r="C106" l="1"/>
  <c r="D106" s="1"/>
  <c r="C107" l="1"/>
  <c r="D107" s="1"/>
  <c r="C108" l="1"/>
  <c r="D108" s="1"/>
  <c r="C109" l="1"/>
  <c r="D109" s="1"/>
  <c r="C110" l="1"/>
  <c r="D110" s="1"/>
  <c r="C111" l="1"/>
  <c r="D111" s="1"/>
  <c r="C112" l="1"/>
  <c r="D112" s="1"/>
  <c r="C113" l="1"/>
  <c r="D113" s="1"/>
  <c r="C114" l="1"/>
  <c r="D114" s="1"/>
  <c r="C115" l="1"/>
  <c r="D115" s="1"/>
  <c r="C116" l="1"/>
  <c r="D116" s="1"/>
  <c r="C117" l="1"/>
  <c r="C118" l="1"/>
  <c r="D118" s="1"/>
  <c r="D117"/>
</calcChain>
</file>

<file path=xl/sharedStrings.xml><?xml version="1.0" encoding="utf-8"?>
<sst xmlns="http://schemas.openxmlformats.org/spreadsheetml/2006/main" count="23051" uniqueCount="1032">
  <si>
    <t>(Sierra Leone) London Mining gives donation US$ 90K (rice, PPE &amp; bikes) to the President Ebola National Fund;_x000D_
US$ 10.2K (sensitisation) for the MInistry of Politcal Affairs;_x000D_
US$ 15.9K (sensitisation) Health Commitee of Marampa Chiefdom;_x000D_
US$ 1.5K (sensitisation) to the Paramount Chief of Maforkie;_x000D_
US$ 4K for quarantine home.</t>
  </si>
  <si>
    <t>(Region) Support of West African Ebola outbreak response</t>
  </si>
  <si>
    <t>Emergency year</t>
  </si>
  <si>
    <t>(Sierra Leone) Support 10 additional UN agency health staff through the UN’s Standby Partnership Programme (204838)</t>
  </si>
  <si>
    <t>(Guinea) Organiser des activités de désinfection, de suivi des cas contacts et de sensibilisation en Guinée forestière, en appui à la Croix-Rouge guinéenne.</t>
  </si>
  <si>
    <t>Israel</t>
  </si>
  <si>
    <t>GOAL</t>
  </si>
  <si>
    <t>DuPont</t>
  </si>
  <si>
    <t>(Guinea) African Rainbow Minerals contribute to the Ebola Fund of Guinea to assist fight against Ebola ( clinical management, social mobilisation, medical coordination and other key mechanisms of controlling the disease. )</t>
  </si>
  <si>
    <t>(Liberia) renovated a 60-bed Ebola Unit in Liberia's Nimba County and provided buckets, mattresses and chlorine</t>
  </si>
  <si>
    <t>European Commission's Humanitarian Aid and Civil Protection Department</t>
  </si>
  <si>
    <t>International Procurement Agency</t>
  </si>
  <si>
    <t>Ebola response - UNHAS</t>
  </si>
  <si>
    <t>(Mali) Ebola Response</t>
  </si>
  <si>
    <t>Bolivia</t>
  </si>
  <si>
    <t>(Region) Regional response to Ebola outbreak</t>
  </si>
  <si>
    <t xml:space="preserve">(Sierra Leone) (in-kind) 4 million pairs of medical gloves to help protect health workers in Africa from the deadly Ebola virus_x000D_
_x000D_
</t>
  </si>
  <si>
    <t>African Rainbow Minerals</t>
  </si>
  <si>
    <t>William and Flora Hewlett Foundation</t>
  </si>
  <si>
    <t>(Liberia) Ebola Virus Disease Outbreak</t>
  </si>
  <si>
    <t>(Region) (in-kind) 20.9 million rubber gloves for Sierra Leone, Guinea, Liberia, Nigeria and DRC</t>
  </si>
  <si>
    <t>(Region) To support relief efforts in West Africa</t>
  </si>
  <si>
    <t>Iceland</t>
  </si>
  <si>
    <t xml:space="preserve">(Liberia) (in-kind) BHP Billiton donated two ambulances to the Liberia National Red Cross Society(LNRCS) to enhance  its work in the wake of the fight against the deadly Ebola virus </t>
  </si>
  <si>
    <t>(Region) Ebola Response Multi-Partner Trust Fund (amount to be confirmed)</t>
  </si>
  <si>
    <t>(Sierra Leone) Emergency Intervention to Manage Ebola Virus Disease (EVD) Cases in Sierra Leone and Liberia (ECHO/-WF/EDF/2014/02003)</t>
  </si>
  <si>
    <t>Humanitarian Implementation Plan (HIP) Epidemics - (ECHO/DRF/BUD/2014/93000 - unallocated balance of total original funding decision of Euro 11.5 mn)</t>
  </si>
  <si>
    <t>Belgium</t>
  </si>
  <si>
    <t>UNICEF National Committee/Korea (Republic of)</t>
  </si>
  <si>
    <t>Wells Fargo &amp; CO</t>
  </si>
  <si>
    <t>(Liberia) Provision of medical materials to the protection and for the care, food help  (2014.1831.8)</t>
  </si>
  <si>
    <t xml:space="preserve">(Liberia) WHO - Ebola Virus Diseases Outbreak response in west Africa_x000D_
</t>
  </si>
  <si>
    <t>Various (details not yet provided)</t>
  </si>
  <si>
    <t>(SIERRA LEONE) to fight against the Ebola outbreak.</t>
  </si>
  <si>
    <t>Population Services International</t>
  </si>
  <si>
    <t>(Region) Aid to victims of ebola epidemic in Western Africa</t>
  </si>
  <si>
    <t>Japan</t>
  </si>
  <si>
    <t>(Region) Ebola Response - Special Operation 200773 (D001614)</t>
  </si>
  <si>
    <t xml:space="preserve">(Sierra Leone) Sierra Leone Brewery limited stated that Le376 million of the said amount is towards the fight against the Ebola disease, while Le257 million is towards the Wellington Health Centre Rehabilitation Project. </t>
  </si>
  <si>
    <t>(Sierra Leone) Association of Sierra Leone Commercial Banks contributes to the Sierra Leone Ministry of Health and Sanitation to support relief efforts.</t>
  </si>
  <si>
    <t>(Guinea) IFRC Emergency Appeal (from various IFRC National Societies)</t>
  </si>
  <si>
    <t>(Guinea-Bissau) Ebola Response</t>
  </si>
  <si>
    <t>Cote d'Ivoire</t>
  </si>
  <si>
    <t>(region) Ebola Response Multi-Partner Trust Fund</t>
  </si>
  <si>
    <t>(Liberia) Foreign medical Team - Liberia</t>
  </si>
  <si>
    <t>(Region) (In-kind) Randgold provided Trainings, Isolation tents, PPEs ( Ebola Kit), IR Thermometers to Mali, Ivory Coast and DRC.</t>
  </si>
  <si>
    <t xml:space="preserve">(Liberia) Purchase of 9 vehicles to health services </t>
  </si>
  <si>
    <t xml:space="preserve">(Region) Regional EMOP - 200761 - Support to Populations in Areas Affected by the Ebola Outbreak  in West Africa </t>
  </si>
  <si>
    <t>(Liberia) Ebola Response</t>
  </si>
  <si>
    <t xml:space="preserve">(REGION) (IN_KIIND) Donated petroleum to last 6 months to support the truck donation through Vivo Energy and also donated medical supplies_x000D_
</t>
  </si>
  <si>
    <t>(Liberia) (in-kind) Golder VerOleum gave hygiene supplies and outreach to communities and local task force.</t>
  </si>
  <si>
    <t>(Liberia) (In-kind) ArcelorMittal has signed a Memorandum of Understanding (MOU) with the Liberian Government Hospital in Grand Bassa County for the donation of drugs for a three-month period; the County requested that the Company handle the purchasing of the drugs, which were estimated at US$17,500 per month.</t>
  </si>
  <si>
    <t>NGN</t>
  </si>
  <si>
    <t>Canadian Imperial Bank of Commerce</t>
  </si>
  <si>
    <t>Mexico</t>
  </si>
  <si>
    <t>(REGION) (IN-KIND) Global Logistics Services is waiving ‘Agency Charges’ to all their clients. As such, there will be no charges on the ongoing shipment of needed medical supplies, equipment and other essential commodities falling under the Ebola Prevention and Control (EP&amp;C) measures.</t>
  </si>
  <si>
    <t xml:space="preserve">(Region) WHO - Ebola virus disease outbreak response plan in West Africa _x000D_
</t>
  </si>
  <si>
    <t>Colombia</t>
  </si>
  <si>
    <t xml:space="preserve">(region) Additional humanitarian assistance (treatment, prevention, broad humanitarian assistance_x000D_
</t>
  </si>
  <si>
    <t xml:space="preserve">(region) (in-kind) Capicity-building investment to help with campaign to advocate for effective global response to Ebola crisis </t>
  </si>
  <si>
    <t>(Region) Ebola Response</t>
  </si>
  <si>
    <t>Chevron Corporation</t>
  </si>
  <si>
    <t>(Region) Olam Foundation Limited contributes to the fight against Ebola.</t>
  </si>
  <si>
    <t>Ebola Response Multi-Partner Trust Fund</t>
  </si>
  <si>
    <t>(Ghana) (In-kind)    Kosmos Energy met with H.E. Kwesi Amissah-Arthur, Vice President of Ghana, to announce Kosmos Energy's donation of critical equipment for three Ebola treatment centers in Ghana, to be located in Tema, Kumasi, and Tamale.  Kosmos will procure and provide generators, incinerators, and other needed supplies for the soon-to-be completed facilities. The equipment and supplies are valued at approximately US$325,000.  This donation of critical equipment and supplies comes after extensive discussions with the Ministry of Health (as well as the USG) to understand Ghana’s needs and level of preparedness.</t>
  </si>
  <si>
    <t>(Sierra Leone) Support the response to Ebola outbreak in West Africa (204838)</t>
  </si>
  <si>
    <t>(Sierra Leone) staffing and running costs, medical supplies and protective equipment for local diagnosis and care centres; construction of up to 200 centres over the next three months</t>
  </si>
  <si>
    <t>Government</t>
  </si>
  <si>
    <t>UN Agencies, NGOs and/or Red Cross (details not yet provided)</t>
  </si>
  <si>
    <t>Benin</t>
  </si>
  <si>
    <t>(Region) Humanitarian assistance</t>
  </si>
  <si>
    <t xml:space="preserve">Aid Type </t>
  </si>
  <si>
    <t>Direct Relief International</t>
  </si>
  <si>
    <t>(region) mobile laboratories and training healthcare staff (Guinea, Nigeria, Liberia)</t>
  </si>
  <si>
    <t xml:space="preserve">(Region) IFRC - Ebola Virus Diseases Outbreak response in west Africa_x000D_
</t>
  </si>
  <si>
    <t>Niger</t>
  </si>
  <si>
    <t xml:space="preserve">(Nigeria) Nigeria - IFRC Emergency Appeal_x000D_
</t>
  </si>
  <si>
    <t>Disasters Emergency Committee (UK)</t>
  </si>
  <si>
    <t>(Region) (inkind) Henry Schein's donations will include more than $1 million in masks, gloves and gowns, along with hand sanitizer, coveralls and other PPE. The CDC Foundation will receive $500,000 of this product, with the remainder donated to Henry Schein's strategic NGO (Non-Government Organization) partners providing relief, including AmeriCares, Direct Relief, International Medical Corps and Medshare. Henry Schein's response to the Ebola outbreak includes support from its supplier partners, including Crosstex International, Inc., KaVo Kerr Group, Medicom LLC and PDI Healthcare.</t>
  </si>
  <si>
    <t xml:space="preserve">(Guinea) (In-kind) Simfer S.A. (47% owned by Rio Tinto).  The Simandou partners, through Simfer S.A., have made a donation to the United Nations’ World Food Programme to support logistics for the humanitarian community responding to  Ebola. The donation, made under the authority of Guinea’s National Coordinator  for the fight against Ebola, includes 20 vehicles equipped with a communications system to support the transportation of goods and personnel to Ebola treatment  centres, a jet system to fuel a helicopter that has previously been grounded, and mobile mining camps that are set to  increase treatment capacity. The value of the donation is estimated in excess of US$2.6 million (GNF18.6 billion). </t>
  </si>
  <si>
    <t>(DRC) Riposte à l’épidémie de la Maladie virale Ébola dans la Province de l’Équateur, en RDC</t>
  </si>
  <si>
    <t>(Region) Aid to victims of ebola virus outbreak</t>
  </si>
  <si>
    <t>SECTOR NOT YET SPECIFIED</t>
  </si>
  <si>
    <t>China</t>
  </si>
  <si>
    <t>(Liberia) Multi-sectoral emergency projects to combat the direct and indirect effects of the Ebola epidemicin Sierra Leone, Guinea and Liberia (VN05 321.50 LIB 04/14)</t>
  </si>
  <si>
    <t>TOTAL</t>
  </si>
  <si>
    <t>EBOLA-14/SNYS/71570/5389</t>
  </si>
  <si>
    <t>(Region) Ebola response (part of three batches - total of $41 mn)</t>
  </si>
  <si>
    <t>(Sierra Leone) To support existing Holding Centres with water solutions (Bore Holes) - sites identified by District EOCs in Port Loko, Bombali, Moyanba, and Western Rural.</t>
  </si>
  <si>
    <t>Downloaded on: 17 Nov 2014</t>
  </si>
  <si>
    <t>(Region) (In-kind) Astrium has provided Satellite Services to WHO.</t>
  </si>
  <si>
    <t xml:space="preserve">(Region) WCARO RO - Response to Ebola outbreak </t>
  </si>
  <si>
    <t>(region) additional support to the Ebola crisis announced on October 17 (unallocated balance of 84.7 m euros)</t>
  </si>
  <si>
    <t>Total:</t>
  </si>
  <si>
    <t>EBOLA-14/H/71294/5648</t>
  </si>
  <si>
    <t>(Guinea) In-kind - Transporter des médicaments et des équipements.(through EPRUS)</t>
  </si>
  <si>
    <t>(Liberia) Urgent assistance (117429/2014-ORS)</t>
  </si>
  <si>
    <t>(Liberia) (In-kind) Lonestar Cell Foundation donated three cats (vehicles), 20KVA generator and Sanitizers</t>
  </si>
  <si>
    <t xml:space="preserve">(region) In kind donation of 10 shipping containers of soaps, hand sanitizers and disinfecting cleansers to Sierra Leone and Liberia_x000D_
</t>
  </si>
  <si>
    <t>UNICEF National Committee/Hong Kong</t>
  </si>
  <si>
    <t>South Africa</t>
  </si>
  <si>
    <t>(Sierra Leone) Provision of Ebola and disaster response expertise to support the ebola response in West Africa: surge support for DFID Sierra Leone and UNICEF (204838)</t>
  </si>
  <si>
    <t>Seplat Petroleum Development Company Plc</t>
  </si>
  <si>
    <t>(Region) Ebola Virus Disease (EVD) (447)</t>
  </si>
  <si>
    <t xml:space="preserve">(Liberia) in kind - five supply kits to Liberaia in an attempt to bring the ebola epidemic under control. A single kit can keep 500 people served for three months._x000D_
_x000D_
</t>
  </si>
  <si>
    <t>Greece</t>
  </si>
  <si>
    <t>(Region) A donation match of up to $50,000 to the Canadian Red Cross in support of their efforts to combat the spread of the deadly Ebola virus and provide emergency response operations in the affected countries. The donation will benefit the West Africa Ebola Fund with funds raised through the HBC Foundation.</t>
  </si>
  <si>
    <t>Monaco</t>
  </si>
  <si>
    <t>Legatum Foundation</t>
  </si>
  <si>
    <t>(Region) Volvo group have pledged funds to support Ebola relief efforts.</t>
  </si>
  <si>
    <t>Action Contre la Faim</t>
  </si>
  <si>
    <t>EBOLA-14/CSS/72256/561</t>
  </si>
  <si>
    <t>American Red Cross</t>
  </si>
  <si>
    <t xml:space="preserve">(Region) Ebola Response (QZA-12/0209) (through NORCAP)_x000D_
</t>
  </si>
  <si>
    <t>International Rescue Committee</t>
  </si>
  <si>
    <t>(Region) Ebola Response ( QZA-14/0235)</t>
  </si>
  <si>
    <t>(Liberia) Support the response to Ebola Virus Disease outbreak in West Africa  (204838)</t>
  </si>
  <si>
    <t>Region) Ebola response (part of PRM unearmarked funding)</t>
  </si>
  <si>
    <t>International Organization for Migration</t>
  </si>
  <si>
    <t>(Sierra Leone) (in-kind) Sierra Leone Brewing Company (Heineken) provided in-kind supplies to local communities._x000D_
Five Empty  GFE 10 HL  Water Tank with Chlorine supply  to the Wellington and Calaba Town Communities. Thermometers and PPEs worth $60,000 to the government directly and  other s through MSF - From HEINEKEN International and DIAGEO International. Provision of medical items including PPEs to staff.</t>
  </si>
  <si>
    <t>(Liberia) to provide critical emergency support to populations affected by the Ebola Virus Disease Outbreak in West Africa (through US Fund for UNICEF)</t>
  </si>
  <si>
    <t>EBOLA-14/CSS/71113/5767</t>
  </si>
  <si>
    <t>To provide additional supplies and services to under-resourced clinics to improve the county health system in Grand Bassa County in Liberia</t>
  </si>
  <si>
    <t xml:space="preserve">(Liberia) (In-kind) Putu Iron Ore Mining donated various items to the community.  100 Buckets and Faucets  Swankamore and Bentol Community;_x000D_
5 Catons of Clorine Swankamore Community;_x000D_
5 Cartons of Dettol's Swankamore Community;_x000D_
5 Cartons of Clorex Bentol Community;_x000D_
5 Carton of Rexoguard to Bentol Community;_x000D_
72 bags of rice to Quarantined LNP officials;_x000D_
Cartons of Clorine, dettol and can food to LNP Official;_x000D_
4 Thermoflash thermometers to LNP;_x000D_
2 PIOM Nurses seconded to  U - Foundation;_x000D_
400 Buckets and Faucets;_x000D_
45 cartons of Rexoquard disinfectant;_x000D_
150 Disposable Gloves;_x000D_
23 Tyvex Suits;_x000D_
6 Sixty liters gallons with Faucets placed in public venues;_x000D_
Several Dozen Gallons of disinfectant and Chlorine ;_x000D_
23 sets of tyvets suits ;_x000D_
Two Vehicles to support Grand Gedeh and Putu Ebola Task force;_x000D_
100 gallons of fuels to the Grand Gedeh Ebola Task force;_x000D_
5 - 20ft containers outfitted office space to MSF Camp - ELWA III_x000D_
</t>
  </si>
  <si>
    <t>International Medical Corps</t>
  </si>
  <si>
    <t>(Liberia) Emergency Response to Ebola outbreak</t>
  </si>
  <si>
    <t>(Sierra Leone) Kingho Investment Co. Ltd., Koidu Holdings SA, Universal Trading and Supplies, National Petroleum (NP) SL Limited, Sierra Leone Bar Association, Fawaz Building Materials, Benco Trading Ltd., Balani and Sons donated total of 1.833 billion SLL to support relief efforts.</t>
  </si>
  <si>
    <t>(Liberia) Ebola Response (USAID/OFDA)</t>
  </si>
  <si>
    <t>(Region) Emergency response to the Ebola outbreak in West Africa (emergency operations and research and development)</t>
  </si>
  <si>
    <t>(region) for people affected by Ebola crisis in West Africa</t>
  </si>
  <si>
    <t>(Sierra Leone) Ebola virus dicease emergency response</t>
  </si>
  <si>
    <t>Motorola Foundation</t>
  </si>
  <si>
    <t>(Sierra Leone) Ensuring Primary Health Care in the Sierra Leone Ebola Outbreak (ECHO/-WF/EDF/2014/02008)</t>
  </si>
  <si>
    <t xml:space="preserve">(Nigeria) Lagos Isolation Centre.  Donating to the cause of eradication of the Ebola Virus_x000D_
</t>
  </si>
  <si>
    <t>Central Emergency Response Fund (CERF)</t>
  </si>
  <si>
    <t>NGOs (details not yet provided)</t>
  </si>
  <si>
    <t xml:space="preserve">(REGION) (IN-KIND) Running a campaign to collect money and buy phones which will be installed with Ebola Education material and then given to Community Health Workers in Liberia, Guinea and Sierra Leone_x000D_
</t>
  </si>
  <si>
    <t>(Region) Secondment of UN Special Envoy</t>
  </si>
  <si>
    <t>(Region) (In-kind) Cardno Emerging Markets USA Ltd has teams providing financial management support to the Ministries of Health in Guinea, Sierra Leone, and Liberia and a team of road engineers in Liberia.</t>
  </si>
  <si>
    <t>(Guinea) In-kind - Transporter des médicaments et des équipements.(through NECONTRAS)</t>
  </si>
  <si>
    <t xml:space="preserve">(NIGERIA) Wireless Application Services Providers Association of Ghana (WASPAG) to Noguchi Memorial Institute for Medical Research for vaccine development and research_x000D_
_x000D_
</t>
  </si>
  <si>
    <t>(REGION) (IN-KIND) Scientific Laboratory Supplies donated about $4900 worth of supplies to the International Health Partnership.</t>
  </si>
  <si>
    <t>(Region) Preventive measures to protect HCR staff and refugees in the camps (AH/HCR/2014/0012)</t>
  </si>
  <si>
    <t>International Health Partners</t>
  </si>
  <si>
    <t>Donor top org. name</t>
  </si>
  <si>
    <t>(Guinea) Psycho social activities and awareness campaigns. (46.H.7-1-206)</t>
  </si>
  <si>
    <t>(Sierra Leone) (In-kind) Sierra Leone Cement Corporation Ltd _x000D_
Leocem has offered free cement to the Government of SL to build reception and treatment centers</t>
  </si>
  <si>
    <t>Original currency unit</t>
  </si>
  <si>
    <t xml:space="preserve">(Liberia) (In-kind) Golden Veroleum Liberia contributed towards extensive ongoing outreach and communication into  communities across SE Liberia,  including prevention and infection control education, provision of hygiene supplies. _x000D_
_x000D_
Donated prevention supplies and motorbikes to Health Task forces _x000D_
_x000D_
Ongoing road maintenance  </t>
  </si>
  <si>
    <t>Korea, Republic of</t>
  </si>
  <si>
    <t>UNICEF National Committee/Spain</t>
  </si>
  <si>
    <t>(Guinea) clinical management, social mobilization, medical coordination and other key response activities</t>
  </si>
  <si>
    <t xml:space="preserve">(Liberia) Support to Ebola emergency response in Lofa County - Liberia </t>
  </si>
  <si>
    <t>(Sierra Leone) PPEs and social mobilization</t>
  </si>
  <si>
    <t>(Region) Ebola emergency assistance grant to strengthen health systems (remaining undisbursed amount of $60 million 2014-2016 grant to the West Africa region)</t>
  </si>
  <si>
    <t>HOPE</t>
  </si>
  <si>
    <t>NOK</t>
  </si>
  <si>
    <t>(Liberia) To save lives and alleviate suffering - Mitigating the spread of Ebola through community awareness raising phase 2 &amp; awareness-raising and prevention activities for Ebola outbreak  (Concern ERFS)</t>
  </si>
  <si>
    <t>Ebola Virus Outbreak - Overview of Needs and Requirements (inter-agency plan for Guinea, Liberia, Sierra Leone, Region) - September 2014 - February 2015</t>
  </si>
  <si>
    <t xml:space="preserve">(Guinea) Emergency Aid in response to the Ebola hemorrhagic fever outbreak (through UNDP/USA)_x000D_
</t>
  </si>
  <si>
    <t>Deutsche Welthungerhilfe e.V. (German Agro Action)</t>
  </si>
  <si>
    <t>(Liberia) In-kind - To provide the Saint Joseph Hospital in Monrovia two full batches of medical equipment, protective equipment and disinfection, rehydration and specific medicines to combat Ebola.</t>
  </si>
  <si>
    <t xml:space="preserve">(Guinea) QZA-14/0235-3/Emergency medical response to a Haemorrhagic Fever Outbreak in Guinea and neighbouring countries._x000D_
</t>
  </si>
  <si>
    <t>Switzerland</t>
  </si>
  <si>
    <t>(Region) (In Kind) IBM has launched several initiaitives: 1) a citizen engagement and analytics system in Sierra Leone that enables communities affected by Ebola to communicate their issues and concerns directly to the government; 2) a donation of IBM Connections technology in Nigeria to strengthen the Lagos State government’s preparedness for future disease outbreaks; and 3) a global platform for sharing Ebola-related open data</t>
  </si>
  <si>
    <t>(Cote d'Ivoire) To prepare the Cote d’Ivoire Red Cross through reinforcement of volunteers andmaterial. (MDRCI006)</t>
  </si>
  <si>
    <t xml:space="preserve">Region - WHO - Ebola Virus Diseases Outbreak response in west Africa_x000D_
</t>
  </si>
  <si>
    <t>(LIBERIA) (IN-KIND) Novafone donated mobile phones, toiletries and detergents.</t>
  </si>
  <si>
    <t>Samaritan's Purse</t>
  </si>
  <si>
    <t>(Liberia) To strengthen existing capacities for the management and treatment of cases of Ebola in Liberia.</t>
  </si>
  <si>
    <t>Australia</t>
  </si>
  <si>
    <t>Congo, Democratic Republic of the</t>
  </si>
  <si>
    <t>Technisches Hilfswerk (THW)</t>
  </si>
  <si>
    <t xml:space="preserve">Total: 698 items returned </t>
  </si>
  <si>
    <t>(Sierra Leone) Support to the ebola response in West Africa (204838)</t>
  </si>
  <si>
    <t>Bayer</t>
  </si>
  <si>
    <t>Kenya</t>
  </si>
  <si>
    <t xml:space="preserve">(Nigeria) National Ebola Emergency Operations Centre (EOC)_x000D_
For the containing of the epidemic in Nigeria, _x000D_
</t>
  </si>
  <si>
    <t>Catholic Relief Services</t>
  </si>
  <si>
    <t>Concern Worldwide</t>
  </si>
  <si>
    <t>Malaysia</t>
  </si>
  <si>
    <t>(Region) Tangerine : from now till November 6, 2014 Tangerine will match all customer donations up to 50,000.</t>
  </si>
  <si>
    <t>(Sierra Leone) food supply to quarantined and Ebola-affected population (through the Government of Sierra Leone)</t>
  </si>
  <si>
    <t>Andorra</t>
  </si>
  <si>
    <t>(Liberia) Strengthening Ebola response in West Africa through coordination of social mobilization and distribution of basic hygiene household kits (ECHO/-WF/EDF/2014/02007)</t>
  </si>
  <si>
    <t>Saudi Arabia</t>
  </si>
  <si>
    <t>(Region)  to establish sustainable emergency operations centers in the most impacted countries of Guinea, Liberia and Sierra Leone</t>
  </si>
  <si>
    <t>(Region) Humanitarian assistance (through Red Cross not yet specified)</t>
  </si>
  <si>
    <t>(Liberia) Logistics Support and Relief Commodities (USAID/OFDA)</t>
  </si>
  <si>
    <t>Balancing entry for fund allocation 220579</t>
  </si>
  <si>
    <t>(Guinea) Réponse à l’urgence régionale de maladie à Virus Ebola en Afrique de l’Ouest (ECHO/-WF/EDF/2014/02005)</t>
  </si>
  <si>
    <t>Swedish Civil Contingencies Agency (MSB)</t>
  </si>
  <si>
    <t>(Sierra Leone) (in-kind) fully equipped emergency anti-Ebola medical clinic, including hospital beds, isolation kits, protective clothing for medical staff, and specialist staff to operate clinics and train local health workers</t>
  </si>
  <si>
    <t>(Region) To support relief efforts + matching contributions program in place</t>
  </si>
  <si>
    <t>(Region) Ebola response (part of $40 million additional support announced on October 3)</t>
  </si>
  <si>
    <t>(Sierra Leone) Strengthening response to Ebola outbreak in Sierra Leone</t>
  </si>
  <si>
    <t xml:space="preserve">Mercy Corps </t>
  </si>
  <si>
    <t>John Snow International</t>
  </si>
  <si>
    <t>World Bank</t>
  </si>
  <si>
    <t xml:space="preserve">(Senegal) Senegal - IFRC Emergency Appeal_x000D_
</t>
  </si>
  <si>
    <t>(Liberia) Prepositioning of NFI (46.H.7-1-206)</t>
  </si>
  <si>
    <t>GBP</t>
  </si>
  <si>
    <t>(Guinea) Small-scale/epid. / Ebola outbreak surveillance, readiness and response (ECHO/DRF/BUD/2014/93002)</t>
  </si>
  <si>
    <t>(Liberia) Ebola response - mobilization and awareness, contact-tracing, psychosocial counseling, food distribution and burial</t>
  </si>
  <si>
    <t>(Region) To help front line work in West Africa to treat, contain and control the spread of the Ebola outbreak.</t>
  </si>
  <si>
    <t>Saudi Arabia (Kingdom of)</t>
  </si>
  <si>
    <t>WellPoint, Inc.</t>
  </si>
  <si>
    <t>Liberia</t>
  </si>
  <si>
    <t xml:space="preserve">(Guinea) Ebola Response </t>
  </si>
  <si>
    <t>Food &amp; Agriculture Organization of the United Nations</t>
  </si>
  <si>
    <t>Other</t>
  </si>
  <si>
    <t>(region) Ebola response</t>
  </si>
  <si>
    <t>Emergency title</t>
  </si>
  <si>
    <t>(Senegal) IAMGOLD gives $35k to British Red Cross</t>
  </si>
  <si>
    <t>(Region) support for organizations working on high-priority public health measures, including the use of mass media for prevention messages; operation of Ebola treatment centers; and community-based outreach (through GlobalGiving Foundation)</t>
  </si>
  <si>
    <t>(LIBERIA) (IN-KIND) Cavella Rubber Corporation with Maryland Oil Palm Plantation donated various medical supplies.</t>
  </si>
  <si>
    <t xml:space="preserve">(Region) to provide humanitarian assistance for fight against Ebola epidemic (The Scottish Government)_x000D_
_x000D_
</t>
  </si>
  <si>
    <t>(Mali) To reduce the immediate risks to the health of affected populations  (MDRML010)</t>
  </si>
  <si>
    <t>(Liberia) L'objectif global est de mettre fin à la transmission partout dans le monde dans le 6 à 9 mois, tout en gérant rapidement les conséquences de toute nouvelle propagation internationale éventuelle (NH/2014/09 - 3016238)</t>
  </si>
  <si>
    <t>Office for the Coordination of Humanitarian Affairs</t>
  </si>
  <si>
    <t>(region) LRRD support to health systems: health services, water &amp; sanitation, awareness raising, food security_x000D_
 (unallocated balance of additional funding decision of 28 million euros)</t>
  </si>
  <si>
    <t>(Guinea) Emergency medical assistance at the outbreak of hemorrhagic fever (Ebola) in West Africa (VN05 321.50 GIN 01/14)</t>
  </si>
  <si>
    <t>(Guinea) Promouvoir et renforcer des comportements de prévention et de lutte contre la  fièvre hémorragique à virus  Ebola et soutenir les veuves et les orphelins causés par cette maladie</t>
  </si>
  <si>
    <t xml:space="preserve">(Region) In-kind - Ebola Response </t>
  </si>
  <si>
    <t xml:space="preserve">(Region) support for organizations working on high-priority public health measures, including the use of mass media for prevention messages; operation of Ebola treatment centers; and community-based outreach </t>
  </si>
  <si>
    <t>(Guinea) In-kind - Conduire des missions d’expertise et de conseil dans le domaine de la santé publique (EPRUS)</t>
  </si>
  <si>
    <t>Guinea</t>
  </si>
  <si>
    <t>(Sierra Leone) To provide general operational support to the District Health Management Team in order to facilitate the operation, running and maintenance of 5 community care centres and 1 holding/isolation unit at Port Loko</t>
  </si>
  <si>
    <t>Luxembourg Red Cross</t>
  </si>
  <si>
    <t>(Region) To support the organization’s response actions, which includes teams of trainers traveling in affected areas of Sierra Leone and Liberiato increase the number of trained, frontline healthcare workers equipped with the skills needed to manage the disease, and also to train communities on prevention. ADDITIONALLY: no fee transfers, and Western Union will match two-for-one employee donations up to $25,000.</t>
  </si>
  <si>
    <t>Mali</t>
  </si>
  <si>
    <t>IBM</t>
  </si>
  <si>
    <t>(SIerra Leone) Dawnus contributed $15000 to UNICEF in AMI site.</t>
  </si>
  <si>
    <t>(Sierra Leone) Improving access to health services against Ebola to the population of Kenema</t>
  </si>
  <si>
    <t xml:space="preserve">(Malawi) WHO - Ebola Virus Diseases Outbreak response in west Africa </t>
  </si>
  <si>
    <t>EBOLA-14/H/71103/1171</t>
  </si>
  <si>
    <t>(Guinea) Reducing the immediate risks to the health affected population</t>
  </si>
  <si>
    <t>(Liberia) Logistics services for the humanitarian community in the Ebola crisis in West Africa, includingUNHAS (VN05 321.50 LIB 06/14)</t>
  </si>
  <si>
    <t>To support the Ebola affected population</t>
  </si>
  <si>
    <t>Nigeria</t>
  </si>
  <si>
    <t>Swiss Red Cross</t>
  </si>
  <si>
    <t xml:space="preserve">(region) To assist with the fight against Ebola (through UN Foundation)_x000D_
</t>
  </si>
  <si>
    <t xml:space="preserve">(Sierra Leone) Support the response to Ebola Virus Disease outbreak in West Africa </t>
  </si>
  <si>
    <t>(Burkina Faso) Regional programme for Ebola preparedness (AH/CR/2014/0010)</t>
  </si>
  <si>
    <t>EcoBank</t>
  </si>
  <si>
    <t>(Guinea) Medical aid (AH/MSF/2014/0002)</t>
  </si>
  <si>
    <t>(Region) to meet critical on-the-ground needs in Guinea, Liberia and Sierra Leone and to support CDC’s work on Ebola worldwide</t>
  </si>
  <si>
    <t>(Sierra Leone) essential drugs and supplies</t>
  </si>
  <si>
    <t>Ebola Virus Outbreak - WEST AFRICA - April 2014</t>
  </si>
  <si>
    <t xml:space="preserve">(Region) A.P. Moller-Maersk Group is committed to assist Ebola-hit countries in West Africa and wants to keep trade links open. As part of this, the Group has allocated up to USD 1 million to support UN efforts against the outbreak. Because the crisis spans international borders, it presents various logistical and operational challenges for an effective humanitarian response. Direct logistical reinforcement, coordination, and support are necessary to ensure supplies reach the most vulnerable people affected by the outbreak quickly and effectively._x000D_
 _x000D_
Maersk will provide support upon request from the UN Logistics Cluster of a value up to USD 1 million. The response will include use of assets such as containers, reefers and forklifts. </t>
  </si>
  <si>
    <t>(Region) To support Ebola relief efforts</t>
  </si>
  <si>
    <t>(region) in kind - Laboratories, food, disease prevention materials, 200 medical experts to support response in Liberia, Guinea, and Sierra Leone; Ebola containment efforts in 10 surrounding countries and with the AU (part of three batches - total of $41 mn)</t>
  </si>
  <si>
    <t>Appealing Agency  type</t>
  </si>
  <si>
    <t>CARITAS</t>
  </si>
  <si>
    <t>(Sierra Leone) In-kind - Italian Development Cooperation has financed the transport of medical supplies (amuchine, surgical instruments, personal protective equipment, not surgical gowns and surgical gowns, masks, aprons, disinfectant wipes boxes, gloves, inflatable mattresses, needles, pain killer boxes, syrings, protective glasses, face visors, laringoscope plastic bladders, ultrasound gel, betadine solution, physiological saline solution, rubber boots) to Sierra Leone in favour of two Italian NGO’s (ENGIM and EMERGENCY) to support population affected by Ebola Virus</t>
  </si>
  <si>
    <t>(Region) African Finance Corporation's contribution of USD200,000 to these organisations will have a positive impact in containing the virus now and equipping medical facilities in affected countries for the future.  The recipient organisations include: The International Federation for Red Cross and Red Crescent Societies; the Virology Unit of the Central Research Laboratory of the College of Medicine, University of Lagos, Nigeria and the Lagos State Infectious Diseases Hospital, Nigeria</t>
  </si>
  <si>
    <t>(Region) (Inkind) Donation of 3000 smart phones to support UNMEER response strategy</t>
  </si>
  <si>
    <t>Azerbaijan</t>
  </si>
  <si>
    <t>(Region) support for organizations working on high-priority public health measures, including the use of mass media for prevention messages; operation of Ebola treatment centers; and community-based outreach (through UN Foundation)</t>
  </si>
  <si>
    <t>Médecins sans Frontières</t>
  </si>
  <si>
    <t>GlaxoSmithKline</t>
  </si>
  <si>
    <t>(Sierra Leone) Ebola Response</t>
  </si>
  <si>
    <t>EUR</t>
  </si>
  <si>
    <t>(Region) Humanitarian assistance to children, families and communities affected by the Ebola epidemic (46.H.7-4-147)</t>
  </si>
  <si>
    <t>(Region) (In-kind) Newmont Mining Corporation through its double matching program has contributed to the International Red Cross and Project Cure. They have also provided in-kind support to WHO, International Red Cross and local health ministries.</t>
  </si>
  <si>
    <t>Description</t>
  </si>
  <si>
    <t>(LIBERIA) Donated $75,000 to be used to buy preventive gear such as face masks, bodysuits, latex gloves, foot and head wears to medical works in medical facilities throughout Liberia.</t>
  </si>
  <si>
    <t xml:space="preserve">(Region) WHO - Ebola Virus Diseases Outbreak response in West Africa </t>
  </si>
  <si>
    <t>(Liberia) With a $7.5 million grant from the Paul G. Allen Family Foundation, UMass Medical School will lead a team of academic partners to provide comprehensive relief efforts in Liberia, bringing doctors, nurses, and training and medical supplies to the Ebola-stricken country</t>
  </si>
  <si>
    <t>Germany</t>
  </si>
  <si>
    <t>UNICEF National Committee/United Kingdom</t>
  </si>
  <si>
    <t>(Mali) to provide critical emergency support to populations affected by the Ebola Virus Disease Outbreak in West Africa (through US Fund for UNICEF)</t>
  </si>
  <si>
    <t>Contibution type</t>
  </si>
  <si>
    <t>Liechtenstein</t>
  </si>
  <si>
    <t xml:space="preserve">(Guinea) WHO - Ebola Virus Diseases Outbreak response in west Africa (from VIVO Energy) </t>
  </si>
  <si>
    <t>Denmark</t>
  </si>
  <si>
    <t>(Region) Regional EMOP - 200761 - Support to Populations in Areas Affected by the Ebola Outbreak  in West Africa (Multilateral)</t>
  </si>
  <si>
    <t>Togo</t>
  </si>
  <si>
    <t>(Guinea) Small-scale/epid. / Response multidisciplinary to an Hemorrhagic Fever Outbreak in Guinea, Sierra Leone and Lofa County in Liberia. (ECHO/DRF/BUD/2014/93001)</t>
  </si>
  <si>
    <t xml:space="preserve">(SIERRA LEONE) (IN-KIND) 3M give to Project HOPE, MAP International, and Direct Relief International. In kind donation of nearly a million NIOSH-approved N95 respirators to help doctors and health workers contain the spread of the virus_x000D_
</t>
  </si>
  <si>
    <t>Liberia Petroleum Company</t>
  </si>
  <si>
    <t>EBOLA-14/H/71109/124</t>
  </si>
  <si>
    <t>(Sierra Leone) vehicles</t>
  </si>
  <si>
    <t>Venezuela</t>
  </si>
  <si>
    <t>(Sierra Leone) Ebola Response (through UNICEF/India)</t>
  </si>
  <si>
    <t>Allocation of unearmarked funds by UN agencies</t>
  </si>
  <si>
    <t>(Guinea) Ebola Response</t>
  </si>
  <si>
    <t>Novartis</t>
  </si>
  <si>
    <t>(Liberia and Sierra Leone) Provide support to Ministries of Health to strengthen community sensitization capacities related to the Ebola response in four districts of Sierra Leone and Liberia</t>
  </si>
  <si>
    <t xml:space="preserve">(Mali) to support WHO’s preparedness plan in Mali_x000D_
 _x000D_
</t>
  </si>
  <si>
    <t>(region) additional new grant to the Ebola Emergency Response Project (to be channeled through the Governments of Guinea, Liberia and Sierra Leone)</t>
  </si>
  <si>
    <t>(Region) Ebola Response (QZA-12/0251) (through the Norwegian Red Cross)</t>
  </si>
  <si>
    <t>(Region) Contribution to UNHAS (AH/PAM/2014/0008)</t>
  </si>
  <si>
    <t>(Cote d'Ivoire) Ebola virus control (23833)</t>
  </si>
  <si>
    <t>Singapore</t>
  </si>
  <si>
    <t>(Mali) Ebola prevention</t>
  </si>
  <si>
    <t>Plan Liberia</t>
  </si>
  <si>
    <t>IASC Standard Sector</t>
  </si>
  <si>
    <t xml:space="preserve">(Region) To the battle to stop the outbreak, splitting the money into half with one part for Nigeria, and the other for Liberia, Guinea and Sierra Leone_x000D_
</t>
  </si>
  <si>
    <t>(Region) emergency grant aid  through the World Health Organization (WHO), United Nations Children’s Fund (UNICEF) and International Federation of Red Cross and Red Crescent Societies (IFRC) to support the Ebola virus disease outbreak response in West African countries including the Republic of Sierra Leone, the Republic of Liberia and the Republic of Guinea. (JPY 150 mn - fully allocated to specific organizations)</t>
  </si>
  <si>
    <t xml:space="preserve">(Liberia) Regional EMOP - 200761 - Support to Populations in Areas Affected by the Ebola Outbreak  in West Africa (USAID/FFP)_x000D_
</t>
  </si>
  <si>
    <t>Private Orgs. &amp; Foundations</t>
  </si>
  <si>
    <t>(Liberia) Ebola response - UNHAS (00006672)</t>
  </si>
  <si>
    <t xml:space="preserve">(Region) to deploy up to 25 Danish health care personnel_x000D_
</t>
  </si>
  <si>
    <t xml:space="preserve">(Liberia) Special Operation (200760) Provision of Humanitarian Air Services in response to the Ebola Virus Disease Outbreak in West Africa (2014-17574)_x000D_
</t>
  </si>
  <si>
    <t>Original currency amount</t>
  </si>
  <si>
    <t>Various Donors (details not yet provided)</t>
  </si>
  <si>
    <t>(Liberia) Health (USAID/OFDA)</t>
  </si>
  <si>
    <t>(Region) The MTN Group has pledged 10 million US dollars to the African Union’s (AU) “United Against Ebola” campaign</t>
  </si>
  <si>
    <t>Fight against Ebola</t>
  </si>
  <si>
    <t>United Nations High Commissioner for Refugees</t>
  </si>
  <si>
    <t>(Liberia) (in-kind) fully equipped emergency anti-Ebola medical clinic, including hospital beds, isolation kits, protective clothing for medical staff, and specialist staff to operate clinics and train local health workers</t>
  </si>
  <si>
    <t>(Region) Emergency donations to organizations working in countries most affected by the deadly virus.  This contribution is towards InSTEDD,International Rescue Committee, Medecins Sans Frontieres, NetHope, Partners in Health, Save the Children andU.S. Fund for UNICEF</t>
  </si>
  <si>
    <t>EBOLA-14/H/71116/5223</t>
  </si>
  <si>
    <t>(Region) Contribution in response to the Ebola outbreak in West Africa</t>
  </si>
  <si>
    <t>(region) $20 million commitment made at the Defeating Ebola Conference in London on 2 October. CIFF’s $20 million commitment is the biggest it has ever made to a humanitarian crisis.  It is based on an assessment that the Ebola outbreak poses an unprecedented threat that can be stopped with quick, effective and coordinated action.</t>
  </si>
  <si>
    <t xml:space="preserve">(Region) WHO - Ebola Virus Diseases Outbreak response in west Africa_x000D_
</t>
  </si>
  <si>
    <t xml:space="preserve">Region - Ebola virus disease outbreak response plan in West Africa_x000D_
</t>
  </si>
  <si>
    <t>Johnson &amp; Johnson</t>
  </si>
  <si>
    <t>Canadian Red Cross Society</t>
  </si>
  <si>
    <t>US Fund for UNICEF</t>
  </si>
  <si>
    <t>(Sierra Leone) To support the delivery of front-line medical services in Sierra Leone</t>
  </si>
  <si>
    <t>(Region) Ebola crisis response</t>
  </si>
  <si>
    <t xml:space="preserve">Swedish Red Cross </t>
  </si>
  <si>
    <t>Decision date</t>
  </si>
  <si>
    <t>Henry Schein Inc.</t>
  </si>
  <si>
    <t>(Liberia) Prevention an Combating Ebola in Bomi, Sinoe and Grand Cape Mount Counties in Liberia (VN05 321.50 LIB 01/14)</t>
  </si>
  <si>
    <t>(Sierra Leone) Response to Ebola outbreak (through UNICEF/Sierra Leone)</t>
  </si>
  <si>
    <t>(Region) RAF-14/0045/Support to Ebola Virus Disease Outbreak Response Plan in West Africa</t>
  </si>
  <si>
    <t xml:space="preserve">(Region) (In-kind) DuPont tripled its Ebola suit output and took on $250,000 in air freight charges to get those suits to the region_x000D_
</t>
  </si>
  <si>
    <t>(Liberia) Contribuer à la réduction de la mortalité et de la morbidité provoquée par le virus Ebola au Liberia (NH/2014/08 - 3016237)</t>
  </si>
  <si>
    <t xml:space="preserve">(Guinea-Bissau) Guinea-Bissau - IFRC Emergency Appeal_x000D_
</t>
  </si>
  <si>
    <t>Africa Solidarity Trust Fund</t>
  </si>
  <si>
    <t/>
  </si>
  <si>
    <t>NZD</t>
  </si>
  <si>
    <t>(Region) Transport Support in Response to Ebola crisis (WFP/UNHAS)</t>
  </si>
  <si>
    <t xml:space="preserve">(GUINEA) (IN-KIND) China Power Investment in Guinea donates sanitary products and materials._x000D_
</t>
  </si>
  <si>
    <t xml:space="preserve">(LIBERIA) (IN-KIND) B Braun Melsungen AG donated 50,000 pairs of gloves to Liberia_x000D_
</t>
  </si>
  <si>
    <t>Timor-Leste</t>
  </si>
  <si>
    <t xml:space="preserve">(Region) WHO - Ebola Virus Diseases Outbreak response in west Africa </t>
  </si>
  <si>
    <t>(Sierra Leone) Ebola emergency measures, epidemic control and maintenance of health care in the catchmentarea of the Catholic community hospital Serabu (VN05 321.50 SLE 04/14)</t>
  </si>
  <si>
    <t>(Nigeria) Ebola virus control (23833)</t>
  </si>
  <si>
    <t>(Guinea-Bissau) to provide critical emergency support to populations affected by the Ebola Virus Disease Outbreak in West Africa (through US Fund for UNICEF)</t>
  </si>
  <si>
    <t>France</t>
  </si>
  <si>
    <t>(Sierra Leone) Support the response to Ebola outbreak in West Africa.  (204838)</t>
  </si>
  <si>
    <t>Silicon Valley Community Foundation</t>
  </si>
  <si>
    <t>(Liberia) Assistance to EVD response efforts (DoD)</t>
  </si>
  <si>
    <t>(Liberia) Ebola response - Health (USAID/OFDA)</t>
  </si>
  <si>
    <t>Global Communities</t>
  </si>
  <si>
    <t>(Liberia) Special Operation (200760) Provision of Humanitarian Air Services in response to the Ebola Virus Disease Outbreak in West Africa</t>
  </si>
  <si>
    <t>CHF</t>
  </si>
  <si>
    <t>(Region) (In-kind) Abbott &amp; Abbott Fund has provided more than $250,000 in product donations and funding support for organizations providing care and treatment on the ground in affected countries in West Africa, including Guinea, Liberia, and Sierra Leone. Key partner organizations include AmeriCares, Direct Relief, Heart to Heart International, and Partners In Health</t>
  </si>
  <si>
    <t>(Liberia) To support the delivery of front-line medical services in Sierra Leone</t>
  </si>
  <si>
    <t>United Nations Population Fund</t>
  </si>
  <si>
    <t>Paul G. Allen Family Foundation</t>
  </si>
  <si>
    <t>(Sierra Leone) Emergency medical assistance during an outbreak of hemorrhagic fever in West Africa (VN05 321.50 SLE 01/14)</t>
  </si>
  <si>
    <t>Allocation of unearmarked funds by UNDP</t>
  </si>
  <si>
    <t>World Food Programme</t>
  </si>
  <si>
    <t>(Sierra Leone) Support the response to Ebola outbreak in West Africa (Fund established by DFID and led by GOAL)</t>
  </si>
  <si>
    <t>Guinea-Bissau</t>
  </si>
  <si>
    <t xml:space="preserve">(Guinea) Emergency Aid in response to the Ebola hemorrhagic fever outbreak (through UNICEF/Guinea)_x000D_
</t>
  </si>
  <si>
    <t>Malawi</t>
  </si>
  <si>
    <t xml:space="preserve">(Nigeria) WHO - Ebola Virus Diseases Outbreak response in west Africa_x000D_
</t>
  </si>
  <si>
    <t>(Sierra Leone) funding to support for the safe burial teams run by the International Federation of Red Cross (IFRC) and support to NGOs in their work to help the Sierra Leonean Ministry of Health in promoting behaviour change activities to ensure safe burial practices</t>
  </si>
  <si>
    <t>(Sierra Leone) Support for emergency response to the Ebola crisis (remaining balance of $28 million grant to the Government of Sierra Leone)</t>
  </si>
  <si>
    <t>(Sierra Leone) Sierra Rutile Ltd contributes towards the government's National Ebola Emergency Account to support national and local Ebola relief efforts.</t>
  </si>
  <si>
    <t>Estonia</t>
  </si>
  <si>
    <t>Open Society Foundations</t>
  </si>
  <si>
    <t>Mercury International</t>
  </si>
  <si>
    <t xml:space="preserve">(REGION) (IN-KIND) Clorox Company donated 12,000 bottles of Clorox bleach to help Ebola affected communities in West Africa_x000D_
</t>
  </si>
  <si>
    <t xml:space="preserve">United Kingdom </t>
  </si>
  <si>
    <t>(Region) WHO - Ebola Virus Diseases Outbreak response in West Africa_x000D_
(MULTI/OMS/2014/0640)</t>
  </si>
  <si>
    <t>(Region) Emergency Response to an haemorrhagic fever outbreak (Ebola) in Guinea, Sierra Leone and Liberia (NH/2014/08 - 3016235)</t>
  </si>
  <si>
    <t>Destination Country</t>
  </si>
  <si>
    <t xml:space="preserve">(SIERRA LEONE) (IN-KIND) Baxter donated IV fluids to Sierra Leone and Liberia_x000D_
</t>
  </si>
  <si>
    <t>(Liberia) Ebola Virus Disease Outbreak (through SFERA)</t>
  </si>
  <si>
    <t>FedEx</t>
  </si>
  <si>
    <t>(Region) Donation of 50000 USD to support UNMEER response strategy</t>
  </si>
  <si>
    <t>Cameroon</t>
  </si>
  <si>
    <t>Namibia</t>
  </si>
  <si>
    <t>(Region) (in-kind) 500,000 pieces of personal protective equipment</t>
  </si>
  <si>
    <t>(Region) Regional EMOP - 200761 - Support to Populations in Areas Affected by the Ebola Outbreak  in West Africa (USAID/FFP)</t>
  </si>
  <si>
    <t>Plan International</t>
  </si>
  <si>
    <t>(Liberia) Ebola Rapid Response in Three Affected Counties</t>
  </si>
  <si>
    <t>Brazil</t>
  </si>
  <si>
    <t>(Region) to prevent and contain the spread of the Ebola epidemic in Guinea, Sierra Leone and Liberia</t>
  </si>
  <si>
    <t>EBOLA-14/SNYS/71293/6491</t>
  </si>
  <si>
    <t xml:space="preserve">(Sierra Leone) in kind - five supply kits to Sierra Leone in an attempt to bring the ebola epidemic under control. A single kit can keep 500 people served for three months._x000D_
_x000D_
</t>
  </si>
  <si>
    <t xml:space="preserve">(Gambia) Gambia - IFRC Emergency Appeal_x000D_
</t>
  </si>
  <si>
    <t xml:space="preserve">(Region) to provide humanitarian assistance for fight against the Ebola epidemic_x000D_
_x000D_
</t>
  </si>
  <si>
    <t>(Region) To support the Ebola-affected population (XX.7.08.47/0011-VII.3/2014)</t>
  </si>
  <si>
    <t xml:space="preserve">(Region) Medical/Health, Logistics etc  (OCHA and UNMEER)      _x000D_
</t>
  </si>
  <si>
    <t>(Region) Response to Ebola outbreak</t>
  </si>
  <si>
    <t>DKK</t>
  </si>
  <si>
    <t>(Guinea) Projet de riposte à l’épidémie de Fièvre hémorragique virale Ebola en Guinée</t>
  </si>
  <si>
    <t xml:space="preserve">(Sierra Leone) WHO - Ebola Virus Diseases Outbreak response in west Africa_x000D_
</t>
  </si>
  <si>
    <t xml:space="preserve">(Region) To support clinical management, care for the deceased, tracing and monitoring contact with the virus and educating communities about the disease._x000D_
</t>
  </si>
  <si>
    <t>Allocation of unearmarked funds by IGOs</t>
  </si>
  <si>
    <t>(region) To help fight the Ebola crisis in the West African countries of Sierra Leone and Liberia</t>
  </si>
  <si>
    <t>Cisco Foundation</t>
  </si>
  <si>
    <t>Private (individuals &amp; organisations)</t>
  </si>
  <si>
    <t>(region) African Union 100 health workers (Sierra Leone, Liberia)</t>
  </si>
  <si>
    <t>(NIGERIA) (IN-KIND) Donations of ambulances + support of core operations of the Ebola Operation Center in its monitoring exercise.</t>
  </si>
  <si>
    <t>(Liberia) Logistics Support and Relief Commodities; Health  (USAID/OFDA)</t>
  </si>
  <si>
    <t>Agency</t>
  </si>
  <si>
    <t>Alcoa Foundation</t>
  </si>
  <si>
    <t>(Guinea) food supply to quarantined and Ebola-affected population (through the Government of Guinea)</t>
  </si>
  <si>
    <t>(region) additional support to Ebola response (part of $40 million additional support announced on October 3)</t>
  </si>
  <si>
    <t>(Guinea) Small-scale/epid. / West Africa Ebola Outbreak (ECHO/DRF/BUD/2014/93003)</t>
  </si>
  <si>
    <t>Inter-governmental orgs.</t>
  </si>
  <si>
    <t>Project title</t>
  </si>
  <si>
    <t>Czech Republic</t>
  </si>
  <si>
    <t>Cash</t>
  </si>
  <si>
    <t>(Region) Ebola emergency assistance grant to strengthen health systems (part of $60 million 2014-2016 grant to the West Africa region)</t>
  </si>
  <si>
    <t>International Federation of Red Cross and Red Crescent Societies</t>
  </si>
  <si>
    <t>Google</t>
  </si>
  <si>
    <t xml:space="preserve">(Region) IAMGOLD Corporation makes donation of $35,000 to the British Red Cross to support response and preparedness activities. </t>
  </si>
  <si>
    <t>(Guinea) Ebola response - Risk Management Policy and Practice (USAID/OFDA)</t>
  </si>
  <si>
    <t>Common Services / Regional</t>
  </si>
  <si>
    <t>Ecolab Inc.</t>
  </si>
  <si>
    <t>Item ID</t>
  </si>
  <si>
    <t>Allocation of unearmarked funds by UNICEF</t>
  </si>
  <si>
    <t>SLL</t>
  </si>
  <si>
    <t>(Gambia) Prevention and support (training, sensibilization , medical aid and equipment, sreening) for containment of the Ebola crisis im Gambia (VN05 321.50 GMB 01/14)</t>
  </si>
  <si>
    <t>Commitment</t>
  </si>
  <si>
    <t>(Mali) Response to Ebola outbreak</t>
  </si>
  <si>
    <t xml:space="preserve">(Nigeria) Ebola Response - to improve surveillance, reporting, response and preparedness for the Ebola Virus Disease Outbreak in Nigeria_x000D_
</t>
  </si>
  <si>
    <t xml:space="preserve">(region) support for patients and their families in Guinea, Liberia, Nigeria, Senegal, Sierra Leone and the Democratic Republic of the Congo. </t>
  </si>
  <si>
    <t>(Liberia) Ebola Response (2014.1829.2)</t>
  </si>
  <si>
    <t>Sierra Minerals Holdings/Vimetco</t>
  </si>
  <si>
    <t>CZK</t>
  </si>
  <si>
    <t>EBOLA-14/SNYS/71843/110</t>
  </si>
  <si>
    <t xml:space="preserve">(Region) To provide food for isolated patients, construct water kiosks and hand washing stations, improve Ebola prevention awareness, and train community health volunteers. </t>
  </si>
  <si>
    <t xml:space="preserve">(Region) WHO - Ebola Virus Diseases Outbreak response in west Africa (from VALE INTERNATIONAL HOLDINGS  GmbH)_x000D_
 </t>
  </si>
  <si>
    <t>(Guinea) In-kind- Isoler et prendre en charge les malades affectés par le virus</t>
  </si>
  <si>
    <t>ACF - Spain</t>
  </si>
  <si>
    <t>(Guinea) to provide critical emergency support to populations affected by the Ebola Virus Disease Outbreak in West Africa (through US Fund for UNICEF)</t>
  </si>
  <si>
    <t>(region) contribution to the Ebola Crisis Fund managed by Capital for Good</t>
  </si>
  <si>
    <t>Tony Elumelu Foundation</t>
  </si>
  <si>
    <t>UN Agencies</t>
  </si>
  <si>
    <t>United Nations Office for Project Services</t>
  </si>
  <si>
    <t>African Union</t>
  </si>
  <si>
    <t>Novo Nordisk</t>
  </si>
  <si>
    <t>(Region) Jewelers for Children have pledged funds to support relief efforts in West Africa</t>
  </si>
  <si>
    <t>(region) Civil protection co-financing of transport operations with Member States 23.030202</t>
  </si>
  <si>
    <t xml:space="preserve">(Guinea) Emergency Grant Aid in response to the Ebola hemorrhagic fever outbreak_x000D_
</t>
  </si>
  <si>
    <t>OXFAM</t>
  </si>
  <si>
    <t>John Hopkins Center for Communication Programs</t>
  </si>
  <si>
    <t>Children's Investment Fund Foundation</t>
  </si>
  <si>
    <t xml:space="preserve">(Liberia) Prevention campaigns in Liberia </t>
  </si>
  <si>
    <t>Global Compact</t>
  </si>
  <si>
    <t>Sun Life Financial Inc.</t>
  </si>
  <si>
    <t>Recipient Organization</t>
  </si>
  <si>
    <t>USD committed/contributed</t>
  </si>
  <si>
    <t>InKind</t>
  </si>
  <si>
    <t xml:space="preserve">(Liberia) To assist government in its effort to fight the spread of the Ebola virus in Liberia_x000D_
</t>
  </si>
  <si>
    <t>(Liberia) Regional EMOP - 200761 - Support to Populations in Areas Affected by the Ebola Outbreak  in West Africa (USAID/FFP)</t>
  </si>
  <si>
    <t>(Sierra Leone) Establishment of isolation units, training of hospital crew, psychological aid for affected patients, families and local community, monitor and respond to new outbreaks, awareness campaigns (46.H.7-7-141)</t>
  </si>
  <si>
    <t>(Region) (Region) Ebola response - food assistance</t>
  </si>
  <si>
    <t>(region) support to Ebola crisis</t>
  </si>
  <si>
    <t>Caterpillar, Inc.</t>
  </si>
  <si>
    <t xml:space="preserve">(Region) Procurement and distribution of NFI/hygiene kits (chlorine, soap, toothpaste, bed linen, among other things) to foster families (if necessary also disinfection of toilets and households) (Liberia/ Guinea).Procurement and establishment of wash-hand stations and distribution of sanitary kits (incl. soap, chlorine etc.) to 500 public places (schools, market places, clinics, health centres etc.) (Liberia/Guinea). Provision of 6 water tanks (as well as weekly refilling) for 3 local health centres, which also take care of first reception of people infected with Ebola _x000D_
</t>
  </si>
  <si>
    <t>Allocation of unearmarked funds by UNHCR</t>
  </si>
  <si>
    <t xml:space="preserve">(region) to help support international Ebola epidemic response efforts involving the CDC and their work with partners on the ground in West Africa_x000D_
_x000D_
</t>
  </si>
  <si>
    <t xml:space="preserve">(Region) To support direct medical care and treatment facilites_x000D_
</t>
  </si>
  <si>
    <t>(Liberia) Ebola response - Logistics Support and Relief Commodities(USAID/OFDA)</t>
  </si>
  <si>
    <t>Larry Page's Family Foundation</t>
  </si>
  <si>
    <t>FOOD</t>
  </si>
  <si>
    <t>(Guinea) Prévention de la transmission de la fièvre hémorragique en direction des jeunes et des femmes en ceinte dans les  préfectures à haute prévalence épidémiologique</t>
  </si>
  <si>
    <t>(Guinea) Response (D001611)</t>
  </si>
  <si>
    <t>(Region) (in-kind) Ebola response South Africa: field hospital with 40 beds; 6,400 heavy duty PPE; medical supplies with infection control commodities; ambulances, 4x4s and 100 motorcycles; pledges from private companies mobilised by Dept. Health; training of 94 participants from 16 countries</t>
  </si>
  <si>
    <t>(Sierra Leone) (In-kind) African Minerals Limited gave beds, consumables, gloves worth USD 200000 equipment and USD 5000 to a schools education programme</t>
  </si>
  <si>
    <t>United States</t>
  </si>
  <si>
    <t>UNICEF National Committee/Germany</t>
  </si>
  <si>
    <t>(Region) Regional Special Operation - 200760 - Logistics Support and Relief Commodities (through UNHAS) (USAID/OFDA)</t>
  </si>
  <si>
    <t>(Mali) Regional programme for Ebola preparedness (AH/CR/2014/0010)</t>
  </si>
  <si>
    <t>(Sierra Leone) Support the response to Ebola Virus Disease outbreak in West Africa (204838)</t>
  </si>
  <si>
    <t>(Guinea) Projet de prévention de la transmission de la fièvre hémorragique en direction des jeunes et des femmes enceinte dans les  préfectures à haute prévalence épidémiologique</t>
  </si>
  <si>
    <t>Centers for Disease Control</t>
  </si>
  <si>
    <t>(Gambia) Response to Ebola outbreak</t>
  </si>
  <si>
    <t>(Sierra Leone) Ebola Response to provide essential health care services for mothers and children. More children are dying of non-Ebola illnesses like pneumonia, diarrhoea and malaria.</t>
  </si>
  <si>
    <t>(Sierra Leone) Health (USAID/OFDA)</t>
  </si>
  <si>
    <t>(Sierra Leone) (In-kind) CLAS Consult Limited currently in partnership with Terra Nova Solutions in providing logistics and admin support to the Ebola Response activities carried out by EHealth Systems Africa. They are also actively involved in the Ebola Response Private Sector Mobilisation Group focused on post ebola recovery planning for the affected countries.</t>
  </si>
  <si>
    <t xml:space="preserve">Project location </t>
  </si>
  <si>
    <t>Scotiabank</t>
  </si>
  <si>
    <t xml:space="preserve">(Liberia) Awareness raising and knowledge building of general public on prevention and control of Ebola virus disease_x000D_
</t>
  </si>
  <si>
    <t>Austria</t>
  </si>
  <si>
    <t>OPEC Fund for International Development</t>
  </si>
  <si>
    <t>(Region) Multi-Sectoral (USAID Pledged Funds)</t>
  </si>
  <si>
    <t>(Liberia) (In-kind) Equatorial Palm Oil gave medical and health supplies donated to the medical authorities in Grand Bass, RiverCess and Sinoe Counties</t>
  </si>
  <si>
    <t>(Region) "Microbiology for Development" project implemented by the national health laboratory and CRP-Santé in collaboration with The Lagos University Teaching Hospital</t>
  </si>
  <si>
    <t>(Sierra Leone) Emergency Response to the Ebola outbreak</t>
  </si>
  <si>
    <t xml:space="preserve">(Region) Health, Coordination, Preparedness (D001610)_x000D_
</t>
  </si>
  <si>
    <t>(Region) Contribuer au renforcement des plans de riposte sanitaire.</t>
  </si>
  <si>
    <t>ExxonMobil</t>
  </si>
  <si>
    <t>Robert Wood Johnson Foundation</t>
  </si>
  <si>
    <t>EBOLA-14/H/71123/5461</t>
  </si>
  <si>
    <t>Sweden</t>
  </si>
  <si>
    <t>(Region) support for organizations working on high-priority public health measures, including the use of mass media for prevention messages; operation of Ebola treatment centers; and community-based outreach (through Humanitarian OpenStreetMap Team (HOT),</t>
  </si>
  <si>
    <t>(Guinea) Ebola response</t>
  </si>
  <si>
    <t>SEK</t>
  </si>
  <si>
    <t>(Region) Program Support (USAID/OFDA)</t>
  </si>
  <si>
    <t xml:space="preserve">(Region) MSF Emergency Response to Ebola in Guinea, Sierra Leone, Liberia and region (D001306)_x000D_
</t>
  </si>
  <si>
    <t>Slovakia</t>
  </si>
  <si>
    <t>(Liberia) PPEs and lab materials</t>
  </si>
  <si>
    <t>(Liberia) Health (USAID/LIBERIA)</t>
  </si>
  <si>
    <t>(Ghana) strengthening Ebola preparedness in Ghana</t>
  </si>
  <si>
    <t>Region - Multi national appeal fund to support Ebola Countries - Liberia, Sierra Leone, Guinea</t>
  </si>
  <si>
    <t>COORDINATION AND SUPPORT SERVICES</t>
  </si>
  <si>
    <t xml:space="preserve">(Region) WHO - Ebola Virus Diseases Outbreak response in west Africa(part of three batches - total of $41 mn)_x000D_
</t>
  </si>
  <si>
    <t>(Region) To support the implementation of WHO's Ebola response roadmap</t>
  </si>
  <si>
    <t>(REGION) DNB Oslo donates money to support relief efforts.</t>
  </si>
  <si>
    <t>Allocation of unearmarked funds by WFP</t>
  </si>
  <si>
    <t xml:space="preserve">(Guinea) WHO - Ebola Virus Diseases Outbreak response in west Africa_x000D_
</t>
  </si>
  <si>
    <t>IKEA Foundation</t>
  </si>
  <si>
    <t>Norwegian Refugee Council</t>
  </si>
  <si>
    <t xml:space="preserve">(region) Ebola virus disease outbreak response plan in West Africa_x000D_
</t>
  </si>
  <si>
    <t xml:space="preserve">(Region) New Field Foundation to Ebola Crisis Fund (administered by Capital for Good and Geneva Global)_x000D_
</t>
  </si>
  <si>
    <t>(Nigeria) Life-saving response to contain the   Ebola virus Disease outbreak in Lagos Nigeria</t>
  </si>
  <si>
    <t>Ghana</t>
  </si>
  <si>
    <t>(Liberia) (in-kind) emergency relief and medical supplies</t>
  </si>
  <si>
    <t>Emergency(ies): Ebola Virus Outbreak - WEST AFRICA - April 2014</t>
  </si>
  <si>
    <t xml:space="preserve">(SIERRA LEONE) To assist with the fight against Ebola_x000D_
</t>
  </si>
  <si>
    <t>(Sierra Leone) Secondment to WHO</t>
  </si>
  <si>
    <t>(SIERRA LEONE) Airtel Sierra Leone donates money to the Office of the First lady of the Republic of Sierra Leone to assist with the fight against Ebola.</t>
  </si>
  <si>
    <t>Burkina Faso</t>
  </si>
  <si>
    <t>United States of America</t>
  </si>
  <si>
    <t>(Guinea) Promouvoir des comportements de prévention et de lutte contre la  fièvre hémorragique virale  Ebola dans les districts sanitaires de Guéckedou, Macenta, Kissidougou et Conakry</t>
  </si>
  <si>
    <t>(Cameroon) Contrat de désendettement et de développement.Contribution au plan de riposte via le GIP ESTHER.</t>
  </si>
  <si>
    <t>EBOLA-14/H/71107/6079</t>
  </si>
  <si>
    <t>(Region) The World Cocoa Foundation, WCF, will distribute 100 percent of the donated funds to support two non-governmental organizations who are currently working in West Africa, the International Federation of the Red Cross and Red Crescent (IFRC) and Caritas.</t>
  </si>
  <si>
    <t>(Sierra Leone) Contribute to the reduction of mortality related to the Ebola Virus (Plan Sweden)</t>
  </si>
  <si>
    <t>Region - Support to preparedness measures against Ebola outbreak</t>
  </si>
  <si>
    <t xml:space="preserve">(Guinea) Ebola Virus disease outbreak response, Guinea” to control the spread of Ebola Virus disease in affected districts, including Guekedou, Macenta and Kissidougou, reduce mortality in the affected population, and heighten outbreak response preparations in neighbouring districts and areas of Guinea </t>
  </si>
  <si>
    <t>EBOLA-14/H/71119/7395</t>
  </si>
  <si>
    <t xml:space="preserve">(REGION) (IN-KIND) Inteplast Group donated 60,000 pairs of medical grade exam gloves to boost aid efforts in Africa_x000D_
</t>
  </si>
  <si>
    <t>(Liberia) Support of the UNHAS flight service (VN05 321.50 LIB 03/14)</t>
  </si>
  <si>
    <t>Bill and Melinda Gates Foundation</t>
  </si>
  <si>
    <t>Allocation of unearmarked funds by FAO</t>
  </si>
  <si>
    <t>(Region) To contain and mitigate the effects of the current Ebola virus outbreak in West Africa and to treat and care for its victims (ECHO/-WF/EDF/2014/02000 - unallocated balance of total funding decision of Euro 28.0 mn)</t>
  </si>
  <si>
    <t>(Region) Ebola Response Multi-Partner Trust Fund (MULTI/PNUD/2014/0007)</t>
  </si>
  <si>
    <t>Centers for Disease Control Foundation</t>
  </si>
  <si>
    <t>Philippines</t>
  </si>
  <si>
    <t>(Sierra Leone) IFRC Emergency Appeal</t>
  </si>
  <si>
    <t>JP Morgan Chase</t>
  </si>
  <si>
    <t>Qatar</t>
  </si>
  <si>
    <t>(Region) Ebola response</t>
  </si>
  <si>
    <t xml:space="preserve">(Sierra Leone) Deployment of essential supplies to Improve Care and Outcomes for patients with Ebola Virus Disease (EVD) in Sierra Leone_x000D_
</t>
  </si>
  <si>
    <t>GlobalGiving</t>
  </si>
  <si>
    <t>(Guinea) To assist fight against Ebola ( clinical management, social mobilisation, medical coordination and other key mechanisms of controlling the disease. )</t>
  </si>
  <si>
    <t>(Sierra Leone) To fight the Ebola Epidemic in Sierra Leone (2760-00/2014)</t>
  </si>
  <si>
    <t>Red Cross / Red Crescent</t>
  </si>
  <si>
    <t>Cuba</t>
  </si>
  <si>
    <t>(Senegal) to provide critical emergency support to populations affected by the Ebola Virus Disease Outbreak in West Africa (through US Fund for UNICEF)</t>
  </si>
  <si>
    <t>(Guinea) Support for emergency response to the Ebola crisis (remaining balance of $25 m grant to the Government of Guinea)</t>
  </si>
  <si>
    <t>(Liberia) Aureus Mining Inc gave US$30k (in conjunction with MonuRent) to purchase 5 motorbikes and associated equipment and also a 13Kva Generator</t>
  </si>
  <si>
    <t>(region) (in-kind) protective gear</t>
  </si>
  <si>
    <t>UNICEF National Committee/Denmark</t>
  </si>
  <si>
    <t>(Region) Aid to victims of Ebola outbreak in Western Africa</t>
  </si>
  <si>
    <t>NGOs</t>
  </si>
  <si>
    <t>Paid contribution</t>
  </si>
  <si>
    <t xml:space="preserve">(Mali) Mali - IFRC Emergency Appeal_x000D_
</t>
  </si>
  <si>
    <t>National Oil Company of Liberia</t>
  </si>
  <si>
    <t>Bilateral (affected government)</t>
  </si>
  <si>
    <t>Donor</t>
  </si>
  <si>
    <t xml:space="preserve">(Region) Volunteering training and medical aid_x000D_
</t>
  </si>
  <si>
    <t>(Sierra Leone)  Contributions to the national Ebola response from from London Mining Company, Sierra Minerals Holdings/Vimetco, AMR Gold, Chamer of Mines, Blue Horizon (SL) Limited, Allotropes Diamond Company, Golden Saints Resrouces, SocFin Agricultural Company, Sierra Diamonds</t>
  </si>
  <si>
    <t>Hospital Corporation of America</t>
  </si>
  <si>
    <t>Donor and Agency</t>
  </si>
  <si>
    <t>(SIERRA LEONE) (IN-KIND) The Sierra Leone Produce Marketing Company_x000D_
Donated 300 bags of 25kg rice bags</t>
  </si>
  <si>
    <t xml:space="preserve">(Liberia) Ebola response </t>
  </si>
  <si>
    <t>(Region) Ebola response (Misc. income)</t>
  </si>
  <si>
    <t>NGOs; Red Cross/Red Crescent (details not yet provided)</t>
  </si>
  <si>
    <t>(Liberia) drugs and equipment</t>
  </si>
  <si>
    <t>Gambia</t>
  </si>
  <si>
    <t>Project Concern International</t>
  </si>
  <si>
    <t>(Sierra Leone) Emergency response to ebola outbreak</t>
  </si>
  <si>
    <t>(Region) Ebola Response (D001613)</t>
  </si>
  <si>
    <t>(Guinea) Projet d’appui à l’arrêt de la transmission du virus Ebola dans les zones touchées et prévenir la propagation de l'épidémie à de nouvelles zones en Guinée</t>
  </si>
  <si>
    <t xml:space="preserve">(Region) WHO - Ebola Virus Diseases Outbreak response in West Africa_x000D_
</t>
  </si>
  <si>
    <t>(Cote d'ivoire) Response to Ebola outbreak</t>
  </si>
  <si>
    <t>(Sierra Leone) 165-member Cuban health team</t>
  </si>
  <si>
    <t xml:space="preserve">(Nigeria) Response to Ebola outbreak </t>
  </si>
  <si>
    <t>(Region) Ebola response -UNHAS</t>
  </si>
  <si>
    <t>(Guinea) WHO - Ebola Virus Diseases Outbreak response in west Africa (from Rio Tinto/Guinea)</t>
  </si>
  <si>
    <t>(Sierra Leone) Support to DFID’s establishment of front-line medical services in Sierra Leone</t>
  </si>
  <si>
    <t>(Sierra Leone) Health, WASH (USAID/OFDA)</t>
  </si>
  <si>
    <t>EBOLA-14/H/71121/5160</t>
  </si>
  <si>
    <t xml:space="preserve">(Sierra Leone) Ebola response - to provide critical emergency support to populations affected by the Ebola Virus Disease Outbreak in Sierra Leone through the support of a National Emergency Response Operations Center_x000D_
</t>
  </si>
  <si>
    <t>(Sierra Leone) Support to ebola response in West Africa (204838)</t>
  </si>
  <si>
    <t>Kaiser Permanente</t>
  </si>
  <si>
    <t>(NIGERIA) (IN-KIND) In kind donation - an ambulance to the National Ebola Emergency Operations Centre at Yaba, Lagos and another one to the Port Harcourt centre. Two trucks with three months fuel supply were also sent to the centre in Port Harcourt along with medical supplies to the health authorities and the centres in Lagos and Port Harcourt</t>
  </si>
  <si>
    <t>(Region) Humanitarian assistance to children, families and communities affected by the Ebola epidemic in West Africa (46.H.7-4-147)</t>
  </si>
  <si>
    <t>(Region) Emergency Grant Aid in response to the Ebola Virus (OCT 4624)</t>
  </si>
  <si>
    <t>(Region) To partner with U.S. State Department and World Health Organization to evacuate and treat infected humanitarian workers; to collaborate with University of Massachusetts Medical School to provide training and equipment; to coordinate and optimize Global Giving by Launching “Fund a Need” Donation Platform.</t>
  </si>
  <si>
    <t>EBOLA-14/H/71388/298</t>
  </si>
  <si>
    <t>(Guinea-Bissau) Response to Ebola outbreak</t>
  </si>
  <si>
    <t>NOT SPECIFIED</t>
  </si>
  <si>
    <t>(Sierral Leone) IFRC Emergency Appeal</t>
  </si>
  <si>
    <t>Spain</t>
  </si>
  <si>
    <t>(region) additional humanitarian assistance (unallocated balance of original pledge of SEK 250 m)</t>
  </si>
  <si>
    <t>(Nigeria) Social Mobilization for Containment of the Ebola Virus Disease in Lagos</t>
  </si>
  <si>
    <t>LIBERIA (Monrovia)- Emergency response to the Ebola outbreak (ECHO/-WF/EDF/2014/02001)</t>
  </si>
  <si>
    <t>(Region) Ebola Response Multi-Partner Trust Fund</t>
  </si>
  <si>
    <t>(region) train more healthcare staff in Liberia and support children whose parents are in clinical isolation</t>
  </si>
  <si>
    <t>(Region) Secondment of WASH Technical Officer to Unicef</t>
  </si>
  <si>
    <t>UNICEF National Committee/Japan</t>
  </si>
  <si>
    <t>(Liberia Health, Humanitarian Coordination and Information Management (USAID/OFDA)</t>
  </si>
  <si>
    <t xml:space="preserve">(Guinea) WHO - Ebola Virus Diseases Outbreak response in west Africa (from OAS Brazil)_x000D_
 </t>
  </si>
  <si>
    <t xml:space="preserve">(Sierra Leone) OCHA Emergency Cash Grant: Sierra Leone - Ebola Outbreak_x000D_
</t>
  </si>
  <si>
    <t>(Liberia) Enabling the National Society to implement epidemic control and preventative measures in the affected and high risk communities in the country through IFRC</t>
  </si>
  <si>
    <t>General Electric</t>
  </si>
  <si>
    <t>Netherlands</t>
  </si>
  <si>
    <t>(Guinea) IFRC Emergency Appeal</t>
  </si>
  <si>
    <t>(Liberia) IFRC Emergency Appeal</t>
  </si>
  <si>
    <t>Romania</t>
  </si>
  <si>
    <t>(Guinea) Ebola kit, social mobilization, WASH (part of contribution to the Ministry of Health - Guinea)</t>
  </si>
  <si>
    <t>JPY</t>
  </si>
  <si>
    <t>Liberia) Health (USAID/OFDA)</t>
  </si>
  <si>
    <t>(Guinea) Assistance alimentaire d’urgence en faveur des personnes affectées et particulièrement vulnérables de l’épidémie Ebola dans la région forestière</t>
  </si>
  <si>
    <t xml:space="preserve">(Liberia) Response to Ebola outbreak </t>
  </si>
  <si>
    <t>German Red Cross</t>
  </si>
  <si>
    <t>(Region) (in-kind) The company provided immediate relief in the form of medicines and monetary donations worth USD 32,000 to Caritas international directly after the outbreak</t>
  </si>
  <si>
    <t>(Guinea) Response to ebola outbreak in Guinea</t>
  </si>
  <si>
    <t>(REGION) (IN-KIND) McKesson has donated 200 pallets of medical supplies through World Vision, including 4 million pairs of latex gloves, 8,000 gallons of disinfectant, and a massive shipment of Personal Protective Equipment (PPE) kits.</t>
  </si>
  <si>
    <t>(Region) Health (USAID/GH)</t>
  </si>
  <si>
    <t>AUD</t>
  </si>
  <si>
    <t>(Region) Contribution to the Regional Emergency Operation</t>
  </si>
  <si>
    <t>(Region) to provide critical emergency support to populations affected by the Ebola Virus Disease Outbreak in West Africa (through US Fund for UNICEF)</t>
  </si>
  <si>
    <t>(Region) Regional EMOP - 200761 - Support to Populations in Areas Affected by the Ebola Outbreak  in West Africa</t>
  </si>
  <si>
    <t>(Liberia) Care of Ebola-affected children addressing stigma, psychosocial support, care of orphans</t>
  </si>
  <si>
    <t>(Sierra Leone) Education of the population in 13 districts in Sierra Leone to Ebola (VN05 321.50 SLE 03/14) (through Botschaft Bamako)</t>
  </si>
  <si>
    <t>(Region) Company made a $75,000 commitment to AmeriCares Emergency Response Program to ensure it has the capability to pre-position critical relief supplies in disaster-prone countries, mobilize emergency response experts in times of crisis and establish long-term recovery programs in communities affected by disaster</t>
  </si>
  <si>
    <t>(Liberia)  airlink to deliver medical supplies, protective gear and drugs for the next 3 months: in partnership with Airlink</t>
  </si>
  <si>
    <t>(Sierra Leone) Emergency Response to Ebola Outbreak in Kono and Kenema Districts, Sierra Leone</t>
  </si>
  <si>
    <t xml:space="preserve">(Region) Guinea, Liberia and Sierra Leone through WHO EVD Outbreak Response _x000D_
 </t>
  </si>
  <si>
    <t>UN Foundation</t>
  </si>
  <si>
    <t>(Region) United Bank for Africa has contributed to assist the fight against Ebola, currently present in three West African countries. The gift will be distributed through the UBA Foundation, and shared equally among the three affected West African countries. The remaining $100,000 is to be contributed to the African Union Support Mission to the Ebola Outbreak in West Africa (ASEOWA)</t>
  </si>
  <si>
    <t xml:space="preserve">(Region) Ebola response </t>
  </si>
  <si>
    <t xml:space="preserve">(Guinea) WHO - Ebola Virus Diseases Outbreak response in west Africa_x000D_
 </t>
  </si>
  <si>
    <t xml:space="preserve">(Liberia) - support to 2 health centers </t>
  </si>
  <si>
    <t>Americares</t>
  </si>
  <si>
    <t>(Senegal) Response to Ebola outbreak</t>
  </si>
  <si>
    <t>(Region) prevention and relief supplies with a value of one million yuan to each of the four countries of Guinea, Liberia, Sierra Leone and Guinea- Bissau, which were shipped in May and have played a positive role in Ebola control and prevention in the four countries (part of three batches - total of $41 mn)</t>
  </si>
  <si>
    <t>ArcelorMittal Foundation</t>
  </si>
  <si>
    <t>(Sierra Leone) Ebola virus control (23833)</t>
  </si>
  <si>
    <t>Pledge</t>
  </si>
  <si>
    <t>(Liberia) Ebola response in Liberia (ECHO/-WF/EDF/2014/02002)</t>
  </si>
  <si>
    <t>(Sierra Leone) To save lives and alleviate suffering - Mitigating the spread of Ebola through community sensitisation and health and hygiene awareness (Concern erfs)</t>
  </si>
  <si>
    <t>(Liberia) IFRC Emergency Appeal (from various IFRC National Societies)</t>
  </si>
  <si>
    <t>Société Anglogold Ashanti de Guinée</t>
  </si>
  <si>
    <t>Caritas Germany (DCV)</t>
  </si>
  <si>
    <t>United Nations Children's Fund</t>
  </si>
  <si>
    <t>Norway</t>
  </si>
  <si>
    <t>(Liberia) food supply to quarantined and Ebola-affected population (through the Government of Liberia)</t>
  </si>
  <si>
    <t>(Liberia) Support for emergency response to the Ebola crisis (remaining balance of $52 million grant to the Government of Liberia)</t>
  </si>
  <si>
    <t>Liberian Red Cross Society</t>
  </si>
  <si>
    <t>(Region) (in-kind) medical supplies to Ethiopia and public health and infectious disease experts to Cameroon to train on prevention and containment</t>
  </si>
  <si>
    <t>Kuwait</t>
  </si>
  <si>
    <t>Contribution status</t>
  </si>
  <si>
    <t>(Region) to provide critical emergency support to populations affected by the Ebola Virus Disease Outbreak in West Africa</t>
  </si>
  <si>
    <t>British Red Cross</t>
  </si>
  <si>
    <t>(Region) WHO - Ebola Virus Diseases Outbreak response in west Africa (US/DoS)</t>
  </si>
  <si>
    <t>(Liberia) (In-kind) MonutRent Holdings Ltd  donated 9 motor bikes to Red Cross Liberia (jointly with Aureus MIning Inc)._x000D_
Provided posters, buckets and chlorine to communities surround New Liberty Gold project in Cape Mount, Liberia.  _x000D_
Providing ongoing coaching to 110 employees._x000D_
Provided a lowbed, excavator and fuel to the Liberian government to dig graves for emergency mass burials.</t>
  </si>
  <si>
    <t>Stavros Niarchos Foundation</t>
  </si>
  <si>
    <t>Central Emergency Response Fund</t>
  </si>
  <si>
    <t>(Liberia) Response to Ebola Virus Disease (EVD) outbreak in Liberia</t>
  </si>
  <si>
    <t>COMMON SERVICES / REGIONAL</t>
  </si>
  <si>
    <t>New Zealand</t>
  </si>
  <si>
    <t xml:space="preserve">(Guinea) in kind - four supply kits to Guinea in an attempt to bring the ebola epidemic under control. A single kit can keep 500 people served for three months._x000D_
_x000D_
</t>
  </si>
  <si>
    <t>(Guinea) Planned Health Assistance (USAID/Guinea)</t>
  </si>
  <si>
    <t>Chile</t>
  </si>
  <si>
    <t>UN Agencies and NGOs (details not yet provided)</t>
  </si>
  <si>
    <t>(Region) A CONTRIBUTION TO THE IMPLEMENTING AGENCY OF UNITED NATIONS "WORLD FOOD PROGRAMME" FOR FINANCING SPECIFIC ACTIONS FOR THE RESPONSE TO THE EBOLA EPIDEMIC IN WEST AFRICA</t>
  </si>
  <si>
    <t>World Vision International</t>
  </si>
  <si>
    <t>United Kingdom</t>
  </si>
  <si>
    <t>(Ghana) Ebola Response (GHA-14/0006)</t>
  </si>
  <si>
    <t>(Region) disease education and prevention efforts in each of the three countries; cost of purchasing and delivering personal protection equipment for front line healthcare workers (Americares, Direct Relief, Save the Children)</t>
  </si>
  <si>
    <t>World Health Organization</t>
  </si>
  <si>
    <t>(Sierra Leone) Emergency Humanitarian Anti-Ebola Medical Materials (part of three batches - total of $41 mn)</t>
  </si>
  <si>
    <t>Diakonie Katastrophenhilfe</t>
  </si>
  <si>
    <t>Burundi</t>
  </si>
  <si>
    <t>(In-kind) 5 shipments of CeraLyte, an oral rehydration solution, valued at over $590.000. “The CeraLyte-70 could help prevent shock from dehydration and perhaps give those stricken a better chance at fighting the disease. We don't know as it has not been tested, but there are just not enough health professionals in the stricken area to be able to insert IVs and anyway, IVs are invasive and could pose additional risk to the caregivers, too.”</t>
  </si>
  <si>
    <t>(Region) support for organizations working on high-priority public health measures, including the use of mass media for prevention messages; operation of Ebola treatment centers; and community-based outreach (through Capital for Good)</t>
  </si>
  <si>
    <t xml:space="preserve">(Liberia) (In-kind) Western Cluster Limited donated food aid to Ebola Patients in Treatment Centers in Monrovia; provided supply of hygiene materials to Bomi; conducted awareness session on ebola outbreak to educate local villages; village elders; employees contractors; visitors._x000D_
</t>
  </si>
  <si>
    <t>(Sierra Leone) Food support to populations affected by the Ebola Outbreak</t>
  </si>
  <si>
    <t>Hungary</t>
  </si>
  <si>
    <t>(Guinea) New Award project to support the ongoing effort to combat Ebola transmission in Guinea through intensified social mobilization and improved contact tracing in four Regions, covering the cities of Conakry, Nzerekore, Gueckedou, Macenta, Yomou, Kissidougou, Coyah, Forecariah, Dubreka, and Telimele. infections.</t>
  </si>
  <si>
    <t>(REGION) (IN-KIND) Airtel Sierra Leone donated 100 headsets to Nigeria's Ebola Emergency Operations Center and 150 phones to Sierra Leone's Ministry of Health.</t>
  </si>
  <si>
    <t>(Liberia) (in-kind) Aureus Mining Inc contributed Staff Secondment and Equipment loan to National Ebola Task Force, Food and equipment donated to Armed Forces Liberia at Klay Checkpoint, Health Supplies and training to local communities</t>
  </si>
  <si>
    <t>European Commission</t>
  </si>
  <si>
    <t>(Liberia) (In-kind) MonuRent provided assistance to Government with body clearance - provision of lowbed, excavator and fuel for 2 days to dig grave for emergency mass burial.  Also donated buckets, chlorine and Ebola awareness posters provided to surrounding villages.</t>
  </si>
  <si>
    <t>Ericsson</t>
  </si>
  <si>
    <t>Sierra Leone</t>
  </si>
  <si>
    <t>(REGION) (IN-KIND) FedEx has specialized healthcare delivery solutions and partnered with Direct Relief to ship medical resources to fight Ebola.</t>
  </si>
  <si>
    <t>Coca-Cola Foundation</t>
  </si>
  <si>
    <t>(region) additional support to the Ebola crisis</t>
  </si>
  <si>
    <t>(Region) (In-kind) Johnson &amp; Johnson has donated $1 million to support partners providing the region with Personal Protective Equipment (PPE) and the training of health care providers.</t>
  </si>
  <si>
    <t xml:space="preserve">(Sierra Leone) (In-kind) International Development Enterprise Associates (SL)  are the managers of the Hilton Freetown Cape Sierra Hotel Company development.They have provided washing stations for our related communities in Aberdeen Village (SL) and in the Mape Area in the Kaffu Bullom Chiefdom. </t>
  </si>
  <si>
    <t>Hudson's Bay Company</t>
  </si>
  <si>
    <t>(Ghana) strengthening of Ebola preparedness</t>
  </si>
  <si>
    <t>(Region) (in-kind) Transport services for UNICEF, Medshare, ChildFund, NOSLINA, Africare, Direct Relief International, CDC Foundation</t>
  </si>
  <si>
    <t>EBOLA-14/H/71106/5457</t>
  </si>
  <si>
    <t>(Sierra Leone) West Africa Ebola Outbreak (ECHO/-WF/EDF/2014/02006)</t>
  </si>
  <si>
    <t xml:space="preserve">(REGION) (IN-KIND) Lonestar Cell donated 3 Nissan Jeeps and a 20 KVA generator, worth 10,000USD_x000D_
</t>
  </si>
  <si>
    <t>Luxembourg</t>
  </si>
  <si>
    <t xml:space="preserve">(LIBERIA) (IN-KIND) Donation of advanced sanitational product (Theraworx) to Liberia_x000D_
</t>
  </si>
  <si>
    <t>EBOLA-14/H/71295/5111</t>
  </si>
  <si>
    <t>Various Recipients (details not yet provided)</t>
  </si>
  <si>
    <t>International Medical Corps UK</t>
  </si>
  <si>
    <t>Cera Products, Inc</t>
  </si>
  <si>
    <t xml:space="preserve">(Nigeria) First Consultants Medical Centre, Lagos. Donating to the cause of eradication of the Ebola Virus_x000D_
</t>
  </si>
  <si>
    <t>Médecins sans Frontières - Norway</t>
  </si>
  <si>
    <t xml:space="preserve">(Liberia) (in-kind) Hygiene, fuel and medical supplies, airport medical screening room, assistance in ELWA's set up. 2 new ambulances to the Ministry of Health and Social Welfare on 25 September.  Support to Africare Contact Tracing Project will begin on 30 September.  _x000D_
Granda Bassa: 1 isolation unit (assessment done for another) and 2 ambulances repaired_x000D_
Nimba: 2 vehicles for surveillance_x000D_
Ganta, Yekepa, Sanniquelie: 3 isolation units/treatment facilities constructed_x000D_
</t>
  </si>
  <si>
    <t>(Guinea) MSF Emergency Response to Ebola in Guinea and region_x000D_
 (D-000777)</t>
  </si>
  <si>
    <t>EBOLA-14/H/71118/5081</t>
  </si>
  <si>
    <t>(Guinea) Projet d’assistance alimentaire d’urgence en faveur des personnes affectées par l’épidémie EBOLA et particulièrement vulnérables à l’insécurité alimentaire en Guinée.</t>
  </si>
  <si>
    <t>Liberia) Health, Logistics Support and Relief Commodities (USAID/OFDA)</t>
  </si>
  <si>
    <t>HEALTH</t>
  </si>
  <si>
    <t xml:space="preserve">(Sierra Leone) WHO - Ebola Virus Diseases Outbreak response in west Africa </t>
  </si>
  <si>
    <t>Response Plan/Appeal title</t>
  </si>
  <si>
    <t>(Region) Ebola Response Multi-Partner Trust Fund (204838)</t>
  </si>
  <si>
    <t xml:space="preserve">(Ghana) support Ghana’s Ebola Preparedness Plan _x000D_
</t>
  </si>
  <si>
    <t>Arbeiter-Samariter-Bund Deutschland e.V</t>
  </si>
  <si>
    <t>(Sierra Leone) Sierra Leone Brewing Company (Heineken) Le 100 million cheque donation to HE, the President  - from staff distributors, transporters and the company</t>
  </si>
  <si>
    <t xml:space="preserve">(LIBERIA) Ministry of Health &amp; Social Welfare. _x000D_
 In-kind donation of Personal Protective Equipment_x000D_
</t>
  </si>
  <si>
    <t>(REGION) (IN-KIND) Oando Plc has developed the Ebola Education Fund: supports children whose parents passed due to the epidemic in continuing their education.</t>
  </si>
  <si>
    <t xml:space="preserve">(Region) Support the response to Ebola Virus Disease outbreak in West Africa </t>
  </si>
  <si>
    <t>(Senegal) Regional programme for Ebola preparedness (AH/CR/2014/0010)</t>
  </si>
  <si>
    <t>(Sierra Leone) (in-kind) emergency relief and medical supplies</t>
  </si>
  <si>
    <t>Danish Red Cross</t>
  </si>
  <si>
    <t>REGIONAL</t>
  </si>
  <si>
    <t>(Guinea) In-kind - Transporter des médicaments et des équipements (through EPRUS)</t>
  </si>
  <si>
    <t>(Region) Staff</t>
  </si>
  <si>
    <t>Coca-Cola Company</t>
  </si>
  <si>
    <t>Partners in Health</t>
  </si>
  <si>
    <t>(Liberia) Focus is on preventive and health promotion and social mobilisation</t>
  </si>
  <si>
    <t>USD</t>
  </si>
  <si>
    <t>(Region) (in-kind) Bayer is making drugs with a market value of USD 3.2 million available to the U.S. aid organization Direct Relief free of charge to treat Ebola patients in Sierra Leone, Liberia and Nigeria.</t>
  </si>
  <si>
    <t>EBOLA-14/SNYS/73143/5099</t>
  </si>
  <si>
    <t>(Liberia) Emergency response to ebola outbreak</t>
  </si>
  <si>
    <t>Cluster (Country specific)</t>
  </si>
  <si>
    <t>Kazakhstan</t>
  </si>
  <si>
    <t>EBOLA-14/H/71111/5524</t>
  </si>
  <si>
    <t>(Guinea-Bissau) To prepare GBRCS through reinforcement of volunteers and material. (MDRGW002)</t>
  </si>
  <si>
    <t>(Liberia) Response to Ebola outbreak</t>
  </si>
  <si>
    <t>(Sierra Leone) Reducing Transmission Through Strengthening Community Acceptance of Restrictive Measures against the Spread of Ebola</t>
  </si>
  <si>
    <t>Ebola Response</t>
  </si>
  <si>
    <t>TD Bank</t>
  </si>
  <si>
    <t>(Sierra Leone) Ebola Emergency Response Project_x000D_
 - contact tracing</t>
  </si>
  <si>
    <t>(Guinea) Emergency response to Ebola outbreak</t>
  </si>
  <si>
    <t>(Region) WHO - Ebola Virus Diseases Outbreak response in west Africa (BHP Billiton)</t>
  </si>
  <si>
    <t>Mentor Initiative</t>
  </si>
  <si>
    <t>Alliance for International Medical Action</t>
  </si>
  <si>
    <t>(Sierra Leone) Response to Ebola outbreak</t>
  </si>
  <si>
    <t>McKesson Corporation</t>
  </si>
  <si>
    <t>(Sierra Leone) to provide critical emergency support to populations affected by the Ebola Virus Disease Outbreak in West Africa (through US Fund for UNICEF)</t>
  </si>
  <si>
    <t>(Sierra Leone) external health workers</t>
  </si>
  <si>
    <t>UNICEF National Committee/France</t>
  </si>
  <si>
    <t>UNICEF National Committee/Sweden</t>
  </si>
  <si>
    <t>CNY</t>
  </si>
  <si>
    <t>(Region) To match donations on a two-to-one basis, up to $5 million, made via Network for Good, with the goal of raising a total of $7.5 million.  These will be for International Rescue Committee, Medecins Sans Frontieres, Partners in Health, and Save the Children (via donor advised fund Network for Good)</t>
  </si>
  <si>
    <t>(Liberia) Ebola response (USAID/OFDA)</t>
  </si>
  <si>
    <t>Project code</t>
  </si>
  <si>
    <t xml:space="preserve"> USD pledged</t>
  </si>
  <si>
    <t>(Region) WHO - Ebola Virus Diseases Outbreak response in west Africa (US/DoD)</t>
  </si>
  <si>
    <t>(Sierra Leone) Ebola response</t>
  </si>
  <si>
    <t>EBOLA-14/F/71114/561</t>
  </si>
  <si>
    <t>Medshare</t>
  </si>
  <si>
    <t>(Region) Procurement (by IPA) and transport (by the Ministry of Defence) of emergency goods to Ebola affected regions in Western Africa (Sierra Leone, Liberia and Guinea. The goods will be delivered to the WHO. (27020 + 27025)</t>
  </si>
  <si>
    <t>(Niger) Regional programme for Ebola preparedness (AH/CR/2014/0010)</t>
  </si>
  <si>
    <t>(Region) Multilateral contribution: Support to WHO (on the basis of the “Ebola Response Roadmap” issued by the Organization) to stop the Ebola transmission in affected countries (Guinea Conakry, Liberia, Sierra Leone and Nigeria) and to reduce mortality in the affected population</t>
  </si>
  <si>
    <t>(regiona) training front line health workers and system strengthening programs for long term preparedness and response,  in collaboration with Last Mile Health</t>
  </si>
  <si>
    <t>(region) Ebola response (additional $1 million)</t>
  </si>
  <si>
    <t xml:space="preserve">(Region) Ebola Response Multi-Partner Trust Fund </t>
  </si>
  <si>
    <t>Balancing entry for fund allocation 220577</t>
  </si>
  <si>
    <t>(region) roll/roll off vessel to transport relief to affected countries</t>
  </si>
  <si>
    <t>(Region) Regional emergency operation (USAID/FFP)</t>
  </si>
  <si>
    <t>(Sierra Leone) Bilateral contribution: Emergency initiative implemented by NGOs’ and by the Hospital Spallanzani of Rome to assist population at risk to Ebola haemorrhagic fever through actions for the strengthening of social, health and nutrion services delivery (AID 10398)</t>
  </si>
  <si>
    <t>(REGION) (IN-KIND) Ansell Healthcare donated gloves and other protection solutions, keeps monitoring the situation in partnership with Direct Relief and is ready to send more if necessary.</t>
  </si>
  <si>
    <t>(Liberia) Emergency relief regarding hygiene, information, establishment of isolationrooms in cooperation with Spanish, Canadian and Swedish Red Cross as well as ICRC and IFRC (46.H.7-1-206)</t>
  </si>
  <si>
    <t>Senegal</t>
  </si>
  <si>
    <t>Italy</t>
  </si>
  <si>
    <t>(Ghana) Response to Ebola outbreak</t>
  </si>
  <si>
    <t>(Region) Health (USAID/OFDA)</t>
  </si>
  <si>
    <t>Reported by</t>
  </si>
  <si>
    <t>Merck</t>
  </si>
  <si>
    <t xml:space="preserve">(Liberia) to stop the spread of Ebola through public awareness; helping facilitate delivery of in-home care supplies for the sick; enhancing medical treatment; and providing support for children left orphaned due to the epidemic._x000D_
</t>
  </si>
  <si>
    <t>EBOLA-14/H/71122/99</t>
  </si>
  <si>
    <t xml:space="preserve">(REGION) The Paul G. Allen Family Foundation issued a matching grant challenge of up to $100,000 through Global Giving to support innovative programs working to combat the Ebola outbreak_x000D_
</t>
  </si>
  <si>
    <t>(Liberia) Medical emergency, training and equipment help to combat Ebola epidemic in Liberia (VN05 321.50 LIB 02/14)</t>
  </si>
  <si>
    <t>(Region) (In-kind) Upgrade of the IT system/Webex</t>
  </si>
  <si>
    <t>UNICEF National Committee/Finland</t>
  </si>
  <si>
    <t>(Region) Xerox has pledged a donation to Save the Children for its work with families in West Africa who are dealing with the virus.</t>
  </si>
  <si>
    <t xml:space="preserve">(Guinea) (In-kind) 24 public health experts_x000D_
</t>
  </si>
  <si>
    <t xml:space="preserve">(Region)  equipment, volunteers and educational materials in Guinea, Sierra Leone and Liberia </t>
  </si>
  <si>
    <t>(Guinea) support to Institute Pasteur in Guinea to diagnose EVD and train Guinean staff</t>
  </si>
  <si>
    <t>(region) Supplies for Ebola response</t>
  </si>
  <si>
    <t xml:space="preserve">(LIBERIA) Mitsui O.S.K. Lines, Ltd. pledges towards much needed materials and medical equipment, such as surgical gloves, face masks, soap, chlorine and antibiotics </t>
  </si>
  <si>
    <t>Finland</t>
  </si>
  <si>
    <t xml:space="preserve">(region) Ebola Response Multi-Partner Trust Fund </t>
  </si>
  <si>
    <t>(Guinea) case management, surveillance, training, lab, logistics</t>
  </si>
  <si>
    <t>EBOLA-14/H/71117/12761</t>
  </si>
  <si>
    <t xml:space="preserve">(NIGERIA) (IN-KIND) Donated five Fort Pick-up vans as well as electronic fueling cards to the Ebola Emergency Operations Center in Nigeria_x000D_
</t>
  </si>
  <si>
    <t>Ireland</t>
  </si>
  <si>
    <t>(Guinea) Emergency medical response to hemorrhagic fever outbreak in Guinea and nearby countries (26837 (DSH0118706)</t>
  </si>
  <si>
    <t>(REGION) to help deal safely with those who have tragically died, to track those who have been in contact with those infected and to raise awareness in vulnerable communities in West Africa about protecting themselves.</t>
  </si>
  <si>
    <t>(Benin) Ebola Response</t>
  </si>
  <si>
    <t>(Benin) Regional programme for Ebola preparedness (AH/CR/2014/0010)</t>
  </si>
  <si>
    <t>EBOLA-14/H/71120/122</t>
  </si>
  <si>
    <t>Humedica</t>
  </si>
  <si>
    <t>3,000 Beneficiaries</t>
  </si>
  <si>
    <t>(Guinea) To reduce the risk of transmission of Ebola virus.</t>
  </si>
  <si>
    <t>(Burundi) Regional programme for Ebola preparedness (AH/CR/2014/0010)</t>
  </si>
  <si>
    <t>(Liberia) Emergency medical response to Ebola outbreak (7F-09159.01)</t>
  </si>
  <si>
    <t xml:space="preserve">(Liberia) Health </t>
  </si>
  <si>
    <t>(Liberia) Stopping the chain of transmission of Ebola</t>
  </si>
  <si>
    <t>(Liberia) Provision of Ebola and disaster response expertise to support the ebola response in West Africa: surge support for DFID Sierra Leone and UNICEF (204838)</t>
  </si>
  <si>
    <t>Timor Leste</t>
  </si>
  <si>
    <t>Canada</t>
  </si>
  <si>
    <t xml:space="preserve">UN Agencies (details not yet provided) </t>
  </si>
  <si>
    <t>Clinton Health Access Initiative</t>
  </si>
  <si>
    <t>(Sierra Leone)To save lives and alleviate suffering - reducing the spread of Ebola and supporting survivors and dependents in Sierra Leone (Goal erfs)</t>
  </si>
  <si>
    <t>(Cote d'Ivoire) Contrat de désendettement et de développement (C2D) : contribution au plan de riposte guinéen.</t>
  </si>
  <si>
    <t xml:space="preserve">(Sierra Leone) establishment of a base camp and training facilities in Sierra Leone and support for awareness raising activities_x000D_
</t>
  </si>
  <si>
    <t>(Region) The Dangote Foundation has pledged to boost Africa Union's (AU) efforts at containing the dreaded Ebola virus in West Africa.</t>
  </si>
  <si>
    <t>(Sierra Leone) Support to stop and monitor the Ebola outbreak</t>
  </si>
  <si>
    <t>(region) Ebola response (unallocated balance of additional funding decision of 20 million euros)</t>
  </si>
  <si>
    <t xml:space="preserve">(Sierra Leone) Response to Ebola outbreak </t>
  </si>
  <si>
    <t>Cigna Foundation</t>
  </si>
  <si>
    <t>Bridgestone Group</t>
  </si>
  <si>
    <t>(SIERRA LEONE) Ecobank donated LE225.000.000 (USD 50.000) in assistance to Sierra Leone and urged sister banking institutions and other corporate bodies to do the same, as an association. The bank is in the process of extending its assistance to Guinea and Liberia as well.</t>
  </si>
  <si>
    <t>Médecins sans Frontières - Switzerland</t>
  </si>
  <si>
    <t xml:space="preserve">(Region) Emergency relief grant to the international non-profit organization Doctors Without Borders, to help combat the Ebola outbreak in West Africa; Moreover, part of the grant will be used to provide support for the Sudanese refugee camps in Ethiopia,_x000D_
</t>
  </si>
  <si>
    <t>(Region) To support the continued delivery by Direct Relief of medical supplies and logistical support on the ground in Ebola-affected West African nations</t>
  </si>
  <si>
    <t>(Guinea) Ebola virus control (23833)</t>
  </si>
  <si>
    <t>(Liberia) air lift 50,000 protection kits into Liberia to help prevent the spread of the virus among caretakers and family members (in coordination with UPS)</t>
  </si>
  <si>
    <t>(Liberia) Focus is on preventive and health promotion and social mobilization</t>
  </si>
  <si>
    <t>(Region) Response to Ebola crisis</t>
  </si>
  <si>
    <t>(Region) Contribution to the Regional Emergency Operation - UNHAS</t>
  </si>
  <si>
    <t>(Sierra Leone) IFRC Emergency Appeal (from various IFRC National Societies)</t>
  </si>
  <si>
    <t>(Liberia) Cica Motors has donated a Toyota Land cruiser ambulance valued at US$55,000 and a HINO truck valued at US$42,000 to the Liberia National Red Cross Society</t>
  </si>
  <si>
    <t>International Committee of the Red Cross</t>
  </si>
  <si>
    <t>(Sierra Leone) Stellar Diamonds gave direct contribution to the President’s Ebola appeal of 8000 USD.</t>
  </si>
  <si>
    <t xml:space="preserve">(Region) Guinea, Liberia and Sierra Leone through WHO EVD Outbreak Response (D001302)_x000D_
 </t>
  </si>
  <si>
    <t>Ebola response</t>
  </si>
  <si>
    <t>(REGION) (IN-KIND) Biolife LLC - Donated 5000 individual applications of WoundSeal (prevents bleeding). Ultimately, they are hoping to donate another 80,000 applications of the product.</t>
  </si>
  <si>
    <t>(Sierra Leone) Sierra Rutile Ltd contributes to the Employee Ebola Response Fund for purchase of chlorine, buckets, and gloves for neighbourhood checkpoints</t>
  </si>
  <si>
    <t>Qatar Charity</t>
  </si>
  <si>
    <t>(Sierra Leone) To save lives and alleviate suffering (World Vision erfs)</t>
  </si>
  <si>
    <t>(Guinea) Ebola response - Health (USAID/OFDA)</t>
  </si>
  <si>
    <t>(Region) Ebola Trust Fund (transnational Projects for Sierra Leone, Liberia and Guinea) (VN05 321.50 SLE 08/14)</t>
  </si>
  <si>
    <t>(Region) (in-kind) medical supplies for Liberia and Sierra Leone, including antibiotics to be delivered by AmeriCares and Project HOPE</t>
  </si>
  <si>
    <t>Donor representative country</t>
  </si>
  <si>
    <t>EBOLA-14/H/71642/16815</t>
  </si>
  <si>
    <t>(Liberia) Dawnus contributed $10000 to UNICEF in AMI site.</t>
  </si>
  <si>
    <t>(Guinea) Response to Ebola outbreak (through West African Health Organisation)</t>
  </si>
  <si>
    <t>Samsung Group</t>
  </si>
  <si>
    <t>UNICEF National Committee/Netherlands</t>
  </si>
  <si>
    <t>Shell Oil Company</t>
  </si>
  <si>
    <t>(Region) IMO secondment/Secondment of Coordinator to OCHA</t>
  </si>
  <si>
    <t>Region</t>
  </si>
  <si>
    <t>(Guinea) Response to Ebola outbreak</t>
  </si>
  <si>
    <t>Spanish Red Cross</t>
  </si>
  <si>
    <t>Netherlands Red Cross</t>
  </si>
  <si>
    <t>(Region) Ebola Response (RAF-14/0064)</t>
  </si>
  <si>
    <t>African Development Bank</t>
  </si>
  <si>
    <t>(Sierra Leone) Food aid and Ebola treatment / prevention in Sierra Leone (VN05 321.50 SLE 02/14)</t>
  </si>
  <si>
    <t>(Guinea) (in-kind) emergency relief and medical supplies</t>
  </si>
  <si>
    <t>(Liberia) medical treatment of infected and prevention campaigns (IFRC and Swiss RC)</t>
  </si>
  <si>
    <t>(Guinea) Provision of Humanitarian Air Services in response to the Ebola Virus Disease Outbreak in West Africa. (ECHO/-WF/EDF/2014/02004)</t>
  </si>
  <si>
    <t>(Sierra Leone) To reduce infections by encouraging families to comply with the 21 day quarantine in Ebola hot-spots by meeting full nutritional needs for 500 households  in Western Area Rural – Waterloo (benefiting about 3.000 contacts), - 500 households Bombali District (benefiting about 3.000 contacts) 500 households Port Loko District (benefiting about 3.000 contacts) and 300 households in Moyamba District (benefiting about 1.800 contacts)</t>
  </si>
  <si>
    <t>(Region) Health (CDC)</t>
  </si>
  <si>
    <t xml:space="preserve">(Region) support for organizations working on high-priority public health measures, including the use of mass media for prevention messages; operation of Ebola treatment centers; and community-based outreach  </t>
  </si>
  <si>
    <t>(region) additional humanitarian assistance - amount to be confirmed -  includes in-kind support to Liberia, Guinea and Sierra Leone (treatment beds, ambulances, pickup trucks, motorcycles, incinerators, and PPE); construction of 100-bed treatment center and relevant medical staff for Liberia; public health experts to support epidemic prevention and control; public health cooperation (training, research, information management)</t>
  </si>
  <si>
    <t>(Liberia) Ebola response - Health, WASH (USAID/OFDA)</t>
  </si>
  <si>
    <t>(Ghana) Ebola Response</t>
  </si>
  <si>
    <t>CAD</t>
  </si>
  <si>
    <t>(Region) Response to Ebola outbreak (through UNICEF/Thailand)</t>
  </si>
  <si>
    <t>(Liberia) (in-kind) 15 tonnes of protective equipment to the Liberian Ministry of Health</t>
  </si>
  <si>
    <t>(Liberia) Ebola response, including building a treatment center in Grand Gedeh County, Liberia (project co-managed by Last Mile Health and Partners In Health)</t>
  </si>
  <si>
    <t xml:space="preserve">(Region) Ebola Response </t>
  </si>
  <si>
    <t>India</t>
  </si>
  <si>
    <t>(Guinea) Special Operation (200760) Provision of Humanitarian Air Services in response to the Ebola Virus Disease Outbreak in West Africa</t>
  </si>
  <si>
    <t>French Red Cross</t>
  </si>
  <si>
    <t xml:space="preserve">Ebola Response Multi-Partner Trust Fund </t>
  </si>
  <si>
    <t>(Sierra Leone) Special Operation (200760) Provision of Humanitarian Air Services in response to the Ebola Virus Disease Outbreak in West Africa</t>
  </si>
  <si>
    <t>(Sierra Leone) Technical and Logistical support in the Ebola crisis in West Africa in Ebola infection Area WestAfrica (Guinea, Sierra Leone, Liberia) (VN05 321.50 SLE 05/14)</t>
  </si>
  <si>
    <t xml:space="preserve">(Liberia) UNFPA Liberia's Ebola Relief Efforts (from Moccasin Lake Foundation )_x000D_
</t>
  </si>
  <si>
    <t>Médecins sans Frontières - Belgium</t>
  </si>
  <si>
    <t xml:space="preserve">(Region) WHO EVD Outbreak Response - Security </t>
  </si>
  <si>
    <t xml:space="preserve">(Cameroon) Cameroon - IFRC Emergency Appeal_x000D_
</t>
  </si>
  <si>
    <t xml:space="preserve">(Region) To support relief efforts_x000D_
</t>
  </si>
  <si>
    <t>UPS Foundation</t>
  </si>
  <si>
    <t>Malta</t>
  </si>
  <si>
    <t>(Guinea) IFRC Emergency Appeal (from Tullow Guinea Limited)</t>
  </si>
  <si>
    <t>(Region) Emergency response to the Ebola outbreak in West Africa (supplies, vaccines, therapies diagnostic tools) (unallocated balance of $50 total contribution)</t>
  </si>
  <si>
    <t>(Sierra Leone) Emergency Nutrition Interventions</t>
  </si>
  <si>
    <t xml:space="preserve">Save the Children </t>
  </si>
  <si>
    <t>Aliko Dangote's Foundation</t>
  </si>
  <si>
    <t>(Guinea) Rio Tinto gave $100,000 to local NGOs</t>
  </si>
  <si>
    <t>EBOLA-14/H/71276/7183</t>
  </si>
  <si>
    <t>(Guinea) Health (USAID/OFDA)</t>
  </si>
  <si>
    <t>(Liberia) health supplies</t>
  </si>
  <si>
    <t>(Region) WHO´s regional appeal for Ebola response</t>
  </si>
  <si>
    <t>(region) To help curtail the Ebola outbreak in West Africa</t>
  </si>
  <si>
    <t>(Guinea) Ebola response - UNHAS (00006673)</t>
  </si>
  <si>
    <t>Western Union Foundation</t>
  </si>
  <si>
    <t>(Region) Ebola Response Multi-Partner Trust Fund (D001630)</t>
  </si>
  <si>
    <t>(Sierra Leone) Awareness raising and knowledge building of general public on prevention and control of Ebola virus disease</t>
  </si>
  <si>
    <t xml:space="preserve">(Togo) Togo - IFRC Emergency Appeal_x000D_
</t>
  </si>
  <si>
    <t>(Guinea) Fir the Ebola Awareness Campaign, via multiple local literacy centers throughout Boke.  Ebola Awareness campaigns delivered in multiple areas in Kamsar Village and Kamsar Cite.</t>
  </si>
  <si>
    <t xml:space="preserve">(Region) Ebola Response (D001615)_x000D_
</t>
  </si>
  <si>
    <t>Friends of UNFPA</t>
  </si>
  <si>
    <t>EBOLA-14/H/71277/5454</t>
  </si>
  <si>
    <t>(Liberia) Donation to red cross</t>
  </si>
  <si>
    <t>(Region) Ebola Response (RAF-14/0045)</t>
  </si>
  <si>
    <t>Grand Total</t>
  </si>
  <si>
    <t>Sum of USD committed/contributed</t>
  </si>
  <si>
    <t>Total</t>
  </si>
  <si>
    <t>US$m</t>
  </si>
  <si>
    <t>UK</t>
  </si>
  <si>
    <t>ECHO</t>
  </si>
  <si>
    <t>AfDB</t>
  </si>
  <si>
    <t>EC</t>
  </si>
  <si>
    <t>DRC</t>
  </si>
  <si>
    <t>Other*</t>
  </si>
  <si>
    <t>Month</t>
  </si>
  <si>
    <t>Date</t>
  </si>
  <si>
    <t>No. cases - Guinea</t>
  </si>
  <si>
    <t>No. deaths - Guinea</t>
  </si>
  <si>
    <t>No. cases - Liberia</t>
  </si>
  <si>
    <t>No. deaths - Liberia</t>
  </si>
  <si>
    <t>No. cases - Sierra Leone</t>
  </si>
  <si>
    <t>No. deaths - Sierra Leone</t>
  </si>
  <si>
    <t>Total cases</t>
  </si>
  <si>
    <t>Total deaths</t>
  </si>
  <si>
    <t>% cases: deaths</t>
  </si>
  <si>
    <t>Deaths</t>
  </si>
  <si>
    <t>US</t>
  </si>
  <si>
    <t>Private*</t>
  </si>
  <si>
    <t>* individuals &amp; organisations</t>
  </si>
  <si>
    <t>Cases</t>
  </si>
  <si>
    <t>Guinea deaths</t>
  </si>
  <si>
    <t>Liberia deaths</t>
  </si>
  <si>
    <t>Sierra Leone deaths</t>
  </si>
  <si>
    <t>Pledged (US$m)</t>
  </si>
  <si>
    <t>Not known</t>
  </si>
  <si>
    <t>UK UNICEF National Committee</t>
  </si>
  <si>
    <t>% total funding</t>
  </si>
  <si>
    <t>Cumulative total</t>
  </si>
  <si>
    <t>% total given since</t>
  </si>
  <si>
    <t>Inside</t>
  </si>
  <si>
    <t>Outside</t>
  </si>
  <si>
    <t>In/out</t>
  </si>
  <si>
    <t>% total</t>
  </si>
  <si>
    <t>Others</t>
  </si>
  <si>
    <t>Committed /contributed (US$m)</t>
  </si>
  <si>
    <t>Committed/ contributed (US$m)</t>
  </si>
  <si>
    <t>% appeal</t>
  </si>
  <si>
    <t>Funding to the Ebola Response Plan</t>
  </si>
  <si>
    <t>Development Initiatives based on UN OCHA FTS data</t>
  </si>
  <si>
    <t>Funding and outstanding pledges to the Ebola emergency by recipient country</t>
  </si>
  <si>
    <t>Top donors' pledges to the West African Ebola emergency, 2014</t>
  </si>
  <si>
    <t>Top private donors to the West African Ebola emergency and their outstanding pledges</t>
  </si>
  <si>
    <t>Top donors' committed, contributed and pledged funding to the West African Ebola emergency, 2014</t>
  </si>
  <si>
    <t>Funding, cases and deaths by month</t>
  </si>
  <si>
    <t>Cases and deaths by country, 2014</t>
  </si>
  <si>
    <t>Development Initiatives based on UN OCHA FTS and WHO data</t>
  </si>
  <si>
    <t>Development Initiatives based on WHO data</t>
  </si>
  <si>
    <t>Cases and deaths by country ny month, 2014</t>
  </si>
  <si>
    <t>Org type</t>
  </si>
  <si>
    <t>Multilateral</t>
  </si>
  <si>
    <t>Private</t>
  </si>
  <si>
    <t>Row Labels</t>
  </si>
  <si>
    <t>Values</t>
  </si>
  <si>
    <t>Sum of InKind</t>
  </si>
  <si>
    <t>Sum of Cash</t>
  </si>
  <si>
    <t>In-kind</t>
  </si>
  <si>
    <t>Donor type</t>
  </si>
  <si>
    <t>Government/EU</t>
  </si>
  <si>
    <t>% in-kind</t>
  </si>
  <si>
    <t>% cash</t>
  </si>
  <si>
    <t>Type</t>
  </si>
  <si>
    <t>Foundation</t>
  </si>
  <si>
    <t>Private company</t>
  </si>
  <si>
    <t>No. workers</t>
  </si>
  <si>
    <t>http://www.bbc.co.uk/news/world-asia-30077417</t>
  </si>
  <si>
    <t>http://crofsblogs.typepad.com/h5n1/2014/08/ebola-in-liberia-congolese-medical-team-arrives.html</t>
  </si>
  <si>
    <t>Sum of No. workers</t>
  </si>
  <si>
    <t>Country</t>
  </si>
  <si>
    <t>No. of healthcare professionals</t>
  </si>
  <si>
    <t>?</t>
  </si>
  <si>
    <t>Outstanding pledges (US$m)</t>
  </si>
  <si>
    <t>Methodology: Text search on workers, professionals, doctors, nurses, expert, experts, staff, team, foreign, medic, deploy, personnel</t>
  </si>
  <si>
    <t>Number of healthcare staff deployed by donor countries</t>
  </si>
  <si>
    <t>Development Initiatives based on UN OCHA FTS data and news reports</t>
  </si>
  <si>
    <t>Cash and inkind funding from private donors by donor type</t>
  </si>
  <si>
    <t>Cash and in-kind funding by donor type</t>
  </si>
  <si>
    <t>$/new case ('000)</t>
  </si>
  <si>
    <t>Nov-14*</t>
  </si>
  <si>
    <t>Sector</t>
  </si>
  <si>
    <t>Coordination &amp; support services</t>
  </si>
  <si>
    <t>Food</t>
  </si>
  <si>
    <t>Health</t>
  </si>
  <si>
    <t>Not yet specified</t>
  </si>
  <si>
    <t>Committed/ contributed</t>
  </si>
  <si>
    <t>Pledged</t>
  </si>
  <si>
    <t>Downloaded on: 18 Nov 2014</t>
  </si>
  <si>
    <t xml:space="preserve">Total: 710 items returned </t>
  </si>
  <si>
    <t>(Sierra Leone) Ebola response - UNHAS (00006687)</t>
  </si>
  <si>
    <t>(Sierra Leone) Ebola response - Communication (00006687)</t>
  </si>
  <si>
    <t>(Sierra Leone) Ebola response - Establishment of Ebola treatment units (00006687)</t>
  </si>
  <si>
    <t>(Sierra Leone) Ebola response - Transport of essential items (00006687)</t>
  </si>
  <si>
    <t>German Doctors e.V.</t>
  </si>
  <si>
    <t>(Guinea) To support the implementation of WHO's Ebola response roadmap</t>
  </si>
  <si>
    <t>(Region) Contribution to UNICEF Ebola Response activities within the scope of the UNICEF HAC Appeal for the Ebola Outbreak Response in West Africa.  (27050)</t>
  </si>
  <si>
    <t>(Region) Contribution to WHO emergency aid activities within the scope of the WHO Ebola Response Roadmap (27049 (DSH0119375))</t>
  </si>
  <si>
    <t>(Region) EBOLA viral Haemorrhagic fever outbreak confirmed on the 21st of March by the Government of Guinea. The epicentre seems to be a small rural town called Gueckedou in southern Guinea. Gueckedou is extremely close to both the Sierra Leone and Liberian boarders and communities in all three countries are at risk .</t>
  </si>
  <si>
    <t>(Guinea) EBOLA viral Haemorrhagic fever outbreak confirmed on the 21st of March by the Government of Guinea. The epicentre seems to be a small rural town called Gueckedou in southern Guinea. Gueckedou is extremely close to both the Sierra Leone and Liberian boarders and communities in all three countries are at risk .</t>
  </si>
  <si>
    <t>(Guinea) To assist governments and partners in the revision and resourcing of country-specific operational plans for Ebola response, and the coordination of international support for their full implementation.</t>
  </si>
  <si>
    <t>(Liberia) Secondment of Emergency Telecom Expert to WFP</t>
  </si>
  <si>
    <t>(Ghana) INSARAG IEC Teams Medical Personell to support UNDAC</t>
  </si>
  <si>
    <t>Balancing entry for fund allocation 221040</t>
  </si>
  <si>
    <t>Balancing entry for fund allocation 221042</t>
  </si>
  <si>
    <t>Balancing entry for fund allocation 221044</t>
  </si>
  <si>
    <t>Balancing entry for fund allocation 221046</t>
  </si>
  <si>
    <t>US$m pledged</t>
  </si>
  <si>
    <t>US$m committed/ contributed</t>
  </si>
  <si>
    <t>Funding to the Ebola crisis by sector</t>
  </si>
  <si>
    <t>With new requirments of US$1.5bn</t>
  </si>
  <si>
    <t>% apeal with pledged</t>
  </si>
</sst>
</file>

<file path=xl/styles.xml><?xml version="1.0" encoding="utf-8"?>
<styleSheet xmlns="http://schemas.openxmlformats.org/spreadsheetml/2006/main">
  <numFmts count="5">
    <numFmt numFmtId="43" formatCode="_-* #,##0.00_-;\-* #,##0.00_-;_-* &quot;-&quot;??_-;_-@_-"/>
    <numFmt numFmtId="164" formatCode="[$-409]d\-mmm\-yyyy;@"/>
    <numFmt numFmtId="165" formatCode="_-* #,##0.0_-;\-* #,##0.0_-;_-* &quot;-&quot;??_-;_-@_-"/>
    <numFmt numFmtId="166" formatCode="_-* #,##0_-;\-* #,##0_-;_-* &quot;-&quot;??_-;_-@_-"/>
    <numFmt numFmtId="167" formatCode="0.0"/>
  </numFmts>
  <fonts count="25">
    <font>
      <sz val="10"/>
      <name val="Arial"/>
      <family val="2"/>
    </font>
    <font>
      <sz val="8"/>
      <name val="Arial"/>
      <family val="2"/>
    </font>
    <font>
      <b/>
      <sz val="8"/>
      <name val="Arial"/>
      <family val="2"/>
    </font>
    <fon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0"/>
      <name val="Arial"/>
      <family val="2"/>
    </font>
    <font>
      <b/>
      <sz val="10"/>
      <color theme="0"/>
      <name val="Arial"/>
      <family val="2"/>
    </font>
    <font>
      <i/>
      <sz val="10"/>
      <name val="Arial"/>
      <family val="2"/>
    </font>
    <font>
      <b/>
      <i/>
      <sz val="10"/>
      <color theme="0"/>
      <name val="Arial"/>
      <family val="2"/>
    </font>
  </fonts>
  <fills count="3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tint="-0.249977111117893"/>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9" fillId="31" borderId="0" applyNumberFormat="0" applyBorder="0" applyAlignment="0" applyProtection="0"/>
    <xf numFmtId="0" fontId="10" fillId="32" borderId="4" applyNumberFormat="0" applyAlignment="0" applyProtection="0"/>
    <xf numFmtId="0" fontId="6" fillId="33" borderId="5" applyNumberFormat="0" applyAlignment="0" applyProtection="0"/>
    <xf numFmtId="43" fontId="3" fillId="0" borderId="0" applyFont="0" applyFill="0" applyBorder="0" applyAlignment="0" applyProtection="0"/>
    <xf numFmtId="0" fontId="11" fillId="0" borderId="0" applyNumberFormat="0" applyFill="0" applyBorder="0" applyAlignment="0" applyProtection="0"/>
    <xf numFmtId="0" fontId="12" fillId="3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5" borderId="4" applyNumberFormat="0" applyAlignment="0" applyProtection="0"/>
    <xf numFmtId="0" fontId="17" fillId="0" borderId="9" applyNumberFormat="0" applyFill="0" applyAlignment="0" applyProtection="0"/>
    <xf numFmtId="0" fontId="18" fillId="35" borderId="0" applyNumberFormat="0" applyBorder="0" applyAlignment="0" applyProtection="0"/>
    <xf numFmtId="0" fontId="3" fillId="2" borderId="10" applyNumberFormat="0" applyFont="0" applyAlignment="0" applyProtection="0"/>
    <xf numFmtId="0" fontId="19" fillId="32" borderId="11" applyNumberFormat="0" applyAlignment="0" applyProtection="0"/>
    <xf numFmtId="0" fontId="20" fillId="0" borderId="0" applyNumberFormat="0" applyFill="0" applyBorder="0" applyAlignment="0" applyProtection="0"/>
    <xf numFmtId="0" fontId="7" fillId="0" borderId="12" applyNumberFormat="0" applyFill="0" applyAlignment="0" applyProtection="0"/>
    <xf numFmtId="0" fontId="8" fillId="0" borderId="0" applyNumberFormat="0" applyFill="0" applyBorder="0" applyAlignment="0" applyProtection="0"/>
    <xf numFmtId="9" fontId="3" fillId="0" borderId="0" applyFont="0" applyFill="0" applyBorder="0" applyAlignment="0" applyProtection="0"/>
  </cellStyleXfs>
  <cellXfs count="54">
    <xf numFmtId="0" fontId="0" fillId="0" borderId="0" xfId="0"/>
    <xf numFmtId="0" fontId="1" fillId="3" borderId="2" xfId="0" applyFont="1" applyFill="1" applyBorder="1" applyAlignment="1">
      <alignment horizontal="center" vertical="center" wrapText="1"/>
    </xf>
    <xf numFmtId="0" fontId="1" fillId="6" borderId="1" xfId="0" applyFont="1" applyFill="1" applyBorder="1" applyAlignment="1">
      <alignment vertical="top" wrapText="1"/>
    </xf>
    <xf numFmtId="164" fontId="1" fillId="6" borderId="1" xfId="0" applyNumberFormat="1" applyFont="1" applyFill="1" applyBorder="1" applyAlignment="1">
      <alignment vertical="top" wrapText="1"/>
    </xf>
    <xf numFmtId="3" fontId="1" fillId="6" borderId="1" xfId="0" applyNumberFormat="1" applyFont="1" applyFill="1" applyBorder="1" applyAlignment="1">
      <alignment vertical="top" wrapText="1"/>
    </xf>
    <xf numFmtId="3" fontId="2" fillId="4" borderId="1" xfId="0" applyNumberFormat="1" applyFont="1" applyFill="1" applyBorder="1" applyAlignment="1">
      <alignment wrapText="1"/>
    </xf>
    <xf numFmtId="0" fontId="0" fillId="0" borderId="0" xfId="0"/>
    <xf numFmtId="165" fontId="0" fillId="0" borderId="0" xfId="28" applyNumberFormat="1" applyFont="1"/>
    <xf numFmtId="166" fontId="0" fillId="0" borderId="0" xfId="28" applyNumberFormat="1" applyFont="1"/>
    <xf numFmtId="0" fontId="21" fillId="0" borderId="0" xfId="0" applyFont="1"/>
    <xf numFmtId="167" fontId="0" fillId="0" borderId="0" xfId="0" applyNumberFormat="1"/>
    <xf numFmtId="0" fontId="0" fillId="0" borderId="0" xfId="0"/>
    <xf numFmtId="17" fontId="0" fillId="0" borderId="0" xfId="0" applyNumberFormat="1"/>
    <xf numFmtId="166" fontId="0" fillId="0" borderId="0" xfId="0" applyNumberFormat="1"/>
    <xf numFmtId="0" fontId="21" fillId="0" borderId="0" xfId="0" applyFont="1" applyAlignment="1">
      <alignment wrapText="1"/>
    </xf>
    <xf numFmtId="0" fontId="21" fillId="19" borderId="0" xfId="0" applyFont="1" applyFill="1" applyAlignment="1">
      <alignment wrapText="1"/>
    </xf>
    <xf numFmtId="0" fontId="21" fillId="20" borderId="0" xfId="0" applyFont="1" applyFill="1" applyAlignment="1">
      <alignment wrapText="1"/>
    </xf>
    <xf numFmtId="0" fontId="21" fillId="21" borderId="0" xfId="0" applyFont="1" applyFill="1" applyAlignment="1">
      <alignment wrapText="1"/>
    </xf>
    <xf numFmtId="0" fontId="21" fillId="22" borderId="0" xfId="0" applyFont="1" applyFill="1" applyAlignment="1">
      <alignment wrapText="1"/>
    </xf>
    <xf numFmtId="14" fontId="0" fillId="0" borderId="0" xfId="0" applyNumberFormat="1"/>
    <xf numFmtId="165" fontId="0" fillId="0" borderId="0" xfId="0" applyNumberFormat="1"/>
    <xf numFmtId="9" fontId="0" fillId="0" borderId="0" xfId="43" applyFont="1"/>
    <xf numFmtId="166" fontId="0" fillId="0" borderId="0" xfId="0" applyNumberFormat="1" applyBorder="1"/>
    <xf numFmtId="0" fontId="0" fillId="0" borderId="0" xfId="0" applyAlignment="1">
      <alignment wrapText="1"/>
    </xf>
    <xf numFmtId="17" fontId="0" fillId="0" borderId="0" xfId="0" applyNumberFormat="1" applyAlignment="1">
      <alignment wrapText="1"/>
    </xf>
    <xf numFmtId="9" fontId="0" fillId="0" borderId="0" xfId="43" applyFont="1" applyAlignment="1">
      <alignment wrapText="1"/>
    </xf>
    <xf numFmtId="9" fontId="0" fillId="0" borderId="0" xfId="43" applyFont="1" applyBorder="1"/>
    <xf numFmtId="0" fontId="23" fillId="0" borderId="0" xfId="0" applyFont="1"/>
    <xf numFmtId="0" fontId="22" fillId="25" borderId="0" xfId="0" applyFont="1" applyFill="1"/>
    <xf numFmtId="0" fontId="22" fillId="25" borderId="0" xfId="0" applyFont="1" applyFill="1" applyAlignment="1">
      <alignment wrapText="1"/>
    </xf>
    <xf numFmtId="0" fontId="22" fillId="36" borderId="0" xfId="0" applyFont="1" applyFill="1" applyAlignment="1">
      <alignment wrapText="1"/>
    </xf>
    <xf numFmtId="167" fontId="23" fillId="0" borderId="0" xfId="0" applyNumberFormat="1" applyFont="1"/>
    <xf numFmtId="0" fontId="24" fillId="25" borderId="0" xfId="0" applyFont="1" applyFill="1"/>
    <xf numFmtId="0" fontId="24" fillId="25" borderId="0" xfId="0" applyFont="1" applyFill="1" applyAlignment="1">
      <alignment wrapText="1"/>
    </xf>
    <xf numFmtId="0" fontId="0" fillId="0" borderId="0" xfId="0"/>
    <xf numFmtId="0" fontId="0" fillId="0" borderId="0" xfId="0"/>
    <xf numFmtId="0" fontId="0" fillId="0" borderId="0" xfId="0" applyNumberFormat="1"/>
    <xf numFmtId="0" fontId="0" fillId="0" borderId="0" xfId="0" pivotButton="1"/>
    <xf numFmtId="0" fontId="0" fillId="0" borderId="0" xfId="0" applyAlignment="1">
      <alignment horizontal="left"/>
    </xf>
    <xf numFmtId="9" fontId="23" fillId="0" borderId="0" xfId="43" applyFont="1"/>
    <xf numFmtId="0" fontId="0" fillId="0" borderId="0" xfId="0"/>
    <xf numFmtId="164" fontId="0" fillId="0" borderId="0" xfId="0" applyNumberFormat="1" applyAlignment="1">
      <alignment horizontal="left"/>
    </xf>
    <xf numFmtId="166" fontId="23" fillId="0" borderId="0" xfId="28" applyNumberFormat="1" applyFont="1"/>
    <xf numFmtId="0" fontId="0" fillId="0" borderId="0" xfId="0"/>
    <xf numFmtId="0" fontId="0" fillId="0" borderId="0" xfId="0"/>
    <xf numFmtId="0" fontId="1" fillId="0" borderId="3" xfId="0" applyFont="1" applyBorder="1" applyAlignment="1">
      <alignment horizontal="left" vertical="top" wrapText="1"/>
    </xf>
    <xf numFmtId="0" fontId="0" fillId="0" borderId="0" xfId="0"/>
    <xf numFmtId="0" fontId="22" fillId="25" borderId="0" xfId="0" applyFont="1" applyFill="1" applyAlignment="1">
      <alignment horizontal="center"/>
    </xf>
    <xf numFmtId="0" fontId="22" fillId="26" borderId="0" xfId="0" applyFont="1" applyFill="1" applyAlignment="1">
      <alignment horizontal="center"/>
    </xf>
    <xf numFmtId="0" fontId="22" fillId="27" borderId="0" xfId="0" applyFont="1" applyFill="1" applyAlignment="1">
      <alignment horizontal="center"/>
    </xf>
    <xf numFmtId="0" fontId="22" fillId="28" borderId="0" xfId="0" applyFont="1" applyFill="1" applyAlignment="1">
      <alignment horizontal="center"/>
    </xf>
    <xf numFmtId="9" fontId="0" fillId="0" borderId="0" xfId="43" applyNumberFormat="1" applyFont="1"/>
    <xf numFmtId="43" fontId="0" fillId="0" borderId="0" xfId="0" applyNumberFormat="1"/>
    <xf numFmtId="9" fontId="0" fillId="0" borderId="0" xfId="43" applyNumberFormat="1" applyFont="1" applyBorder="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3" builtinId="5"/>
    <cellStyle name="Title" xfId="40" builtinId="15" customBuiltin="1"/>
    <cellStyle name="Total" xfId="41" builtinId="25" customBuiltin="1"/>
    <cellStyle name="Warning Text" xfId="42" builtinId="11" customBuiltin="1"/>
  </cellStyles>
  <dxfs count="2">
    <dxf>
      <numFmt numFmtId="165" formatCode="_-* #,##0.0_-;\-* #,##0.0_-;_-* &quot;-&quot;??_-;_-@_-"/>
    </dxf>
    <dxf>
      <numFmt numFmtId="166" formatCode="_-* #,##0_-;\-* #,##0_-;_-* &quot;-&quot;??_-;_-@_-"/>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'Tbl1-Top donors&amp;pledges'!$B$4</c:f>
              <c:strCache>
                <c:ptCount val="1"/>
                <c:pt idx="0">
                  <c:v>US$m committed/ contributed</c:v>
                </c:pt>
              </c:strCache>
            </c:strRef>
          </c:tx>
          <c:cat>
            <c:strRef>
              <c:f>'Tbl1-Top donors&amp;pledges'!$A$5:$A$14</c:f>
              <c:strCache>
                <c:ptCount val="10"/>
                <c:pt idx="0">
                  <c:v>US</c:v>
                </c:pt>
                <c:pt idx="1">
                  <c:v>UK</c:v>
                </c:pt>
                <c:pt idx="2">
                  <c:v>World Bank</c:v>
                </c:pt>
                <c:pt idx="3">
                  <c:v>Germany</c:v>
                </c:pt>
                <c:pt idx="4">
                  <c:v>ECHO</c:v>
                </c:pt>
                <c:pt idx="5">
                  <c:v>Canada</c:v>
                </c:pt>
                <c:pt idx="6">
                  <c:v>AfDB</c:v>
                </c:pt>
                <c:pt idx="7">
                  <c:v>China</c:v>
                </c:pt>
                <c:pt idx="8">
                  <c:v>Netherlands</c:v>
                </c:pt>
                <c:pt idx="9">
                  <c:v>Sweden</c:v>
                </c:pt>
              </c:strCache>
            </c:strRef>
          </c:cat>
          <c:val>
            <c:numRef>
              <c:f>'Tbl1-Top donors&amp;pledges'!$B$5:$B$14</c:f>
              <c:numCache>
                <c:formatCode>_-* #,##0.0_-;\-* #,##0.0_-;_-* "-"??_-;_-@_-</c:formatCode>
                <c:ptCount val="10"/>
                <c:pt idx="0">
                  <c:v>377.85269099999999</c:v>
                </c:pt>
                <c:pt idx="1">
                  <c:v>117.669749</c:v>
                </c:pt>
                <c:pt idx="2">
                  <c:v>105.5</c:v>
                </c:pt>
                <c:pt idx="3">
                  <c:v>76.783473000000001</c:v>
                </c:pt>
                <c:pt idx="4">
                  <c:v>75.670040999999998</c:v>
                </c:pt>
                <c:pt idx="5">
                  <c:v>51.184721000000003</c:v>
                </c:pt>
                <c:pt idx="6">
                  <c:v>45.366252000000003</c:v>
                </c:pt>
                <c:pt idx="7">
                  <c:v>41</c:v>
                </c:pt>
                <c:pt idx="8">
                  <c:v>38.092587000000002</c:v>
                </c:pt>
                <c:pt idx="9">
                  <c:v>35.808633999999998</c:v>
                </c:pt>
              </c:numCache>
            </c:numRef>
          </c:val>
        </c:ser>
        <c:dLbls>
          <c:showVal val="1"/>
        </c:dLbls>
        <c:axId val="58346112"/>
        <c:axId val="78633216"/>
      </c:barChart>
      <c:catAx>
        <c:axId val="58346112"/>
        <c:scaling>
          <c:orientation val="maxMin"/>
        </c:scaling>
        <c:axPos val="l"/>
        <c:tickLblPos val="nextTo"/>
        <c:crossAx val="78633216"/>
        <c:crosses val="autoZero"/>
        <c:auto val="1"/>
        <c:lblAlgn val="ctr"/>
        <c:lblOffset val="100"/>
      </c:catAx>
      <c:valAx>
        <c:axId val="78633216"/>
        <c:scaling>
          <c:orientation val="minMax"/>
        </c:scaling>
        <c:axPos val="t"/>
        <c:majorGridlines/>
        <c:title>
          <c:tx>
            <c:rich>
              <a:bodyPr/>
              <a:lstStyle/>
              <a:p>
                <a:pPr>
                  <a:defRPr/>
                </a:pPr>
                <a:r>
                  <a:rPr lang="en-GB"/>
                  <a:t>US$ millions</a:t>
                </a:r>
              </a:p>
            </c:rich>
          </c:tx>
          <c:layout/>
        </c:title>
        <c:numFmt formatCode="#,##0" sourceLinked="0"/>
        <c:tickLblPos val="nextTo"/>
        <c:crossAx val="58346112"/>
        <c:crosses val="autoZero"/>
        <c:crossBetween val="between"/>
      </c:valAx>
    </c:plotArea>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'Fig6-Private - gov in-kind'!$H$37</c:f>
              <c:strCache>
                <c:ptCount val="1"/>
                <c:pt idx="0">
                  <c:v>In-kind</c:v>
                </c:pt>
              </c:strCache>
            </c:strRef>
          </c:tx>
          <c:spPr>
            <a:solidFill>
              <a:schemeClr val="accent5"/>
            </a:solidFill>
          </c:spPr>
          <c:cat>
            <c:strRef>
              <c:f>'Fig6-Private - gov in-kind'!$G$38:$G$41</c:f>
              <c:strCache>
                <c:ptCount val="4"/>
                <c:pt idx="0">
                  <c:v>Government/EU</c:v>
                </c:pt>
                <c:pt idx="1">
                  <c:v>Multilateral</c:v>
                </c:pt>
                <c:pt idx="2">
                  <c:v>Other*</c:v>
                </c:pt>
                <c:pt idx="3">
                  <c:v>Private</c:v>
                </c:pt>
              </c:strCache>
            </c:strRef>
          </c:cat>
          <c:val>
            <c:numRef>
              <c:f>'Fig6-Private - gov in-kind'!$H$38:$H$41</c:f>
              <c:numCache>
                <c:formatCode>0.0</c:formatCode>
                <c:ptCount val="4"/>
                <c:pt idx="0">
                  <c:v>49.707282999999997</c:v>
                </c:pt>
                <c:pt idx="1">
                  <c:v>0</c:v>
                </c:pt>
                <c:pt idx="2">
                  <c:v>0</c:v>
                </c:pt>
                <c:pt idx="3">
                  <c:v>5.8497880000000002</c:v>
                </c:pt>
              </c:numCache>
            </c:numRef>
          </c:val>
        </c:ser>
        <c:ser>
          <c:idx val="1"/>
          <c:order val="1"/>
          <c:tx>
            <c:strRef>
              <c:f>'Fig6-Private - gov in-kind'!$I$37</c:f>
              <c:strCache>
                <c:ptCount val="1"/>
                <c:pt idx="0">
                  <c:v>Cash</c:v>
                </c:pt>
              </c:strCache>
            </c:strRef>
          </c:tx>
          <c:spPr>
            <a:solidFill>
              <a:srgbClr val="FFFF00"/>
            </a:solidFill>
          </c:spPr>
          <c:cat>
            <c:strRef>
              <c:f>'Fig6-Private - gov in-kind'!$G$38:$G$41</c:f>
              <c:strCache>
                <c:ptCount val="4"/>
                <c:pt idx="0">
                  <c:v>Government/EU</c:v>
                </c:pt>
                <c:pt idx="1">
                  <c:v>Multilateral</c:v>
                </c:pt>
                <c:pt idx="2">
                  <c:v>Other*</c:v>
                </c:pt>
                <c:pt idx="3">
                  <c:v>Private</c:v>
                </c:pt>
              </c:strCache>
            </c:strRef>
          </c:cat>
          <c:val>
            <c:numRef>
              <c:f>'Fig6-Private - gov in-kind'!$I$38:$I$41</c:f>
              <c:numCache>
                <c:formatCode>0.0</c:formatCode>
                <c:ptCount val="4"/>
                <c:pt idx="0">
                  <c:v>929.26621599999999</c:v>
                </c:pt>
                <c:pt idx="1">
                  <c:v>169.923169</c:v>
                </c:pt>
                <c:pt idx="2">
                  <c:v>1.1810239999999999</c:v>
                </c:pt>
                <c:pt idx="3">
                  <c:v>82.297326999999996</c:v>
                </c:pt>
              </c:numCache>
            </c:numRef>
          </c:val>
        </c:ser>
        <c:overlap val="100"/>
        <c:axId val="57286016"/>
        <c:axId val="57300096"/>
      </c:barChart>
      <c:catAx>
        <c:axId val="57286016"/>
        <c:scaling>
          <c:orientation val="minMax"/>
        </c:scaling>
        <c:axPos val="b"/>
        <c:tickLblPos val="nextTo"/>
        <c:crossAx val="57300096"/>
        <c:crosses val="autoZero"/>
        <c:auto val="1"/>
        <c:lblAlgn val="ctr"/>
        <c:lblOffset val="100"/>
      </c:catAx>
      <c:valAx>
        <c:axId val="57300096"/>
        <c:scaling>
          <c:orientation val="minMax"/>
        </c:scaling>
        <c:axPos val="l"/>
        <c:majorGridlines/>
        <c:numFmt formatCode="0%" sourceLinked="1"/>
        <c:tickLblPos val="nextTo"/>
        <c:crossAx val="57286016"/>
        <c:crosses val="autoZero"/>
        <c:crossBetween val="between"/>
      </c:valAx>
    </c:plotArea>
    <c:plotVisOnly val="1"/>
  </c:chart>
  <c:spPr>
    <a:ln>
      <a:noFill/>
    </a:ln>
  </c:sp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1"/>
          <c:order val="0"/>
          <c:tx>
            <c:strRef>
              <c:f>'Fig6-Priv in-kind'!$I$13</c:f>
              <c:strCache>
                <c:ptCount val="1"/>
                <c:pt idx="0">
                  <c:v>In-kind</c:v>
                </c:pt>
              </c:strCache>
            </c:strRef>
          </c:tx>
          <c:spPr>
            <a:solidFill>
              <a:schemeClr val="accent5"/>
            </a:solidFill>
          </c:spPr>
          <c:cat>
            <c:strRef>
              <c:f>'Fig6-Priv in-kind'!$G$14:$G$16</c:f>
              <c:strCache>
                <c:ptCount val="3"/>
                <c:pt idx="0">
                  <c:v>Foundation</c:v>
                </c:pt>
                <c:pt idx="1">
                  <c:v>Other*</c:v>
                </c:pt>
                <c:pt idx="2">
                  <c:v>Private company</c:v>
                </c:pt>
              </c:strCache>
            </c:strRef>
          </c:cat>
          <c:val>
            <c:numRef>
              <c:f>'Fig6-Priv in-kind'!$I$14:$I$16</c:f>
              <c:numCache>
                <c:formatCode>0.0</c:formatCode>
                <c:ptCount val="3"/>
                <c:pt idx="0">
                  <c:v>0.64700000000000002</c:v>
                </c:pt>
                <c:pt idx="1">
                  <c:v>3.0019999999999998</c:v>
                </c:pt>
                <c:pt idx="2">
                  <c:v>2.2007880000000002</c:v>
                </c:pt>
              </c:numCache>
            </c:numRef>
          </c:val>
        </c:ser>
        <c:ser>
          <c:idx val="0"/>
          <c:order val="1"/>
          <c:tx>
            <c:strRef>
              <c:f>'Fig6-Priv in-kind'!$H$13</c:f>
              <c:strCache>
                <c:ptCount val="1"/>
                <c:pt idx="0">
                  <c:v>Cash</c:v>
                </c:pt>
              </c:strCache>
            </c:strRef>
          </c:tx>
          <c:spPr>
            <a:solidFill>
              <a:srgbClr val="FFFF00"/>
            </a:solidFill>
          </c:spPr>
          <c:cat>
            <c:strRef>
              <c:f>'Fig6-Priv in-kind'!$G$14:$G$16</c:f>
              <c:strCache>
                <c:ptCount val="3"/>
                <c:pt idx="0">
                  <c:v>Foundation</c:v>
                </c:pt>
                <c:pt idx="1">
                  <c:v>Other*</c:v>
                </c:pt>
                <c:pt idx="2">
                  <c:v>Private company</c:v>
                </c:pt>
              </c:strCache>
            </c:strRef>
          </c:cat>
          <c:val>
            <c:numRef>
              <c:f>'Fig6-Priv in-kind'!$H$14:$H$16</c:f>
              <c:numCache>
                <c:formatCode>0.0</c:formatCode>
                <c:ptCount val="3"/>
                <c:pt idx="0">
                  <c:v>61.897668999999993</c:v>
                </c:pt>
                <c:pt idx="1">
                  <c:v>12.100638999999999</c:v>
                </c:pt>
                <c:pt idx="2">
                  <c:v>8.299019000000003</c:v>
                </c:pt>
              </c:numCache>
            </c:numRef>
          </c:val>
        </c:ser>
        <c:overlap val="100"/>
        <c:axId val="57373824"/>
        <c:axId val="57375360"/>
      </c:barChart>
      <c:catAx>
        <c:axId val="57373824"/>
        <c:scaling>
          <c:orientation val="minMax"/>
        </c:scaling>
        <c:axPos val="b"/>
        <c:tickLblPos val="nextTo"/>
        <c:crossAx val="57375360"/>
        <c:crosses val="autoZero"/>
        <c:auto val="1"/>
        <c:lblAlgn val="ctr"/>
        <c:lblOffset val="100"/>
      </c:catAx>
      <c:valAx>
        <c:axId val="57375360"/>
        <c:scaling>
          <c:orientation val="minMax"/>
        </c:scaling>
        <c:axPos val="l"/>
        <c:majorGridlines/>
        <c:numFmt formatCode="0%" sourceLinked="1"/>
        <c:tickLblPos val="nextTo"/>
        <c:crossAx val="57373824"/>
        <c:crosses val="autoZero"/>
        <c:crossBetween val="between"/>
      </c:valAx>
    </c:plotArea>
    <c:legend>
      <c:legendPos val="r"/>
      <c:layout/>
    </c:legend>
    <c:plotVisOnly val="1"/>
  </c:chart>
  <c:spPr>
    <a:ln>
      <a:noFill/>
    </a:ln>
  </c:sp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Sectors!$B$4</c:f>
              <c:strCache>
                <c:ptCount val="1"/>
                <c:pt idx="0">
                  <c:v>US$m</c:v>
                </c:pt>
              </c:strCache>
            </c:strRef>
          </c:tx>
          <c:dLbls>
            <c:showVal val="1"/>
            <c:showCatName val="1"/>
            <c:showPercent val="1"/>
            <c:showLeaderLines val="1"/>
          </c:dLbls>
          <c:cat>
            <c:strRef>
              <c:f>Sectors!$A$5:$A$8</c:f>
              <c:strCache>
                <c:ptCount val="4"/>
                <c:pt idx="0">
                  <c:v>Coordination &amp; support services</c:v>
                </c:pt>
                <c:pt idx="1">
                  <c:v>Food</c:v>
                </c:pt>
                <c:pt idx="2">
                  <c:v>Health</c:v>
                </c:pt>
                <c:pt idx="3">
                  <c:v>Not yet specified</c:v>
                </c:pt>
              </c:strCache>
            </c:strRef>
          </c:cat>
          <c:val>
            <c:numRef>
              <c:f>Sectors!$B$5:$B$8</c:f>
              <c:numCache>
                <c:formatCode>0.0</c:formatCode>
                <c:ptCount val="4"/>
                <c:pt idx="0">
                  <c:v>95.480856000000003</c:v>
                </c:pt>
                <c:pt idx="1">
                  <c:v>70.438231000000002</c:v>
                </c:pt>
                <c:pt idx="2">
                  <c:v>1048.37888</c:v>
                </c:pt>
                <c:pt idx="3">
                  <c:v>23.926839999999999</c:v>
                </c:pt>
              </c:numCache>
            </c:numRef>
          </c:val>
        </c:ser>
        <c:firstSliceAng val="0"/>
      </c:pieChart>
    </c:plotArea>
    <c:plotVisOnly val="1"/>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'Fig7-Healthcare workers'!$B$20</c:f>
              <c:strCache>
                <c:ptCount val="1"/>
                <c:pt idx="0">
                  <c:v>No. of healthcare professionals</c:v>
                </c:pt>
              </c:strCache>
            </c:strRef>
          </c:tx>
          <c:spPr>
            <a:solidFill>
              <a:srgbClr val="FFFF00"/>
            </a:solidFill>
          </c:spPr>
          <c:dLbls>
            <c:dLbl>
              <c:idx val="8"/>
              <c:layout/>
              <c:tx>
                <c:rich>
                  <a:bodyPr/>
                  <a:lstStyle/>
                  <a:p>
                    <a:r>
                      <a:rPr lang="en-US"/>
                      <a:t>?</a:t>
                    </a:r>
                  </a:p>
                </c:rich>
              </c:tx>
              <c:dLblPos val="outEnd"/>
              <c:showVal val="1"/>
            </c:dLbl>
            <c:dLbl>
              <c:idx val="9"/>
              <c:layout/>
              <c:tx>
                <c:rich>
                  <a:bodyPr/>
                  <a:lstStyle/>
                  <a:p>
                    <a:r>
                      <a:rPr lang="en-US"/>
                      <a:t>?</a:t>
                    </a:r>
                  </a:p>
                </c:rich>
              </c:tx>
              <c:dLblPos val="outEnd"/>
              <c:showVal val="1"/>
            </c:dLbl>
            <c:dLbl>
              <c:idx val="10"/>
              <c:layout/>
              <c:tx>
                <c:rich>
                  <a:bodyPr/>
                  <a:lstStyle/>
                  <a:p>
                    <a:r>
                      <a:rPr lang="en-US"/>
                      <a:t>?</a:t>
                    </a:r>
                  </a:p>
                </c:rich>
              </c:tx>
              <c:dLblPos val="outEnd"/>
              <c:showVal val="1"/>
            </c:dLbl>
            <c:dLbl>
              <c:idx val="11"/>
              <c:layout/>
              <c:tx>
                <c:rich>
                  <a:bodyPr/>
                  <a:lstStyle/>
                  <a:p>
                    <a:r>
                      <a:rPr lang="en-US"/>
                      <a:t>?</a:t>
                    </a:r>
                  </a:p>
                </c:rich>
              </c:tx>
              <c:dLblPos val="outEnd"/>
              <c:showVal val="1"/>
            </c:dLbl>
            <c:dLbl>
              <c:idx val="12"/>
              <c:layout/>
              <c:tx>
                <c:rich>
                  <a:bodyPr/>
                  <a:lstStyle/>
                  <a:p>
                    <a:r>
                      <a:rPr lang="en-US"/>
                      <a:t>?</a:t>
                    </a:r>
                  </a:p>
                </c:rich>
              </c:tx>
              <c:dLblPos val="outEnd"/>
              <c:showVal val="1"/>
            </c:dLbl>
            <c:dLblPos val="outEnd"/>
            <c:showVal val="1"/>
          </c:dLbls>
          <c:cat>
            <c:strRef>
              <c:f>'Fig7-Healthcare workers'!$A$21:$A$33</c:f>
              <c:strCache>
                <c:ptCount val="13"/>
                <c:pt idx="0">
                  <c:v>China</c:v>
                </c:pt>
                <c:pt idx="1">
                  <c:v>Cuba</c:v>
                </c:pt>
                <c:pt idx="2">
                  <c:v>European Commission</c:v>
                </c:pt>
                <c:pt idx="3">
                  <c:v>Denmark</c:v>
                </c:pt>
                <c:pt idx="4">
                  <c:v>New Zealand</c:v>
                </c:pt>
                <c:pt idx="5">
                  <c:v>France</c:v>
                </c:pt>
                <c:pt idx="6">
                  <c:v>United Kingdom </c:v>
                </c:pt>
                <c:pt idx="7">
                  <c:v>DRC</c:v>
                </c:pt>
                <c:pt idx="8">
                  <c:v>Netherlands</c:v>
                </c:pt>
                <c:pt idx="9">
                  <c:v>Sweden</c:v>
                </c:pt>
                <c:pt idx="10">
                  <c:v>Paul G. Allen Family Foundation</c:v>
                </c:pt>
                <c:pt idx="11">
                  <c:v>World Bank</c:v>
                </c:pt>
                <c:pt idx="12">
                  <c:v>Israel</c:v>
                </c:pt>
              </c:strCache>
            </c:strRef>
          </c:cat>
          <c:val>
            <c:numRef>
              <c:f>'Fig7-Healthcare workers'!$B$21:$B$33</c:f>
              <c:numCache>
                <c:formatCode>General</c:formatCode>
                <c:ptCount val="13"/>
                <c:pt idx="0">
                  <c:v>200</c:v>
                </c:pt>
                <c:pt idx="1">
                  <c:v>165</c:v>
                </c:pt>
                <c:pt idx="2">
                  <c:v>100</c:v>
                </c:pt>
                <c:pt idx="3">
                  <c:v>25</c:v>
                </c:pt>
                <c:pt idx="4">
                  <c:v>24</c:v>
                </c:pt>
                <c:pt idx="5">
                  <c:v>24</c:v>
                </c:pt>
                <c:pt idx="6">
                  <c:v>10</c:v>
                </c:pt>
                <c:pt idx="7">
                  <c:v>5</c:v>
                </c:pt>
                <c:pt idx="8">
                  <c:v>0</c:v>
                </c:pt>
                <c:pt idx="9">
                  <c:v>0</c:v>
                </c:pt>
                <c:pt idx="10">
                  <c:v>0</c:v>
                </c:pt>
                <c:pt idx="11">
                  <c:v>0</c:v>
                </c:pt>
                <c:pt idx="12">
                  <c:v>0</c:v>
                </c:pt>
              </c:numCache>
            </c:numRef>
          </c:val>
        </c:ser>
        <c:dLbls>
          <c:showVal val="1"/>
        </c:dLbls>
        <c:axId val="58389632"/>
        <c:axId val="58391168"/>
      </c:barChart>
      <c:catAx>
        <c:axId val="58389632"/>
        <c:scaling>
          <c:orientation val="minMax"/>
        </c:scaling>
        <c:axPos val="b"/>
        <c:tickLblPos val="nextTo"/>
        <c:crossAx val="58391168"/>
        <c:crosses val="autoZero"/>
        <c:auto val="1"/>
        <c:lblAlgn val="ctr"/>
        <c:lblOffset val="100"/>
      </c:catAx>
      <c:valAx>
        <c:axId val="58391168"/>
        <c:scaling>
          <c:orientation val="minMax"/>
        </c:scaling>
        <c:axPos val="l"/>
        <c:majorGridlines/>
        <c:title>
          <c:tx>
            <c:rich>
              <a:bodyPr rot="-5400000" vert="horz"/>
              <a:lstStyle/>
              <a:p>
                <a:pPr>
                  <a:defRPr/>
                </a:pPr>
                <a:r>
                  <a:rPr lang="en-GB"/>
                  <a:t>No. healthcare personnel</a:t>
                </a:r>
              </a:p>
            </c:rich>
          </c:tx>
          <c:layout/>
        </c:title>
        <c:numFmt formatCode="General" sourceLinked="1"/>
        <c:tickLblPos val="nextTo"/>
        <c:crossAx val="58389632"/>
        <c:crosses val="autoZero"/>
        <c:crossBetween val="between"/>
      </c:valAx>
    </c:plotArea>
    <c:plotVisOnly val="1"/>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'Tbl1-Top donors&amp;pledges'!$O$4</c:f>
              <c:strCache>
                <c:ptCount val="1"/>
                <c:pt idx="0">
                  <c:v>US$m</c:v>
                </c:pt>
              </c:strCache>
            </c:strRef>
          </c:tx>
          <c:spPr>
            <a:solidFill>
              <a:srgbClr val="FFFF00"/>
            </a:solidFill>
          </c:spPr>
          <c:dPt>
            <c:idx val="3"/>
            <c:spPr>
              <a:solidFill>
                <a:schemeClr val="accent5"/>
              </a:solidFill>
            </c:spPr>
          </c:dPt>
          <c:cat>
            <c:strRef>
              <c:f>'Tbl1-Top donors&amp;pledges'!$N$5:$N$14</c:f>
              <c:strCache>
                <c:ptCount val="10"/>
                <c:pt idx="0">
                  <c:v>US</c:v>
                </c:pt>
                <c:pt idx="1">
                  <c:v>UK</c:v>
                </c:pt>
                <c:pt idx="2">
                  <c:v>World Bank</c:v>
                </c:pt>
                <c:pt idx="3">
                  <c:v>Private*</c:v>
                </c:pt>
                <c:pt idx="4">
                  <c:v>Germany</c:v>
                </c:pt>
                <c:pt idx="5">
                  <c:v>EC</c:v>
                </c:pt>
                <c:pt idx="6">
                  <c:v>Canada</c:v>
                </c:pt>
                <c:pt idx="7">
                  <c:v>AfDB</c:v>
                </c:pt>
                <c:pt idx="8">
                  <c:v>China</c:v>
                </c:pt>
                <c:pt idx="9">
                  <c:v>Sweden</c:v>
                </c:pt>
              </c:strCache>
            </c:strRef>
          </c:cat>
          <c:val>
            <c:numRef>
              <c:f>'Tbl1-Top donors&amp;pledges'!$O$5:$O$14</c:f>
              <c:numCache>
                <c:formatCode>0.0</c:formatCode>
                <c:ptCount val="10"/>
                <c:pt idx="0">
                  <c:v>377.85269099999999</c:v>
                </c:pt>
                <c:pt idx="1">
                  <c:v>117.669749</c:v>
                </c:pt>
                <c:pt idx="2">
                  <c:v>105.5</c:v>
                </c:pt>
                <c:pt idx="3">
                  <c:v>88.147114999999999</c:v>
                </c:pt>
                <c:pt idx="4">
                  <c:v>76.783473000000001</c:v>
                </c:pt>
                <c:pt idx="5">
                  <c:v>75.670040999999998</c:v>
                </c:pt>
                <c:pt idx="6">
                  <c:v>51.184721000000003</c:v>
                </c:pt>
                <c:pt idx="7">
                  <c:v>45.366252000000003</c:v>
                </c:pt>
                <c:pt idx="8">
                  <c:v>41</c:v>
                </c:pt>
                <c:pt idx="9">
                  <c:v>38.092587000000002</c:v>
                </c:pt>
              </c:numCache>
            </c:numRef>
          </c:val>
        </c:ser>
        <c:dLbls>
          <c:showVal val="1"/>
        </c:dLbls>
        <c:axId val="81840000"/>
        <c:axId val="81841536"/>
      </c:barChart>
      <c:catAx>
        <c:axId val="81840000"/>
        <c:scaling>
          <c:orientation val="maxMin"/>
        </c:scaling>
        <c:axPos val="l"/>
        <c:tickLblPos val="nextTo"/>
        <c:crossAx val="81841536"/>
        <c:crosses val="autoZero"/>
        <c:auto val="1"/>
        <c:lblAlgn val="ctr"/>
        <c:lblOffset val="100"/>
      </c:catAx>
      <c:valAx>
        <c:axId val="81841536"/>
        <c:scaling>
          <c:orientation val="minMax"/>
        </c:scaling>
        <c:axPos val="t"/>
        <c:majorGridlines/>
        <c:title>
          <c:tx>
            <c:rich>
              <a:bodyPr/>
              <a:lstStyle/>
              <a:p>
                <a:pPr>
                  <a:defRPr/>
                </a:pPr>
                <a:r>
                  <a:rPr lang="en-GB"/>
                  <a:t>US$ millions</a:t>
                </a:r>
              </a:p>
            </c:rich>
          </c:tx>
          <c:layout/>
        </c:title>
        <c:numFmt formatCode="0" sourceLinked="0"/>
        <c:tickLblPos val="nextTo"/>
        <c:crossAx val="81840000"/>
        <c:crosses val="autoZero"/>
        <c:crossBetween val="between"/>
      </c:valAx>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pieChart>
        <c:varyColors val="1"/>
        <c:ser>
          <c:idx val="0"/>
          <c:order val="0"/>
          <c:tx>
            <c:strRef>
              <c:f>'Tbl1-Top donors&amp;pledges'!$O$19</c:f>
              <c:strCache>
                <c:ptCount val="1"/>
                <c:pt idx="0">
                  <c:v>US$m</c:v>
                </c:pt>
              </c:strCache>
            </c:strRef>
          </c:tx>
          <c:dLbls>
            <c:showVal val="1"/>
            <c:showCatName val="1"/>
            <c:showPercent val="1"/>
            <c:showLeaderLines val="1"/>
          </c:dLbls>
          <c:cat>
            <c:strRef>
              <c:f>'Tbl1-Top donors&amp;pledges'!$N$20:$N$25</c:f>
              <c:strCache>
                <c:ptCount val="6"/>
                <c:pt idx="0">
                  <c:v>US</c:v>
                </c:pt>
                <c:pt idx="1">
                  <c:v>UK</c:v>
                </c:pt>
                <c:pt idx="2">
                  <c:v>World Bank</c:v>
                </c:pt>
                <c:pt idx="3">
                  <c:v>Germany</c:v>
                </c:pt>
                <c:pt idx="4">
                  <c:v>ECHO</c:v>
                </c:pt>
                <c:pt idx="5">
                  <c:v>Others</c:v>
                </c:pt>
              </c:strCache>
            </c:strRef>
          </c:cat>
          <c:val>
            <c:numRef>
              <c:f>'Tbl1-Top donors&amp;pledges'!$O$20:$O$25</c:f>
              <c:numCache>
                <c:formatCode>_-* #,##0.0_-;\-* #,##0.0_-;_-* "-"??_-;_-@_-</c:formatCode>
                <c:ptCount val="6"/>
                <c:pt idx="0">
                  <c:v>377.85269099999999</c:v>
                </c:pt>
                <c:pt idx="1">
                  <c:v>117.669749</c:v>
                </c:pt>
                <c:pt idx="2">
                  <c:v>105.5</c:v>
                </c:pt>
                <c:pt idx="3">
                  <c:v>76.783473000000001</c:v>
                </c:pt>
                <c:pt idx="4">
                  <c:v>75.670040999999998</c:v>
                </c:pt>
                <c:pt idx="5">
                  <c:v>484.74885300000017</c:v>
                </c:pt>
              </c:numCache>
            </c:numRef>
          </c:val>
        </c:ser>
        <c:firstSliceAng val="0"/>
      </c:pieChart>
    </c:plotArea>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'Fig1-Com''ted-disbursed-pledged'!$C$4</c:f>
              <c:strCache>
                <c:ptCount val="1"/>
                <c:pt idx="0">
                  <c:v>Paid contribution</c:v>
                </c:pt>
              </c:strCache>
            </c:strRef>
          </c:tx>
          <c:spPr>
            <a:solidFill>
              <a:srgbClr val="FFFF00"/>
            </a:solidFill>
          </c:spPr>
          <c:cat>
            <c:strRef>
              <c:f>'Fig1-Com''ted-disbursed-pledged'!$A$5:$A$14</c:f>
              <c:strCache>
                <c:ptCount val="10"/>
                <c:pt idx="0">
                  <c:v>US</c:v>
                </c:pt>
                <c:pt idx="1">
                  <c:v>UK</c:v>
                </c:pt>
                <c:pt idx="2">
                  <c:v>World Bank</c:v>
                </c:pt>
                <c:pt idx="3">
                  <c:v>Germany</c:v>
                </c:pt>
                <c:pt idx="4">
                  <c:v>Paul G. Allen Family Foundation</c:v>
                </c:pt>
                <c:pt idx="5">
                  <c:v>ECHO</c:v>
                </c:pt>
                <c:pt idx="6">
                  <c:v>Sweden</c:v>
                </c:pt>
                <c:pt idx="7">
                  <c:v>AfDB</c:v>
                </c:pt>
                <c:pt idx="8">
                  <c:v>Canada</c:v>
                </c:pt>
                <c:pt idx="9">
                  <c:v>EC</c:v>
                </c:pt>
              </c:strCache>
            </c:strRef>
          </c:cat>
          <c:val>
            <c:numRef>
              <c:f>'Fig1-Com''ted-disbursed-pledged'!$C$5:$C$14</c:f>
              <c:numCache>
                <c:formatCode>_-* #,##0.0_-;\-* #,##0.0_-;_-* "-"??_-;_-@_-</c:formatCode>
                <c:ptCount val="10"/>
                <c:pt idx="0">
                  <c:v>85.852637000000001</c:v>
                </c:pt>
                <c:pt idx="1">
                  <c:v>61.321249000000002</c:v>
                </c:pt>
                <c:pt idx="2">
                  <c:v>76.485095000000001</c:v>
                </c:pt>
                <c:pt idx="3">
                  <c:v>26.895195999999999</c:v>
                </c:pt>
                <c:pt idx="4">
                  <c:v>2.9</c:v>
                </c:pt>
                <c:pt idx="5">
                  <c:v>1.270648</c:v>
                </c:pt>
                <c:pt idx="6">
                  <c:v>8.8405749999999994</c:v>
                </c:pt>
                <c:pt idx="7">
                  <c:v>45.366252000000003</c:v>
                </c:pt>
                <c:pt idx="8">
                  <c:v>32.274774999999998</c:v>
                </c:pt>
                <c:pt idx="9">
                  <c:v>0</c:v>
                </c:pt>
              </c:numCache>
            </c:numRef>
          </c:val>
        </c:ser>
        <c:ser>
          <c:idx val="0"/>
          <c:order val="1"/>
          <c:tx>
            <c:strRef>
              <c:f>'Fig1-Com''ted-disbursed-pledged'!$B$4</c:f>
              <c:strCache>
                <c:ptCount val="1"/>
                <c:pt idx="0">
                  <c:v>Commitment</c:v>
                </c:pt>
              </c:strCache>
            </c:strRef>
          </c:tx>
          <c:spPr>
            <a:solidFill>
              <a:schemeClr val="accent5"/>
            </a:solidFill>
          </c:spPr>
          <c:cat>
            <c:strRef>
              <c:f>'Fig1-Com''ted-disbursed-pledged'!$A$5:$A$14</c:f>
              <c:strCache>
                <c:ptCount val="10"/>
                <c:pt idx="0">
                  <c:v>US</c:v>
                </c:pt>
                <c:pt idx="1">
                  <c:v>UK</c:v>
                </c:pt>
                <c:pt idx="2">
                  <c:v>World Bank</c:v>
                </c:pt>
                <c:pt idx="3">
                  <c:v>Germany</c:v>
                </c:pt>
                <c:pt idx="4">
                  <c:v>Paul G. Allen Family Foundation</c:v>
                </c:pt>
                <c:pt idx="5">
                  <c:v>ECHO</c:v>
                </c:pt>
                <c:pt idx="6">
                  <c:v>Sweden</c:v>
                </c:pt>
                <c:pt idx="7">
                  <c:v>AfDB</c:v>
                </c:pt>
                <c:pt idx="8">
                  <c:v>Canada</c:v>
                </c:pt>
                <c:pt idx="9">
                  <c:v>EC</c:v>
                </c:pt>
              </c:strCache>
            </c:strRef>
          </c:cat>
          <c:val>
            <c:numRef>
              <c:f>'Fig1-Com''ted-disbursed-pledged'!$B$5:$B$14</c:f>
              <c:numCache>
                <c:formatCode>_-* #,##0.0_-;\-* #,##0.0_-;_-* "-"??_-;_-@_-</c:formatCode>
                <c:ptCount val="10"/>
                <c:pt idx="0">
                  <c:v>292.00005399999998</c:v>
                </c:pt>
                <c:pt idx="1">
                  <c:v>56.348500000000001</c:v>
                </c:pt>
                <c:pt idx="2">
                  <c:v>29.014904999999999</c:v>
                </c:pt>
                <c:pt idx="3">
                  <c:v>49.888277000000002</c:v>
                </c:pt>
                <c:pt idx="4">
                  <c:v>13.25</c:v>
                </c:pt>
                <c:pt idx="5">
                  <c:v>74.399393000000003</c:v>
                </c:pt>
                <c:pt idx="6">
                  <c:v>26.968059</c:v>
                </c:pt>
                <c:pt idx="7">
                  <c:v>0</c:v>
                </c:pt>
                <c:pt idx="8">
                  <c:v>18.909946000000001</c:v>
                </c:pt>
                <c:pt idx="9">
                  <c:v>0</c:v>
                </c:pt>
              </c:numCache>
            </c:numRef>
          </c:val>
        </c:ser>
        <c:ser>
          <c:idx val="2"/>
          <c:order val="2"/>
          <c:tx>
            <c:strRef>
              <c:f>'Fig1-Com''ted-disbursed-pledged'!$D$4</c:f>
              <c:strCache>
                <c:ptCount val="1"/>
                <c:pt idx="0">
                  <c:v>Pledge</c:v>
                </c:pt>
              </c:strCache>
            </c:strRef>
          </c:tx>
          <c:spPr>
            <a:solidFill>
              <a:schemeClr val="accent6"/>
            </a:solidFill>
          </c:spPr>
          <c:cat>
            <c:strRef>
              <c:f>'Fig1-Com''ted-disbursed-pledged'!$A$5:$A$14</c:f>
              <c:strCache>
                <c:ptCount val="10"/>
                <c:pt idx="0">
                  <c:v>US</c:v>
                </c:pt>
                <c:pt idx="1">
                  <c:v>UK</c:v>
                </c:pt>
                <c:pt idx="2">
                  <c:v>World Bank</c:v>
                </c:pt>
                <c:pt idx="3">
                  <c:v>Germany</c:v>
                </c:pt>
                <c:pt idx="4">
                  <c:v>Paul G. Allen Family Foundation</c:v>
                </c:pt>
                <c:pt idx="5">
                  <c:v>ECHO</c:v>
                </c:pt>
                <c:pt idx="6">
                  <c:v>Sweden</c:v>
                </c:pt>
                <c:pt idx="7">
                  <c:v>AfDB</c:v>
                </c:pt>
                <c:pt idx="8">
                  <c:v>Canada</c:v>
                </c:pt>
                <c:pt idx="9">
                  <c:v>EC</c:v>
                </c:pt>
              </c:strCache>
            </c:strRef>
          </c:cat>
          <c:val>
            <c:numRef>
              <c:f>'Fig1-Com''ted-disbursed-pledged'!$D$5:$D$14</c:f>
              <c:numCache>
                <c:formatCode>_-* #,##0.0_-;\-* #,##0.0_-;_-* "-"??_-;_-@_-</c:formatCode>
                <c:ptCount val="10"/>
                <c:pt idx="0">
                  <c:v>45.308627000000001</c:v>
                </c:pt>
                <c:pt idx="1">
                  <c:v>234.96862899999999</c:v>
                </c:pt>
                <c:pt idx="2">
                  <c:v>112.5</c:v>
                </c:pt>
                <c:pt idx="3">
                  <c:v>53.235823000000003</c:v>
                </c:pt>
                <c:pt idx="4">
                  <c:v>88.2</c:v>
                </c:pt>
                <c:pt idx="5">
                  <c:v>0</c:v>
                </c:pt>
                <c:pt idx="6">
                  <c:v>33.332186</c:v>
                </c:pt>
                <c:pt idx="7">
                  <c:v>17.399999999999999</c:v>
                </c:pt>
                <c:pt idx="8">
                  <c:v>6.1286360000000002</c:v>
                </c:pt>
                <c:pt idx="9">
                  <c:v>54.018445</c:v>
                </c:pt>
              </c:numCache>
            </c:numRef>
          </c:val>
        </c:ser>
        <c:overlap val="100"/>
        <c:axId val="117584640"/>
        <c:axId val="117586560"/>
      </c:barChart>
      <c:catAx>
        <c:axId val="117584640"/>
        <c:scaling>
          <c:orientation val="minMax"/>
        </c:scaling>
        <c:axPos val="b"/>
        <c:tickLblPos val="nextTo"/>
        <c:crossAx val="117586560"/>
        <c:crosses val="autoZero"/>
        <c:auto val="1"/>
        <c:lblAlgn val="ctr"/>
        <c:lblOffset val="100"/>
      </c:catAx>
      <c:valAx>
        <c:axId val="117586560"/>
        <c:scaling>
          <c:orientation val="minMax"/>
        </c:scaling>
        <c:axPos val="l"/>
        <c:majorGridlines/>
        <c:numFmt formatCode="#,##0" sourceLinked="0"/>
        <c:tickLblPos val="nextTo"/>
        <c:crossAx val="117584640"/>
        <c:crosses val="autoZero"/>
        <c:crossBetween val="between"/>
      </c:valAx>
    </c:plotArea>
    <c:legend>
      <c:legendPos val="r"/>
      <c:layout/>
    </c:legend>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4497462817147866"/>
          <c:y val="5.8977528207380447E-2"/>
          <c:w val="0.6414295713035878"/>
          <c:h val="0.74311217073961344"/>
        </c:manualLayout>
      </c:layout>
      <c:barChart>
        <c:barDir val="col"/>
        <c:grouping val="clustered"/>
        <c:ser>
          <c:idx val="0"/>
          <c:order val="0"/>
          <c:tx>
            <c:strRef>
              <c:f>'Fig2-Recipients'!$B$4</c:f>
              <c:strCache>
                <c:ptCount val="1"/>
                <c:pt idx="0">
                  <c:v>Committed/ contributed</c:v>
                </c:pt>
              </c:strCache>
            </c:strRef>
          </c:tx>
          <c:spPr>
            <a:solidFill>
              <a:srgbClr val="FFFF00"/>
            </a:solidFill>
          </c:spPr>
          <c:dLbls>
            <c:dLbl>
              <c:idx val="2"/>
              <c:layout>
                <c:manualLayout>
                  <c:x val="-2.5000000000000001E-2"/>
                  <c:y val="0"/>
                </c:manualLayout>
              </c:layout>
              <c:dLblPos val="outEnd"/>
              <c:showVal val="1"/>
            </c:dLbl>
            <c:dLblPos val="outEnd"/>
            <c:showVal val="1"/>
          </c:dLbls>
          <c:cat>
            <c:strRef>
              <c:f>'Fig2-Recipients'!$A$5:$A$9</c:f>
              <c:strCache>
                <c:ptCount val="5"/>
                <c:pt idx="0">
                  <c:v>Region</c:v>
                </c:pt>
                <c:pt idx="1">
                  <c:v>Liberia</c:v>
                </c:pt>
                <c:pt idx="2">
                  <c:v>Sierra Leone</c:v>
                </c:pt>
                <c:pt idx="3">
                  <c:v>Guinea</c:v>
                </c:pt>
                <c:pt idx="4">
                  <c:v>Other</c:v>
                </c:pt>
              </c:strCache>
            </c:strRef>
          </c:cat>
          <c:val>
            <c:numRef>
              <c:f>'Fig2-Recipients'!$B$5:$B$9</c:f>
              <c:numCache>
                <c:formatCode>0.0</c:formatCode>
                <c:ptCount val="5"/>
                <c:pt idx="0">
                  <c:v>530.83250999999996</c:v>
                </c:pt>
                <c:pt idx="1">
                  <c:v>411.09369900000002</c:v>
                </c:pt>
                <c:pt idx="2">
                  <c:v>179.86420899999999</c:v>
                </c:pt>
                <c:pt idx="3">
                  <c:v>85.743371999999994</c:v>
                </c:pt>
                <c:pt idx="4">
                  <c:v>30.691017000000102</c:v>
                </c:pt>
              </c:numCache>
            </c:numRef>
          </c:val>
        </c:ser>
        <c:ser>
          <c:idx val="1"/>
          <c:order val="1"/>
          <c:tx>
            <c:strRef>
              <c:f>'Fig2-Recipients'!$C$4</c:f>
              <c:strCache>
                <c:ptCount val="1"/>
                <c:pt idx="0">
                  <c:v>Pledged</c:v>
                </c:pt>
              </c:strCache>
            </c:strRef>
          </c:tx>
          <c:spPr>
            <a:solidFill>
              <a:schemeClr val="accent5"/>
            </a:solidFill>
          </c:spPr>
          <c:dLbls>
            <c:dLbl>
              <c:idx val="2"/>
              <c:layout>
                <c:manualLayout>
                  <c:x val="1.94444444444445E-2"/>
                  <c:y val="2.247191011235964E-2"/>
                </c:manualLayout>
              </c:layout>
              <c:showVal val="1"/>
            </c:dLbl>
            <c:dLbl>
              <c:idx val="4"/>
              <c:delete val="1"/>
            </c:dLbl>
            <c:numFmt formatCode="#,##0.0" sourceLinked="0"/>
            <c:showVal val="1"/>
          </c:dLbls>
          <c:cat>
            <c:strRef>
              <c:f>'Fig2-Recipients'!$A$5:$A$9</c:f>
              <c:strCache>
                <c:ptCount val="5"/>
                <c:pt idx="0">
                  <c:v>Region</c:v>
                </c:pt>
                <c:pt idx="1">
                  <c:v>Liberia</c:v>
                </c:pt>
                <c:pt idx="2">
                  <c:v>Sierra Leone</c:v>
                </c:pt>
                <c:pt idx="3">
                  <c:v>Guinea</c:v>
                </c:pt>
                <c:pt idx="4">
                  <c:v>Other</c:v>
                </c:pt>
              </c:strCache>
            </c:strRef>
          </c:cat>
          <c:val>
            <c:numRef>
              <c:f>'Fig2-Recipients'!$C$5:$C$9</c:f>
              <c:numCache>
                <c:formatCode>0.0</c:formatCode>
                <c:ptCount val="5"/>
                <c:pt idx="0">
                  <c:v>729.62239099999999</c:v>
                </c:pt>
                <c:pt idx="1">
                  <c:v>14.934251</c:v>
                </c:pt>
                <c:pt idx="2">
                  <c:v>150.50259700000001</c:v>
                </c:pt>
                <c:pt idx="3">
                  <c:v>2</c:v>
                </c:pt>
                <c:pt idx="4">
                  <c:v>2.5</c:v>
                </c:pt>
              </c:numCache>
            </c:numRef>
          </c:val>
        </c:ser>
        <c:dLbls>
          <c:showVal val="1"/>
        </c:dLbls>
        <c:axId val="55760384"/>
        <c:axId val="55761920"/>
      </c:barChart>
      <c:catAx>
        <c:axId val="55760384"/>
        <c:scaling>
          <c:orientation val="minMax"/>
        </c:scaling>
        <c:axPos val="b"/>
        <c:tickLblPos val="nextTo"/>
        <c:crossAx val="55761920"/>
        <c:crosses val="autoZero"/>
        <c:auto val="1"/>
        <c:lblAlgn val="ctr"/>
        <c:lblOffset val="100"/>
      </c:catAx>
      <c:valAx>
        <c:axId val="55761920"/>
        <c:scaling>
          <c:orientation val="minMax"/>
        </c:scaling>
        <c:axPos val="l"/>
        <c:majorGridlines/>
        <c:title>
          <c:tx>
            <c:rich>
              <a:bodyPr rot="-5400000" vert="horz"/>
              <a:lstStyle/>
              <a:p>
                <a:pPr>
                  <a:defRPr/>
                </a:pPr>
                <a:r>
                  <a:rPr lang="en-GB"/>
                  <a:t>US$ millions</a:t>
                </a:r>
              </a:p>
            </c:rich>
          </c:tx>
          <c:layout/>
        </c:title>
        <c:numFmt formatCode="0" sourceLinked="0"/>
        <c:tickLblPos val="nextTo"/>
        <c:crossAx val="55760384"/>
        <c:crosses val="autoZero"/>
        <c:crossBetween val="between"/>
      </c:valAx>
    </c:plotArea>
    <c:legend>
      <c:legendPos val="r"/>
      <c:layout>
        <c:manualLayout>
          <c:xMode val="edge"/>
          <c:yMode val="edge"/>
          <c:x val="0.79195975503062122"/>
          <c:y val="0.27645177818908112"/>
          <c:w val="0.18859580052493449"/>
          <c:h val="0.38335100542711048"/>
        </c:manualLayout>
      </c:layout>
    </c:legend>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3"/>
          <c:order val="2"/>
          <c:tx>
            <c:strRef>
              <c:f>'Fig3-Timeline'!$J$4</c:f>
              <c:strCache>
                <c:ptCount val="1"/>
                <c:pt idx="0">
                  <c:v>Cases</c:v>
                </c:pt>
              </c:strCache>
            </c:strRef>
          </c:tx>
          <c:spPr>
            <a:solidFill>
              <a:schemeClr val="bg1">
                <a:lumMod val="85000"/>
              </a:schemeClr>
            </a:solidFill>
          </c:spPr>
          <c:cat>
            <c:strRef>
              <c:f>'Fig3-Timeline'!$F$5:$F$13</c:f>
              <c:strCache>
                <c:ptCount val="9"/>
                <c:pt idx="0">
                  <c:v>Mar-14</c:v>
                </c:pt>
                <c:pt idx="1">
                  <c:v>Apr-14</c:v>
                </c:pt>
                <c:pt idx="2">
                  <c:v>May-14</c:v>
                </c:pt>
                <c:pt idx="3">
                  <c:v>Jun-14</c:v>
                </c:pt>
                <c:pt idx="4">
                  <c:v>Jul-14</c:v>
                </c:pt>
                <c:pt idx="5">
                  <c:v>Aug-14</c:v>
                </c:pt>
                <c:pt idx="6">
                  <c:v>Sep-14</c:v>
                </c:pt>
                <c:pt idx="7">
                  <c:v>Oct-14</c:v>
                </c:pt>
                <c:pt idx="8">
                  <c:v>Nov-14*</c:v>
                </c:pt>
              </c:strCache>
            </c:strRef>
          </c:cat>
          <c:val>
            <c:numRef>
              <c:f>'Fig3-Timeline'!$J$5:$J$13</c:f>
              <c:numCache>
                <c:formatCode>General</c:formatCode>
                <c:ptCount val="9"/>
                <c:pt idx="0">
                  <c:v>38</c:v>
                </c:pt>
                <c:pt idx="1">
                  <c:v>41</c:v>
                </c:pt>
                <c:pt idx="2">
                  <c:v>114</c:v>
                </c:pt>
                <c:pt idx="3">
                  <c:v>133</c:v>
                </c:pt>
                <c:pt idx="4">
                  <c:v>387</c:v>
                </c:pt>
                <c:pt idx="5">
                  <c:v>1131</c:v>
                </c:pt>
                <c:pt idx="6">
                  <c:v>2195</c:v>
                </c:pt>
                <c:pt idx="7">
                  <c:v>4168</c:v>
                </c:pt>
                <c:pt idx="8">
                  <c:v>1011</c:v>
                </c:pt>
              </c:numCache>
            </c:numRef>
          </c:val>
        </c:ser>
        <c:ser>
          <c:idx val="2"/>
          <c:order val="3"/>
          <c:tx>
            <c:strRef>
              <c:f>'Fig3-Timeline'!$I$4</c:f>
              <c:strCache>
                <c:ptCount val="1"/>
                <c:pt idx="0">
                  <c:v>Deaths</c:v>
                </c:pt>
              </c:strCache>
            </c:strRef>
          </c:tx>
          <c:spPr>
            <a:solidFill>
              <a:srgbClr val="FFFF00"/>
            </a:solidFill>
          </c:spPr>
          <c:cat>
            <c:strRef>
              <c:f>'Fig3-Timeline'!$F$5:$F$13</c:f>
              <c:strCache>
                <c:ptCount val="9"/>
                <c:pt idx="0">
                  <c:v>Mar-14</c:v>
                </c:pt>
                <c:pt idx="1">
                  <c:v>Apr-14</c:v>
                </c:pt>
                <c:pt idx="2">
                  <c:v>May-14</c:v>
                </c:pt>
                <c:pt idx="3">
                  <c:v>Jun-14</c:v>
                </c:pt>
                <c:pt idx="4">
                  <c:v>Jul-14</c:v>
                </c:pt>
                <c:pt idx="5">
                  <c:v>Aug-14</c:v>
                </c:pt>
                <c:pt idx="6">
                  <c:v>Sep-14</c:v>
                </c:pt>
                <c:pt idx="7">
                  <c:v>Oct-14</c:v>
                </c:pt>
                <c:pt idx="8">
                  <c:v>Nov-14*</c:v>
                </c:pt>
              </c:strCache>
            </c:strRef>
          </c:cat>
          <c:val>
            <c:numRef>
              <c:f>'Fig3-Timeline'!$I$5:$I$13</c:f>
              <c:numCache>
                <c:formatCode>General</c:formatCode>
                <c:ptCount val="9"/>
                <c:pt idx="0">
                  <c:v>84</c:v>
                </c:pt>
                <c:pt idx="1">
                  <c:v>76</c:v>
                </c:pt>
                <c:pt idx="2">
                  <c:v>54</c:v>
                </c:pt>
                <c:pt idx="3">
                  <c:v>304</c:v>
                </c:pt>
                <c:pt idx="4">
                  <c:v>368</c:v>
                </c:pt>
                <c:pt idx="5">
                  <c:v>955</c:v>
                </c:pt>
                <c:pt idx="6">
                  <c:v>1590</c:v>
                </c:pt>
                <c:pt idx="7">
                  <c:v>1377</c:v>
                </c:pt>
                <c:pt idx="8">
                  <c:v>357</c:v>
                </c:pt>
              </c:numCache>
            </c:numRef>
          </c:val>
        </c:ser>
        <c:overlap val="100"/>
        <c:axId val="56015104"/>
        <c:axId val="56013184"/>
      </c:barChart>
      <c:lineChart>
        <c:grouping val="standard"/>
        <c:ser>
          <c:idx val="0"/>
          <c:order val="0"/>
          <c:tx>
            <c:strRef>
              <c:f>'Fig3-Timeline'!$G$4</c:f>
              <c:strCache>
                <c:ptCount val="1"/>
                <c:pt idx="0">
                  <c:v>US$m</c:v>
                </c:pt>
              </c:strCache>
            </c:strRef>
          </c:tx>
          <c:spPr>
            <a:ln>
              <a:solidFill>
                <a:sysClr val="windowText" lastClr="000000"/>
              </a:solidFill>
            </a:ln>
          </c:spPr>
          <c:marker>
            <c:symbol val="none"/>
          </c:marker>
          <c:dLbls>
            <c:dLbl>
              <c:idx val="0"/>
              <c:layout>
                <c:manualLayout>
                  <c:x val="-4.687797123951061E-2"/>
                  <c:y val="-2.3622776319626712E-2"/>
                </c:manualLayout>
              </c:layout>
              <c:dLblPos val="r"/>
              <c:showVal val="1"/>
            </c:dLbl>
            <c:dLbl>
              <c:idx val="1"/>
              <c:layout>
                <c:manualLayout>
                  <c:x val="-2.9976562788806362E-2"/>
                  <c:y val="-3.7511665208515559E-2"/>
                </c:manualLayout>
              </c:layout>
              <c:dLblPos val="r"/>
              <c:showVal val="1"/>
            </c:dLbl>
            <c:dLbl>
              <c:idx val="2"/>
              <c:layout>
                <c:manualLayout>
                  <c:x val="-2.99765627888064E-2"/>
                  <c:y val="-3.7511665208515642E-2"/>
                </c:manualLayout>
              </c:layout>
              <c:dLblPos val="r"/>
              <c:showVal val="1"/>
            </c:dLbl>
            <c:dLbl>
              <c:idx val="3"/>
              <c:layout>
                <c:manualLayout>
                  <c:x val="-2.9976562788806362E-2"/>
                  <c:y val="-3.2882035578886019E-2"/>
                </c:manualLayout>
              </c:layout>
              <c:dLblPos val="r"/>
              <c:showVal val="1"/>
            </c:dLbl>
            <c:dLbl>
              <c:idx val="4"/>
              <c:layout>
                <c:manualLayout>
                  <c:x val="-5.5634172489002253E-3"/>
                  <c:y val="-5.1042578011081113E-3"/>
                </c:manualLayout>
              </c:layout>
              <c:dLblPos val="r"/>
              <c:showVal val="1"/>
            </c:dLbl>
            <c:dLbl>
              <c:idx val="5"/>
              <c:layout>
                <c:manualLayout>
                  <c:x val="-2.0718346826365044E-2"/>
                  <c:y val="1.3414260717410422E-2"/>
                </c:manualLayout>
              </c:layout>
              <c:dLblPos val="r"/>
              <c:showVal val="1"/>
            </c:dLbl>
            <c:dLbl>
              <c:idx val="6"/>
              <c:layout>
                <c:manualLayout>
                  <c:x val="-4.3253558093970648E-2"/>
                  <c:y val="-2.8252405949256331E-2"/>
                </c:manualLayout>
              </c:layout>
              <c:dLblPos val="r"/>
              <c:showVal val="1"/>
            </c:dLbl>
            <c:dLbl>
              <c:idx val="7"/>
              <c:layout>
                <c:manualLayout>
                  <c:x val="-1.6962478281764119E-2"/>
                  <c:y val="-1.8993146689997104E-2"/>
                </c:manualLayout>
              </c:layout>
              <c:dLblPos val="r"/>
              <c:showVal val="1"/>
            </c:dLbl>
            <c:dLbl>
              <c:idx val="8"/>
              <c:layout>
                <c:manualLayout>
                  <c:x val="-1.7835791652803964E-2"/>
                  <c:y val="1.3414260717410422E-2"/>
                </c:manualLayout>
              </c:layout>
              <c:dLblPos val="r"/>
              <c:showVal val="1"/>
            </c:dLbl>
            <c:dLblPos val="t"/>
            <c:showVal val="1"/>
          </c:dLbls>
          <c:cat>
            <c:strRef>
              <c:f>'Fig3-Timeline'!$F$5:$F$13</c:f>
              <c:strCache>
                <c:ptCount val="9"/>
                <c:pt idx="0">
                  <c:v>Mar-14</c:v>
                </c:pt>
                <c:pt idx="1">
                  <c:v>Apr-14</c:v>
                </c:pt>
                <c:pt idx="2">
                  <c:v>May-14</c:v>
                </c:pt>
                <c:pt idx="3">
                  <c:v>Jun-14</c:v>
                </c:pt>
                <c:pt idx="4">
                  <c:v>Jul-14</c:v>
                </c:pt>
                <c:pt idx="5">
                  <c:v>Aug-14</c:v>
                </c:pt>
                <c:pt idx="6">
                  <c:v>Sep-14</c:v>
                </c:pt>
                <c:pt idx="7">
                  <c:v>Oct-14</c:v>
                </c:pt>
                <c:pt idx="8">
                  <c:v>Nov-14*</c:v>
                </c:pt>
              </c:strCache>
            </c:strRef>
          </c:cat>
          <c:val>
            <c:numRef>
              <c:f>'Fig3-Timeline'!$G$5:$G$13</c:f>
              <c:numCache>
                <c:formatCode>_-* #,##0.0_-;\-* #,##0.0_-;_-* "-"??_-;_-@_-</c:formatCode>
                <c:ptCount val="9"/>
                <c:pt idx="0">
                  <c:v>4.8168249999999997</c:v>
                </c:pt>
                <c:pt idx="1">
                  <c:v>4.629359</c:v>
                </c:pt>
                <c:pt idx="2">
                  <c:v>5.0200950000000004</c:v>
                </c:pt>
                <c:pt idx="3">
                  <c:v>2.896064</c:v>
                </c:pt>
                <c:pt idx="4">
                  <c:v>4.184272</c:v>
                </c:pt>
                <c:pt idx="5">
                  <c:v>109.618904</c:v>
                </c:pt>
                <c:pt idx="6">
                  <c:v>514.046964</c:v>
                </c:pt>
                <c:pt idx="7">
                  <c:v>502.34909099999999</c:v>
                </c:pt>
                <c:pt idx="8">
                  <c:v>90.663233000000005</c:v>
                </c:pt>
              </c:numCache>
            </c:numRef>
          </c:val>
        </c:ser>
        <c:marker val="1"/>
        <c:axId val="56005376"/>
        <c:axId val="56006912"/>
      </c:lineChart>
      <c:lineChart>
        <c:grouping val="standard"/>
        <c:ser>
          <c:idx val="1"/>
          <c:order val="1"/>
          <c:tx>
            <c:strRef>
              <c:f>'Fig3-Timeline'!$H$4</c:f>
              <c:strCache>
                <c:ptCount val="1"/>
                <c:pt idx="0">
                  <c:v>Total cases</c:v>
                </c:pt>
              </c:strCache>
            </c:strRef>
          </c:tx>
          <c:spPr>
            <a:ln>
              <a:noFill/>
            </a:ln>
          </c:spPr>
          <c:marker>
            <c:symbol val="none"/>
          </c:marker>
          <c:dLbls>
            <c:dLbl>
              <c:idx val="6"/>
              <c:layout>
                <c:manualLayout>
                  <c:x val="-3.500469483568075E-2"/>
                  <c:y val="-3.2882035578886019E-2"/>
                </c:manualLayout>
              </c:layout>
              <c:dLblPos val="r"/>
              <c:showVal val="1"/>
            </c:dLbl>
            <c:dLbl>
              <c:idx val="7"/>
              <c:layout>
                <c:manualLayout>
                  <c:x val="-3.500469483568075E-2"/>
                  <c:y val="-3.2882035578886019E-2"/>
                </c:manualLayout>
              </c:layout>
              <c:dLblPos val="r"/>
              <c:showVal val="1"/>
            </c:dLbl>
            <c:dLbl>
              <c:idx val="8"/>
              <c:layout>
                <c:manualLayout>
                  <c:x val="-3.500469483568075E-2"/>
                  <c:y val="-4.6770924467774859E-2"/>
                </c:manualLayout>
              </c:layout>
              <c:dLblPos val="r"/>
              <c:showVal val="1"/>
            </c:dLbl>
            <c:txPr>
              <a:bodyPr/>
              <a:lstStyle/>
              <a:p>
                <a:pPr>
                  <a:defRPr i="1"/>
                </a:pPr>
                <a:endParaRPr lang="en-US"/>
              </a:p>
            </c:txPr>
            <c:dLblPos val="t"/>
            <c:showVal val="1"/>
          </c:dLbls>
          <c:cat>
            <c:strRef>
              <c:f>'Fig3-Timeline'!$F$5:$F$13</c:f>
              <c:strCache>
                <c:ptCount val="9"/>
                <c:pt idx="0">
                  <c:v>Mar-14</c:v>
                </c:pt>
                <c:pt idx="1">
                  <c:v>Apr-14</c:v>
                </c:pt>
                <c:pt idx="2">
                  <c:v>May-14</c:v>
                </c:pt>
                <c:pt idx="3">
                  <c:v>Jun-14</c:v>
                </c:pt>
                <c:pt idx="4">
                  <c:v>Jul-14</c:v>
                </c:pt>
                <c:pt idx="5">
                  <c:v>Aug-14</c:v>
                </c:pt>
                <c:pt idx="6">
                  <c:v>Sep-14</c:v>
                </c:pt>
                <c:pt idx="7">
                  <c:v>Oct-14</c:v>
                </c:pt>
                <c:pt idx="8">
                  <c:v>Nov-14*</c:v>
                </c:pt>
              </c:strCache>
            </c:strRef>
          </c:cat>
          <c:val>
            <c:numRef>
              <c:f>'Fig3-Timeline'!$H$5:$H$13</c:f>
              <c:numCache>
                <c:formatCode>General</c:formatCode>
                <c:ptCount val="9"/>
                <c:pt idx="0">
                  <c:v>122</c:v>
                </c:pt>
                <c:pt idx="1">
                  <c:v>117</c:v>
                </c:pt>
                <c:pt idx="2">
                  <c:v>168</c:v>
                </c:pt>
                <c:pt idx="3">
                  <c:v>437</c:v>
                </c:pt>
                <c:pt idx="4">
                  <c:v>755</c:v>
                </c:pt>
                <c:pt idx="5">
                  <c:v>2086</c:v>
                </c:pt>
                <c:pt idx="6">
                  <c:v>3785</c:v>
                </c:pt>
                <c:pt idx="7">
                  <c:v>5545</c:v>
                </c:pt>
                <c:pt idx="8">
                  <c:v>1368</c:v>
                </c:pt>
              </c:numCache>
            </c:numRef>
          </c:val>
        </c:ser>
        <c:marker val="1"/>
        <c:axId val="56015104"/>
        <c:axId val="56013184"/>
      </c:lineChart>
      <c:catAx>
        <c:axId val="56005376"/>
        <c:scaling>
          <c:orientation val="minMax"/>
        </c:scaling>
        <c:axPos val="b"/>
        <c:numFmt formatCode="mmm\-yy" sourceLinked="1"/>
        <c:tickLblPos val="nextTo"/>
        <c:crossAx val="56006912"/>
        <c:crosses val="autoZero"/>
        <c:auto val="1"/>
        <c:lblAlgn val="ctr"/>
        <c:lblOffset val="100"/>
      </c:catAx>
      <c:valAx>
        <c:axId val="56006912"/>
        <c:scaling>
          <c:orientation val="minMax"/>
        </c:scaling>
        <c:axPos val="l"/>
        <c:majorGridlines/>
        <c:title>
          <c:tx>
            <c:rich>
              <a:bodyPr rot="-5400000" vert="horz"/>
              <a:lstStyle/>
              <a:p>
                <a:pPr>
                  <a:defRPr/>
                </a:pPr>
                <a:r>
                  <a:rPr lang="en-GB"/>
                  <a:t>US$ millions</a:t>
                </a:r>
              </a:p>
            </c:rich>
          </c:tx>
          <c:layout/>
        </c:title>
        <c:numFmt formatCode="#,##0" sourceLinked="0"/>
        <c:tickLblPos val="nextTo"/>
        <c:crossAx val="56005376"/>
        <c:crosses val="autoZero"/>
        <c:crossBetween val="between"/>
      </c:valAx>
      <c:valAx>
        <c:axId val="56013184"/>
        <c:scaling>
          <c:orientation val="minMax"/>
        </c:scaling>
        <c:axPos val="r"/>
        <c:title>
          <c:tx>
            <c:rich>
              <a:bodyPr rot="-5400000" vert="horz"/>
              <a:lstStyle/>
              <a:p>
                <a:pPr>
                  <a:defRPr/>
                </a:pPr>
                <a:r>
                  <a:rPr lang="en-GB"/>
                  <a:t>No. cases/deaths</a:t>
                </a:r>
              </a:p>
            </c:rich>
          </c:tx>
          <c:layout/>
        </c:title>
        <c:numFmt formatCode="General" sourceLinked="1"/>
        <c:tickLblPos val="nextTo"/>
        <c:crossAx val="56015104"/>
        <c:crosses val="max"/>
        <c:crossBetween val="between"/>
      </c:valAx>
      <c:catAx>
        <c:axId val="56015104"/>
        <c:scaling>
          <c:orientation val="minMax"/>
        </c:scaling>
        <c:delete val="1"/>
        <c:axPos val="b"/>
        <c:numFmt formatCode="mmm\-yy" sourceLinked="1"/>
        <c:tickLblPos val="none"/>
        <c:crossAx val="56013184"/>
        <c:crosses val="autoZero"/>
        <c:auto val="1"/>
        <c:lblAlgn val="ctr"/>
        <c:lblOffset val="100"/>
      </c:catAx>
    </c:plotArea>
    <c:legend>
      <c:legendPos val="b"/>
      <c:legendEntry>
        <c:idx val="0"/>
        <c:txPr>
          <a:bodyPr/>
          <a:lstStyle/>
          <a:p>
            <a:pPr>
              <a:defRPr i="1"/>
            </a:pPr>
            <a:endParaRPr lang="en-US"/>
          </a:p>
        </c:txPr>
      </c:legendEntry>
      <c:legendEntry>
        <c:idx val="1"/>
        <c:txPr>
          <a:bodyPr/>
          <a:lstStyle/>
          <a:p>
            <a:pPr>
              <a:defRPr i="1"/>
            </a:pPr>
            <a:endParaRPr lang="en-US"/>
          </a:p>
        </c:txPr>
      </c:legendEntry>
      <c:legendEntry>
        <c:idx val="3"/>
        <c:delete val="1"/>
      </c:legendEntry>
      <c:layout/>
    </c:legend>
    <c:plotVisOnly val="1"/>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'Fig3-Timeline'!$K$4</c:f>
              <c:strCache>
                <c:ptCount val="1"/>
                <c:pt idx="0">
                  <c:v>$/new case ('000)</c:v>
                </c:pt>
              </c:strCache>
            </c:strRef>
          </c:tx>
          <c:spPr>
            <a:solidFill>
              <a:srgbClr val="FFFF00"/>
            </a:solidFill>
          </c:spPr>
          <c:dLbls>
            <c:dLblPos val="outEnd"/>
            <c:showVal val="1"/>
          </c:dLbls>
          <c:cat>
            <c:strRef>
              <c:f>'Fig3-Timeline'!$F$5:$F$13</c:f>
              <c:strCache>
                <c:ptCount val="9"/>
                <c:pt idx="0">
                  <c:v>Mar-14</c:v>
                </c:pt>
                <c:pt idx="1">
                  <c:v>Apr-14</c:v>
                </c:pt>
                <c:pt idx="2">
                  <c:v>May-14</c:v>
                </c:pt>
                <c:pt idx="3">
                  <c:v>Jun-14</c:v>
                </c:pt>
                <c:pt idx="4">
                  <c:v>Jul-14</c:v>
                </c:pt>
                <c:pt idx="5">
                  <c:v>Aug-14</c:v>
                </c:pt>
                <c:pt idx="6">
                  <c:v>Sep-14</c:v>
                </c:pt>
                <c:pt idx="7">
                  <c:v>Oct-14</c:v>
                </c:pt>
                <c:pt idx="8">
                  <c:v>Nov-14*</c:v>
                </c:pt>
              </c:strCache>
            </c:strRef>
          </c:cat>
          <c:val>
            <c:numRef>
              <c:f>'Fig3-Timeline'!$K$5:$K$13</c:f>
              <c:numCache>
                <c:formatCode>_-* #,##0.0_-;\-* #,##0.0_-;_-* "-"??_-;_-@_-</c:formatCode>
                <c:ptCount val="9"/>
                <c:pt idx="0">
                  <c:v>39.482172131147543</c:v>
                </c:pt>
                <c:pt idx="1">
                  <c:v>39.567170940170939</c:v>
                </c:pt>
                <c:pt idx="2">
                  <c:v>29.88151785714286</c:v>
                </c:pt>
                <c:pt idx="3">
                  <c:v>6.6271487414187638</c:v>
                </c:pt>
                <c:pt idx="4">
                  <c:v>5.5420821192052978</c:v>
                </c:pt>
                <c:pt idx="5">
                  <c:v>52.549810162991371</c:v>
                </c:pt>
                <c:pt idx="6">
                  <c:v>135.81161532364595</c:v>
                </c:pt>
                <c:pt idx="7">
                  <c:v>90.594966816952223</c:v>
                </c:pt>
                <c:pt idx="8">
                  <c:v>66.274293128654975</c:v>
                </c:pt>
              </c:numCache>
            </c:numRef>
          </c:val>
        </c:ser>
        <c:axId val="56047488"/>
        <c:axId val="56049024"/>
      </c:barChart>
      <c:catAx>
        <c:axId val="56047488"/>
        <c:scaling>
          <c:orientation val="minMax"/>
        </c:scaling>
        <c:axPos val="b"/>
        <c:numFmt formatCode="mmm\-yy" sourceLinked="1"/>
        <c:tickLblPos val="nextTo"/>
        <c:crossAx val="56049024"/>
        <c:crosses val="autoZero"/>
        <c:auto val="1"/>
        <c:lblAlgn val="ctr"/>
        <c:lblOffset val="100"/>
      </c:catAx>
      <c:valAx>
        <c:axId val="56049024"/>
        <c:scaling>
          <c:orientation val="minMax"/>
        </c:scaling>
        <c:axPos val="l"/>
        <c:majorGridlines/>
        <c:title>
          <c:tx>
            <c:rich>
              <a:bodyPr rot="-5400000" vert="horz"/>
              <a:lstStyle/>
              <a:p>
                <a:pPr>
                  <a:defRPr/>
                </a:pPr>
                <a:r>
                  <a:rPr lang="en-GB"/>
                  <a:t>US$'000 per new case</a:t>
                </a:r>
              </a:p>
            </c:rich>
          </c:tx>
          <c:layout/>
        </c:title>
        <c:numFmt formatCode="#,##0" sourceLinked="0"/>
        <c:tickLblPos val="nextTo"/>
        <c:crossAx val="56047488"/>
        <c:crosses val="autoZero"/>
        <c:crossBetween val="between"/>
      </c:valAx>
    </c:plotArea>
    <c:plotVisOnly val="1"/>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'Fig4-Cases-deaths'!$E$4</c:f>
              <c:strCache>
                <c:ptCount val="1"/>
                <c:pt idx="0">
                  <c:v>Guinea</c:v>
                </c:pt>
              </c:strCache>
            </c:strRef>
          </c:tx>
          <c:spPr>
            <a:solidFill>
              <a:srgbClr val="FFFF00"/>
            </a:solidFill>
          </c:spPr>
          <c:cat>
            <c:numRef>
              <c:f>'Fig4-Cases-deaths'!$A$5:$A$13</c:f>
              <c:numCache>
                <c:formatCode>mmm\-yy</c:formatCode>
                <c:ptCount val="9"/>
                <c:pt idx="0">
                  <c:v>41699</c:v>
                </c:pt>
                <c:pt idx="1">
                  <c:v>41730</c:v>
                </c:pt>
                <c:pt idx="2">
                  <c:v>41760</c:v>
                </c:pt>
                <c:pt idx="3">
                  <c:v>41791</c:v>
                </c:pt>
                <c:pt idx="4">
                  <c:v>41821</c:v>
                </c:pt>
                <c:pt idx="5">
                  <c:v>41852</c:v>
                </c:pt>
                <c:pt idx="6">
                  <c:v>41883</c:v>
                </c:pt>
                <c:pt idx="7">
                  <c:v>41913</c:v>
                </c:pt>
                <c:pt idx="8">
                  <c:v>41944</c:v>
                </c:pt>
              </c:numCache>
            </c:numRef>
          </c:cat>
          <c:val>
            <c:numRef>
              <c:f>'Fig4-Cases-deaths'!$E$5:$E$13</c:f>
              <c:numCache>
                <c:formatCode>General</c:formatCode>
                <c:ptCount val="9"/>
                <c:pt idx="0">
                  <c:v>122</c:v>
                </c:pt>
                <c:pt idx="1">
                  <c:v>104</c:v>
                </c:pt>
                <c:pt idx="2">
                  <c:v>102</c:v>
                </c:pt>
                <c:pt idx="3">
                  <c:v>80</c:v>
                </c:pt>
                <c:pt idx="4">
                  <c:v>77</c:v>
                </c:pt>
                <c:pt idx="5">
                  <c:v>286</c:v>
                </c:pt>
                <c:pt idx="6">
                  <c:v>428</c:v>
                </c:pt>
                <c:pt idx="7">
                  <c:v>532</c:v>
                </c:pt>
                <c:pt idx="8">
                  <c:v>188</c:v>
                </c:pt>
              </c:numCache>
            </c:numRef>
          </c:val>
        </c:ser>
        <c:ser>
          <c:idx val="1"/>
          <c:order val="1"/>
          <c:tx>
            <c:strRef>
              <c:f>'Fig4-Cases-deaths'!$G$4</c:f>
              <c:strCache>
                <c:ptCount val="1"/>
                <c:pt idx="0">
                  <c:v>Liberia</c:v>
                </c:pt>
              </c:strCache>
            </c:strRef>
          </c:tx>
          <c:spPr>
            <a:solidFill>
              <a:schemeClr val="accent5"/>
            </a:solidFill>
          </c:spPr>
          <c:cat>
            <c:numRef>
              <c:f>'Fig4-Cases-deaths'!$A$5:$A$13</c:f>
              <c:numCache>
                <c:formatCode>mmm\-yy</c:formatCode>
                <c:ptCount val="9"/>
                <c:pt idx="0">
                  <c:v>41699</c:v>
                </c:pt>
                <c:pt idx="1">
                  <c:v>41730</c:v>
                </c:pt>
                <c:pt idx="2">
                  <c:v>41760</c:v>
                </c:pt>
                <c:pt idx="3">
                  <c:v>41791</c:v>
                </c:pt>
                <c:pt idx="4">
                  <c:v>41821</c:v>
                </c:pt>
                <c:pt idx="5">
                  <c:v>41852</c:v>
                </c:pt>
                <c:pt idx="6">
                  <c:v>41883</c:v>
                </c:pt>
                <c:pt idx="7">
                  <c:v>41913</c:v>
                </c:pt>
                <c:pt idx="8">
                  <c:v>41944</c:v>
                </c:pt>
              </c:numCache>
            </c:numRef>
          </c:cat>
          <c:val>
            <c:numRef>
              <c:f>'Fig4-Cases-deaths'!$G$5:$G$13</c:f>
              <c:numCache>
                <c:formatCode>General</c:formatCode>
                <c:ptCount val="9"/>
                <c:pt idx="0">
                  <c:v>2</c:v>
                </c:pt>
                <c:pt idx="1">
                  <c:v>11</c:v>
                </c:pt>
                <c:pt idx="3">
                  <c:v>102</c:v>
                </c:pt>
                <c:pt idx="4">
                  <c:v>353</c:v>
                </c:pt>
                <c:pt idx="5">
                  <c:v>1230</c:v>
                </c:pt>
                <c:pt idx="6">
                  <c:v>2136</c:v>
                </c:pt>
                <c:pt idx="7">
                  <c:v>2691</c:v>
                </c:pt>
                <c:pt idx="8">
                  <c:v>353</c:v>
                </c:pt>
              </c:numCache>
            </c:numRef>
          </c:val>
        </c:ser>
        <c:ser>
          <c:idx val="2"/>
          <c:order val="2"/>
          <c:tx>
            <c:strRef>
              <c:f>'Fig4-Cases-deaths'!$I$4</c:f>
              <c:strCache>
                <c:ptCount val="1"/>
                <c:pt idx="0">
                  <c:v>Sierra Leone</c:v>
                </c:pt>
              </c:strCache>
            </c:strRef>
          </c:tx>
          <c:spPr>
            <a:solidFill>
              <a:schemeClr val="accent6"/>
            </a:solidFill>
          </c:spPr>
          <c:cat>
            <c:numRef>
              <c:f>'Fig4-Cases-deaths'!$A$5:$A$13</c:f>
              <c:numCache>
                <c:formatCode>mmm\-yy</c:formatCode>
                <c:ptCount val="9"/>
                <c:pt idx="0">
                  <c:v>41699</c:v>
                </c:pt>
                <c:pt idx="1">
                  <c:v>41730</c:v>
                </c:pt>
                <c:pt idx="2">
                  <c:v>41760</c:v>
                </c:pt>
                <c:pt idx="3">
                  <c:v>41791</c:v>
                </c:pt>
                <c:pt idx="4">
                  <c:v>41821</c:v>
                </c:pt>
                <c:pt idx="5">
                  <c:v>41852</c:v>
                </c:pt>
                <c:pt idx="6">
                  <c:v>41883</c:v>
                </c:pt>
                <c:pt idx="7">
                  <c:v>41913</c:v>
                </c:pt>
                <c:pt idx="8">
                  <c:v>41944</c:v>
                </c:pt>
              </c:numCache>
            </c:numRef>
          </c:cat>
          <c:val>
            <c:numRef>
              <c:f>'Fig4-Cases-deaths'!$I$5:$I$13</c:f>
              <c:numCache>
                <c:formatCode>General</c:formatCode>
                <c:ptCount val="9"/>
                <c:pt idx="0">
                  <c:v>0</c:v>
                </c:pt>
                <c:pt idx="1">
                  <c:v>0</c:v>
                </c:pt>
                <c:pt idx="2">
                  <c:v>79</c:v>
                </c:pt>
                <c:pt idx="3">
                  <c:v>173</c:v>
                </c:pt>
                <c:pt idx="4">
                  <c:v>394</c:v>
                </c:pt>
                <c:pt idx="5">
                  <c:v>570</c:v>
                </c:pt>
                <c:pt idx="6">
                  <c:v>1221</c:v>
                </c:pt>
                <c:pt idx="7">
                  <c:v>2322</c:v>
                </c:pt>
                <c:pt idx="8">
                  <c:v>827</c:v>
                </c:pt>
              </c:numCache>
            </c:numRef>
          </c:val>
        </c:ser>
        <c:axId val="56214272"/>
        <c:axId val="56215808"/>
      </c:areaChart>
      <c:dateAx>
        <c:axId val="56214272"/>
        <c:scaling>
          <c:orientation val="minMax"/>
        </c:scaling>
        <c:axPos val="b"/>
        <c:numFmt formatCode="mmm\-yy" sourceLinked="1"/>
        <c:tickLblPos val="nextTo"/>
        <c:crossAx val="56215808"/>
        <c:crosses val="autoZero"/>
        <c:auto val="1"/>
        <c:lblOffset val="100"/>
      </c:dateAx>
      <c:valAx>
        <c:axId val="56215808"/>
        <c:scaling>
          <c:orientation val="minMax"/>
        </c:scaling>
        <c:axPos val="l"/>
        <c:majorGridlines/>
        <c:title>
          <c:tx>
            <c:rich>
              <a:bodyPr rot="-5400000" vert="horz"/>
              <a:lstStyle/>
              <a:p>
                <a:pPr>
                  <a:defRPr/>
                </a:pPr>
                <a:r>
                  <a:rPr lang="en-GB"/>
                  <a:t>Number of cases</a:t>
                </a:r>
              </a:p>
            </c:rich>
          </c:tx>
          <c:layout/>
        </c:title>
        <c:numFmt formatCode="General" sourceLinked="1"/>
        <c:tickLblPos val="nextTo"/>
        <c:crossAx val="56214272"/>
        <c:crosses val="autoZero"/>
        <c:crossBetween val="midCat"/>
      </c:valAx>
    </c:plotArea>
    <c:legend>
      <c:legendPos val="r"/>
      <c:layout/>
    </c:legend>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'Fig5-Private donors'!$B$4</c:f>
              <c:strCache>
                <c:ptCount val="1"/>
                <c:pt idx="0">
                  <c:v>Committed /contributed (US$m)</c:v>
                </c:pt>
              </c:strCache>
            </c:strRef>
          </c:tx>
          <c:spPr>
            <a:solidFill>
              <a:srgbClr val="FFFF00"/>
            </a:solidFill>
          </c:spPr>
          <c:dPt>
            <c:idx val="9"/>
            <c:spPr>
              <a:solidFill>
                <a:srgbClr val="FFFF99"/>
              </a:solidFill>
            </c:spPr>
          </c:dPt>
          <c:dLbls>
            <c:dLbl>
              <c:idx val="1"/>
              <c:layout>
                <c:manualLayout>
                  <c:x val="-1.1261261261261278E-2"/>
                  <c:y val="0"/>
                </c:manualLayout>
              </c:layout>
              <c:dLblPos val="outEnd"/>
              <c:showVal val="1"/>
            </c:dLbl>
            <c:dLblPos val="outEnd"/>
            <c:showVal val="1"/>
          </c:dLbls>
          <c:cat>
            <c:strRef>
              <c:f>'Fig5-Private donors'!$A$5:$A$14</c:f>
              <c:strCache>
                <c:ptCount val="10"/>
                <c:pt idx="0">
                  <c:v>Paul G. Allen Family Foundation</c:v>
                </c:pt>
                <c:pt idx="1">
                  <c:v>Bill and Melinda Gates Foundation</c:v>
                </c:pt>
                <c:pt idx="2">
                  <c:v>Children's Investment Fund Foundation</c:v>
                </c:pt>
                <c:pt idx="3">
                  <c:v>William and Flora Hewlett Foundation</c:v>
                </c:pt>
                <c:pt idx="4">
                  <c:v>US Fund for UNICEF</c:v>
                </c:pt>
                <c:pt idx="5">
                  <c:v>Open Society Foundations</c:v>
                </c:pt>
                <c:pt idx="6">
                  <c:v>UK UNICEF National Committee</c:v>
                </c:pt>
                <c:pt idx="7">
                  <c:v>General Electric</c:v>
                </c:pt>
                <c:pt idx="8">
                  <c:v>ArcelorMittal Foundation</c:v>
                </c:pt>
                <c:pt idx="9">
                  <c:v>Not known</c:v>
                </c:pt>
              </c:strCache>
            </c:strRef>
          </c:cat>
          <c:val>
            <c:numRef>
              <c:f>'Fig5-Private donors'!$B$5:$B$14</c:f>
              <c:numCache>
                <c:formatCode>0.0</c:formatCode>
                <c:ptCount val="10"/>
                <c:pt idx="0">
                  <c:v>16.149999999999999</c:v>
                </c:pt>
                <c:pt idx="1">
                  <c:v>13.649998999999999</c:v>
                </c:pt>
                <c:pt idx="2">
                  <c:v>7.5</c:v>
                </c:pt>
                <c:pt idx="3">
                  <c:v>5</c:v>
                </c:pt>
                <c:pt idx="4">
                  <c:v>4.2630860000000004</c:v>
                </c:pt>
                <c:pt idx="5">
                  <c:v>4</c:v>
                </c:pt>
                <c:pt idx="6">
                  <c:v>2.8214670000000002</c:v>
                </c:pt>
                <c:pt idx="7">
                  <c:v>2</c:v>
                </c:pt>
                <c:pt idx="8">
                  <c:v>1.35</c:v>
                </c:pt>
                <c:pt idx="9">
                  <c:v>15.102639</c:v>
                </c:pt>
              </c:numCache>
            </c:numRef>
          </c:val>
        </c:ser>
        <c:ser>
          <c:idx val="1"/>
          <c:order val="1"/>
          <c:tx>
            <c:strRef>
              <c:f>'Fig5-Private donors'!$C$4</c:f>
              <c:strCache>
                <c:ptCount val="1"/>
                <c:pt idx="0">
                  <c:v>Outstanding pledges (US$m)</c:v>
                </c:pt>
              </c:strCache>
            </c:strRef>
          </c:tx>
          <c:spPr>
            <a:solidFill>
              <a:schemeClr val="accent5"/>
            </a:solidFill>
          </c:spPr>
          <c:dPt>
            <c:idx val="9"/>
            <c:spPr>
              <a:solidFill>
                <a:schemeClr val="accent5">
                  <a:lumMod val="40000"/>
                  <a:lumOff val="60000"/>
                </a:schemeClr>
              </a:solidFill>
            </c:spPr>
          </c:dPt>
          <c:dLbls>
            <c:dLbl>
              <c:idx val="1"/>
              <c:layout>
                <c:manualLayout>
                  <c:x val="1.5765765765765792E-2"/>
                  <c:y val="3.6453776611257042E-7"/>
                </c:manualLayout>
              </c:layout>
              <c:dLblPos val="outEnd"/>
              <c:showVal val="1"/>
            </c:dLbl>
            <c:dLbl>
              <c:idx val="4"/>
              <c:delete val="1"/>
            </c:dLbl>
            <c:dLbl>
              <c:idx val="5"/>
              <c:delete val="1"/>
            </c:dLbl>
            <c:dLbl>
              <c:idx val="6"/>
              <c:delete val="1"/>
            </c:dLbl>
            <c:dLbl>
              <c:idx val="7"/>
              <c:delete val="1"/>
            </c:dLbl>
            <c:dLbl>
              <c:idx val="8"/>
              <c:delete val="1"/>
            </c:dLbl>
            <c:dLblPos val="outEnd"/>
            <c:showVal val="1"/>
          </c:dLbls>
          <c:cat>
            <c:strRef>
              <c:f>'Fig5-Private donors'!$A$5:$A$14</c:f>
              <c:strCache>
                <c:ptCount val="10"/>
                <c:pt idx="0">
                  <c:v>Paul G. Allen Family Foundation</c:v>
                </c:pt>
                <c:pt idx="1">
                  <c:v>Bill and Melinda Gates Foundation</c:v>
                </c:pt>
                <c:pt idx="2">
                  <c:v>Children's Investment Fund Foundation</c:v>
                </c:pt>
                <c:pt idx="3">
                  <c:v>William and Flora Hewlett Foundation</c:v>
                </c:pt>
                <c:pt idx="4">
                  <c:v>US Fund for UNICEF</c:v>
                </c:pt>
                <c:pt idx="5">
                  <c:v>Open Society Foundations</c:v>
                </c:pt>
                <c:pt idx="6">
                  <c:v>UK UNICEF National Committee</c:v>
                </c:pt>
                <c:pt idx="7">
                  <c:v>General Electric</c:v>
                </c:pt>
                <c:pt idx="8">
                  <c:v>ArcelorMittal Foundation</c:v>
                </c:pt>
                <c:pt idx="9">
                  <c:v>Not known</c:v>
                </c:pt>
              </c:strCache>
            </c:strRef>
          </c:cat>
          <c:val>
            <c:numRef>
              <c:f>'Fig5-Private donors'!$C$5:$C$14</c:f>
              <c:numCache>
                <c:formatCode>0.0</c:formatCode>
                <c:ptCount val="10"/>
                <c:pt idx="0">
                  <c:v>88.2</c:v>
                </c:pt>
                <c:pt idx="1">
                  <c:v>36.350000999999999</c:v>
                </c:pt>
                <c:pt idx="2">
                  <c:v>12.5</c:v>
                </c:pt>
                <c:pt idx="3">
                  <c:v>0</c:v>
                </c:pt>
                <c:pt idx="4">
                  <c:v>0</c:v>
                </c:pt>
                <c:pt idx="5">
                  <c:v>0</c:v>
                </c:pt>
                <c:pt idx="6">
                  <c:v>0</c:v>
                </c:pt>
                <c:pt idx="7">
                  <c:v>0</c:v>
                </c:pt>
                <c:pt idx="8">
                  <c:v>5.2499999999999998E-2</c:v>
                </c:pt>
                <c:pt idx="9">
                  <c:v>17.200025</c:v>
                </c:pt>
              </c:numCache>
            </c:numRef>
          </c:val>
        </c:ser>
        <c:dLbls>
          <c:showVal val="1"/>
        </c:dLbls>
        <c:axId val="56566528"/>
        <c:axId val="56568064"/>
      </c:barChart>
      <c:catAx>
        <c:axId val="56566528"/>
        <c:scaling>
          <c:orientation val="maxMin"/>
        </c:scaling>
        <c:axPos val="l"/>
        <c:tickLblPos val="nextTo"/>
        <c:crossAx val="56568064"/>
        <c:crosses val="autoZero"/>
        <c:auto val="1"/>
        <c:lblAlgn val="ctr"/>
        <c:lblOffset val="100"/>
      </c:catAx>
      <c:valAx>
        <c:axId val="56568064"/>
        <c:scaling>
          <c:orientation val="minMax"/>
        </c:scaling>
        <c:axPos val="t"/>
        <c:majorGridlines/>
        <c:title>
          <c:tx>
            <c:rich>
              <a:bodyPr/>
              <a:lstStyle/>
              <a:p>
                <a:pPr>
                  <a:defRPr/>
                </a:pPr>
                <a:r>
                  <a:rPr lang="en-GB"/>
                  <a:t>US$ millions</a:t>
                </a:r>
              </a:p>
            </c:rich>
          </c:tx>
          <c:layout/>
        </c:title>
        <c:numFmt formatCode="0" sourceLinked="0"/>
        <c:tickLblPos val="nextTo"/>
        <c:crossAx val="56566528"/>
        <c:crosses val="autoZero"/>
        <c:crossBetween val="between"/>
      </c:valAx>
    </c:plotArea>
    <c:legend>
      <c:legendPos val="b"/>
      <c:layout/>
    </c:legend>
    <c:plotVisOnly val="1"/>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4</xdr:col>
      <xdr:colOff>19050</xdr:colOff>
      <xdr:row>2</xdr:row>
      <xdr:rowOff>133350</xdr:rowOff>
    </xdr:from>
    <xdr:to>
      <xdr:col>11</xdr:col>
      <xdr:colOff>323850</xdr:colOff>
      <xdr:row>19</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20</xdr:row>
      <xdr:rowOff>0</xdr:rowOff>
    </xdr:from>
    <xdr:to>
      <xdr:col>11</xdr:col>
      <xdr:colOff>333375</xdr:colOff>
      <xdr:row>36</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37</xdr:row>
      <xdr:rowOff>9525</xdr:rowOff>
    </xdr:from>
    <xdr:to>
      <xdr:col>11</xdr:col>
      <xdr:colOff>314325</xdr:colOff>
      <xdr:row>54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9</xdr:row>
      <xdr:rowOff>76200</xdr:rowOff>
    </xdr:from>
    <xdr:to>
      <xdr:col>10</xdr:col>
      <xdr:colOff>476250</xdr:colOff>
      <xdr:row>26</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419100</xdr:colOff>
      <xdr:row>3</xdr:row>
      <xdr:rowOff>247650</xdr:rowOff>
    </xdr:from>
    <xdr:to>
      <xdr:col>16</xdr:col>
      <xdr:colOff>190500</xdr:colOff>
      <xdr:row>21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2</xdr:row>
      <xdr:rowOff>19050</xdr:rowOff>
    </xdr:from>
    <xdr:to>
      <xdr:col>12</xdr:col>
      <xdr:colOff>219075</xdr:colOff>
      <xdr:row>16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13</xdr:row>
      <xdr:rowOff>133350</xdr:rowOff>
    </xdr:from>
    <xdr:to>
      <xdr:col>15</xdr:col>
      <xdr:colOff>333375</xdr:colOff>
      <xdr:row>30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31</xdr:row>
      <xdr:rowOff>114300</xdr:rowOff>
    </xdr:from>
    <xdr:to>
      <xdr:col>12</xdr:col>
      <xdr:colOff>85725</xdr:colOff>
      <xdr:row>48</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504825</xdr:colOff>
      <xdr:row>14</xdr:row>
      <xdr:rowOff>76200</xdr:rowOff>
    </xdr:from>
    <xdr:to>
      <xdr:col>8</xdr:col>
      <xdr:colOff>9525</xdr:colOff>
      <xdr:row>31</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152400</xdr:colOff>
      <xdr:row>2</xdr:row>
      <xdr:rowOff>85725</xdr:rowOff>
    </xdr:from>
    <xdr:to>
      <xdr:col>12</xdr:col>
      <xdr:colOff>304800</xdr:colOff>
      <xdr:row>20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9524</xdr:colOff>
      <xdr:row>17</xdr:row>
      <xdr:rowOff>47625</xdr:rowOff>
    </xdr:from>
    <xdr:to>
      <xdr:col>13</xdr:col>
      <xdr:colOff>259079</xdr:colOff>
      <xdr:row>35</xdr:row>
      <xdr:rowOff>45720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xdr:colOff>
      <xdr:row>17</xdr:row>
      <xdr:rowOff>104775</xdr:rowOff>
    </xdr:from>
    <xdr:to>
      <xdr:col>16</xdr:col>
      <xdr:colOff>161925</xdr:colOff>
      <xdr:row>34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36195</xdr:colOff>
      <xdr:row>5</xdr:row>
      <xdr:rowOff>51435</xdr:rowOff>
    </xdr:from>
    <xdr:to>
      <xdr:col>15</xdr:col>
      <xdr:colOff>550545</xdr:colOff>
      <xdr:row>23</xdr:row>
      <xdr:rowOff>89535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hloes" refreshedDate="41961.478329050929" createdVersion="3" refreshedVersion="3" minRefreshableVersion="3" recordCount="57">
  <cacheSource type="worksheet">
    <worksheetSource ref="A4:F61" sheet="Fig6-Priv in-kind"/>
  </cacheSource>
  <cacheFields count="6">
    <cacheField name="Donor" numFmtId="0">
      <sharedItems/>
    </cacheField>
    <cacheField name="Type" numFmtId="0">
      <sharedItems count="3">
        <s v="Foundation"/>
        <s v="Other"/>
        <s v="Private company"/>
      </sharedItems>
    </cacheField>
    <cacheField name="Cash" numFmtId="167">
      <sharedItems containsSemiMixedTypes="0" containsString="0" containsNumber="1" minValue="0" maxValue="16.149999999999999" count="43">
        <n v="16.149999999999999"/>
        <n v="12.100638999999999"/>
        <n v="13.649998999999999"/>
        <n v="7.5"/>
        <n v="5"/>
        <n v="4.2630860000000004"/>
        <n v="4"/>
        <n v="2.8214670000000002"/>
        <n v="2"/>
        <n v="1.35"/>
        <n v="0"/>
        <n v="1.0362690000000001"/>
        <n v="1"/>
        <n v="0.92400000000000004"/>
        <n v="0.79409799999999997"/>
        <n v="0.69051200000000001"/>
        <n v="0.65876199999999996"/>
        <n v="0.635324"/>
        <n v="0.61699999999999999"/>
        <n v="0.5"/>
        <n v="0.30864200000000003"/>
        <n v="0.15"/>
        <n v="0.22500000000000001"/>
        <n v="0.2"/>
        <n v="0.169405"/>
        <n v="0.13369"/>
        <n v="0.13175200000000001"/>
        <n v="0.1"/>
        <n v="8.5338999999999998E-2"/>
        <n v="0.08"/>
        <n v="7.5795000000000001E-2"/>
        <n v="7.4999999999999997E-2"/>
        <n v="7.0000000000000007E-2"/>
        <n v="6.7204E-2"/>
        <n v="6.6845000000000002E-2"/>
        <n v="5.688E-2"/>
        <n v="0.05"/>
        <n v="4.8000000000000001E-2"/>
        <n v="4.4803000000000003E-2"/>
        <n v="3.1362000000000001E-2"/>
        <n v="3.1109000000000001E-2"/>
        <n v="3.0345E-2"/>
        <n v="2.5000000000000001E-2"/>
      </sharedItems>
    </cacheField>
    <cacheField name="InKind" numFmtId="167">
      <sharedItems containsSemiMixedTypes="0" containsString="0" containsNumber="1" minValue="0" maxValue="3.0019999999999998"/>
    </cacheField>
    <cacheField name="Grand Total" numFmtId="167">
      <sharedItems containsSemiMixedTypes="0" containsString="0" containsNumber="1" minValue="2.5000000000000001E-2" maxValue="16.149999999999999"/>
    </cacheField>
    <cacheField name="1000000" numFmtId="0">
      <sharedItems containsNonDate="0" containsString="0"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chloes" refreshedDate="41961.538836805557" createdVersion="3" refreshedVersion="3" minRefreshableVersion="3" recordCount="17">
  <cacheSource type="worksheet">
    <worksheetSource ref="A5:Z22" sheet="Healthcare workers data"/>
  </cacheSource>
  <cacheFields count="26">
    <cacheField name="Donor" numFmtId="3">
      <sharedItems count="13">
        <s v="European Commission"/>
        <s v="Israel"/>
        <s v="World Bank"/>
        <s v="Paul G. Allen Family Foundation"/>
        <s v="China"/>
        <s v="France"/>
        <s v="Netherlands"/>
        <s v="United Kingdom "/>
        <s v="Cuba"/>
        <s v="Sweden"/>
        <s v="New Zealand"/>
        <s v="DRC"/>
        <s v="Denmark"/>
      </sharedItems>
    </cacheField>
    <cacheField name="Recipient Organization" numFmtId="3">
      <sharedItems containsBlank="1"/>
    </cacheField>
    <cacheField name="Emergency title" numFmtId="3">
      <sharedItems containsBlank="1"/>
    </cacheField>
    <cacheField name="Response Plan/Appeal title" numFmtId="3">
      <sharedItems containsBlank="1"/>
    </cacheField>
    <cacheField name="Project code" numFmtId="3">
      <sharedItems containsBlank="1"/>
    </cacheField>
    <cacheField name="Project title" numFmtId="3">
      <sharedItems containsBlank="1"/>
    </cacheField>
    <cacheField name="Emergency year" numFmtId="0">
      <sharedItems containsString="0" containsBlank="1" containsNumber="1" containsInteger="1" minValue="2014" maxValue="2014"/>
    </cacheField>
    <cacheField name="USD committed/contributed" numFmtId="3">
      <sharedItems containsString="0" containsBlank="1" containsNumber="1" containsInteger="1" minValue="0" maxValue="30740598"/>
    </cacheField>
    <cacheField name=" USD pledged" numFmtId="3">
      <sharedItems containsString="0" containsBlank="1" containsNumber="1" containsInteger="1" minValue="0" maxValue="7500000"/>
    </cacheField>
    <cacheField name="Description" numFmtId="3">
      <sharedItems longText="1"/>
    </cacheField>
    <cacheField name="No. workers" numFmtId="3">
      <sharedItems containsString="0" containsBlank="1" containsNumber="1" containsInteger="1" minValue="5" maxValue="200"/>
    </cacheField>
    <cacheField name="Original currency amount" numFmtId="3">
      <sharedItems containsBlank="1" containsMixedTypes="1" containsNumber="1" containsInteger="1" minValue="500000" maxValue="9000000"/>
    </cacheField>
    <cacheField name="Original currency unit" numFmtId="0">
      <sharedItems containsDate="1" containsBlank="1" containsMixedTypes="1" minDate="2014-10-29T00:00:00" maxDate="2014-10-30T00:00:00"/>
    </cacheField>
    <cacheField name="Decision date" numFmtId="0">
      <sharedItems containsNonDate="0" containsDate="1" containsString="0" containsBlank="1" minDate="2014-08-27T00:00:00" maxDate="2014-10-30T00:00:00"/>
    </cacheField>
    <cacheField name="Cluster (Country specific)" numFmtId="3">
      <sharedItems containsBlank="1"/>
    </cacheField>
    <cacheField name="IASC Standard Sector" numFmtId="3">
      <sharedItems containsBlank="1"/>
    </cacheField>
    <cacheField name="Destination Country" numFmtId="3">
      <sharedItems containsBlank="1"/>
    </cacheField>
    <cacheField name="Contribution status" numFmtId="3">
      <sharedItems containsBlank="1"/>
    </cacheField>
    <cacheField name="Donor top org. name" numFmtId="3">
      <sharedItems containsBlank="1"/>
    </cacheField>
    <cacheField name="Donor representative country" numFmtId="3">
      <sharedItems containsBlank="1"/>
    </cacheField>
    <cacheField name="Appealing Agency  type" numFmtId="3">
      <sharedItems containsBlank="1"/>
    </cacheField>
    <cacheField name="Contibution type" numFmtId="3">
      <sharedItems containsBlank="1" containsMixedTypes="1" containsNumber="1" containsInteger="1" minValue="220069" maxValue="220069"/>
    </cacheField>
    <cacheField name="Item ID" numFmtId="3">
      <sharedItems containsString="0" containsBlank="1" containsNumber="1" containsInteger="1" minValue="218415" maxValue="220826"/>
    </cacheField>
    <cacheField name="Aid Type " numFmtId="3">
      <sharedItems containsBlank="1"/>
    </cacheField>
    <cacheField name="Reported by" numFmtId="3">
      <sharedItems containsBlank="1"/>
    </cacheField>
    <cacheField name="Project location " numFmtId="0">
      <sharedItems containsBlank="1"/>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chloes" refreshedDate="41961.745225231483" createdVersion="3" refreshedVersion="3" minRefreshableVersion="3" recordCount="710">
  <cacheSource type="worksheet">
    <worksheetSource ref="A7:W717" sheet="FTS export 18-11"/>
  </cacheSource>
  <cacheFields count="23">
    <cacheField name="Donor" numFmtId="3">
      <sharedItems count="150">
        <s v="African Development Bank"/>
        <s v="African Rainbow Minerals"/>
        <s v="African Union"/>
        <s v="Alcoa Foundation"/>
        <s v="Aliko Dangote's Foundation"/>
        <s v="Allocation of unearmarked funds by FAO"/>
        <s v="Allocation of unearmarked funds by UNDP"/>
        <s v="Allocation of unearmarked funds by UNICEF"/>
        <s v="Allocation of unearmarked funds by WFP"/>
        <s v="Andorra"/>
        <s v="ArcelorMittal Foundation"/>
        <s v="Australia"/>
        <s v="Austria"/>
        <s v="Azerbaijan"/>
        <s v="Bayer"/>
        <s v="Belgium"/>
        <s v="Bill and Melinda Gates Foundation"/>
        <s v="Bolivia"/>
        <s v="Brazil"/>
        <s v="Bridgestone Group"/>
        <s v="Canada"/>
        <s v="Canadian Imperial Bank of Commerce"/>
        <s v="Caterpillar, Inc."/>
        <s v="Central Emergency Response Fund"/>
        <s v="Cera Products, Inc"/>
        <s v="Chevron Corporation"/>
        <s v="Children's Investment Fund Foundation"/>
        <s v="Chile"/>
        <s v="China"/>
        <s v="Cigna Foundation"/>
        <s v="Cisco Foundation"/>
        <s v="Coca-Cola Company"/>
        <s v="Coca-Cola Foundation"/>
        <s v="Colombia"/>
        <s v="Cote d'Ivoire"/>
        <s v="Cuba"/>
        <s v="Czech Republic"/>
        <s v="Denmark"/>
        <s v="Disasters Emergency Committee (UK)"/>
        <s v="DuPont"/>
        <s v="Ebola Response Multi-Partner Trust Fund"/>
        <s v="EcoBank"/>
        <s v="Ecolab Inc."/>
        <s v="Ericsson"/>
        <s v="Estonia"/>
        <s v="European Commission"/>
        <s v="European Commission's Humanitarian Aid and Civil Protection Department"/>
        <s v="ExxonMobil"/>
        <s v="FedEx"/>
        <s v="Finland"/>
        <s v="France"/>
        <s v="Friends of UNFPA"/>
        <s v="General Electric"/>
        <s v="Germany"/>
        <s v="GlaxoSmithKline"/>
        <s v="Google"/>
        <s v="Greece"/>
        <s v="Henry Schein Inc."/>
        <s v="Hospital Corporation of America"/>
        <s v="Hudson's Bay Company"/>
        <s v="Hungary"/>
        <s v="IBM"/>
        <s v="Iceland"/>
        <s v="IKEA Foundation"/>
        <s v="India"/>
        <s v="Ireland"/>
        <s v="Israel"/>
        <s v="Italy"/>
        <s v="Japan"/>
        <s v="Johnson &amp; Johnson"/>
        <s v="JP Morgan Chase"/>
        <s v="Kaiser Permanente"/>
        <s v="Kazakhstan"/>
        <s v="Kenya"/>
        <s v="Korea, Republic of"/>
        <s v="Kuwait"/>
        <s v="Larry Page's Family Foundation"/>
        <s v="Legatum Foundation"/>
        <s v="Liberia Petroleum Company"/>
        <s v="Liechtenstein"/>
        <s v="Luxembourg"/>
        <s v="Malaysia"/>
        <s v="Malta"/>
        <s v="McKesson Corporation"/>
        <s v="Merck"/>
        <s v="Mercury International"/>
        <s v="Mexico"/>
        <s v="Monaco"/>
        <s v="Motorola Foundation"/>
        <s v="Namibia"/>
        <s v="National Oil Company of Liberia"/>
        <s v="Netherlands"/>
        <s v="New Zealand"/>
        <s v="Nigeria"/>
        <s v="Norway"/>
        <s v="Novartis"/>
        <s v="Novo Nordisk"/>
        <s v="OPEC Fund for International Development"/>
        <s v="Open Society Foundations"/>
        <s v="Paul G. Allen Family Foundation"/>
        <s v="Philippines"/>
        <s v="Private (individuals &amp; organisations)"/>
        <s v="Qatar"/>
        <s v="Qatar Charity"/>
        <s v="Robert Wood Johnson Foundation"/>
        <s v="Romania"/>
        <s v="Samsung Group"/>
        <s v="Saudi Arabia (Kingdom of)"/>
        <s v="Scotiabank"/>
        <s v="Senegal"/>
        <s v="Seplat Petroleum Development Company Plc"/>
        <s v="Shell Oil Company"/>
        <s v="Sierra Minerals Holdings/Vimetco"/>
        <s v="Silicon Valley Community Foundation"/>
        <s v="Singapore"/>
        <s v="Slovakia"/>
        <s v="Société Anglogold Ashanti de Guinée"/>
        <s v="South Africa"/>
        <s v="Spain"/>
        <s v="Stavros Niarchos Foundation"/>
        <s v="Sun Life Financial Inc."/>
        <s v="Sweden"/>
        <s v="Switzerland"/>
        <s v="TD Bank"/>
        <s v="Timor Leste"/>
        <s v="Tony Elumelu Foundation"/>
        <s v="TOTAL"/>
        <s v="UNICEF National Committee/Denmark"/>
        <s v="UNICEF National Committee/Finland"/>
        <s v="UNICEF National Committee/France"/>
        <s v="UNICEF National Committee/Germany"/>
        <s v="UNICEF National Committee/Hong Kong"/>
        <s v="UNICEF National Committee/Japan"/>
        <s v="UNICEF National Committee/Korea (Republic of)"/>
        <s v="UNICEF National Committee/Netherlands"/>
        <s v="UNICEF National Committee/Spain"/>
        <s v="UNICEF National Committee/Sweden"/>
        <s v="UNICEF National Committee/United Kingdom"/>
        <s v="United Kingdom "/>
        <s v="United States of America"/>
        <s v="UPS Foundation"/>
        <s v="US Fund for UNICEF"/>
        <s v="Various Donors (details not yet provided)"/>
        <s v="Venezuela"/>
        <s v="WellPoint, Inc."/>
        <s v="Wells Fargo &amp; CO"/>
        <s v="Western Union Foundation"/>
        <s v="William and Flora Hewlett Foundation"/>
        <s v="World Bank"/>
        <s v="World Food Programme"/>
      </sharedItems>
    </cacheField>
    <cacheField name="Recipient Organization" numFmtId="3">
      <sharedItems/>
    </cacheField>
    <cacheField name="Emergency title" numFmtId="3">
      <sharedItems/>
    </cacheField>
    <cacheField name="Response Plan/Appeal title" numFmtId="3">
      <sharedItems containsBlank="1" count="2">
        <s v="Ebola Virus Outbreak - Overview of Needs and Requirements (inter-agency plan for Guinea, Liberia, Sierra Leone, Region) - September 2014 - February 2015"/>
        <m/>
      </sharedItems>
    </cacheField>
    <cacheField name="Project code" numFmtId="3">
      <sharedItems containsBlank="1"/>
    </cacheField>
    <cacheField name="Emergency year" numFmtId="0">
      <sharedItems containsSemiMixedTypes="0" containsString="0" containsNumber="1" containsInteger="1" minValue="2014" maxValue="2014"/>
    </cacheField>
    <cacheField name="USD committed/contributed" numFmtId="3">
      <sharedItems containsSemiMixedTypes="0" containsString="0" containsNumber="1" containsInteger="1" minValue="-11052470" maxValue="131700000"/>
    </cacheField>
    <cacheField name=" USD pledged" numFmtId="3">
      <sharedItems containsSemiMixedTypes="0" containsString="0" containsNumber="1" containsInteger="1" minValue="0" maxValue="112500000"/>
    </cacheField>
    <cacheField name="Description" numFmtId="3">
      <sharedItems longText="1"/>
    </cacheField>
    <cacheField name="Original currency amount" numFmtId="3">
      <sharedItems containsBlank="1" containsMixedTypes="1" containsNumber="1" containsInteger="1" minValue="9952" maxValue="110222066"/>
    </cacheField>
    <cacheField name="Original currency unit" numFmtId="3">
      <sharedItems/>
    </cacheField>
    <cacheField name="Decision date" numFmtId="164">
      <sharedItems containsSemiMixedTypes="0" containsNonDate="0" containsDate="1" containsString="0" minDate="2013-10-31T00:00:00" maxDate="2014-11-15T00:00:00" count="114">
        <d v="2014-09-04T00:00:00"/>
        <d v="2014-08-18T00:00:00"/>
        <d v="2014-09-19T00:00:00"/>
        <d v="2014-05-01T00:00:00"/>
        <d v="2014-10-28T00:00:00"/>
        <d v="2014-09-08T00:00:00"/>
        <d v="2014-10-13T00:00:00"/>
        <d v="2014-09-12T00:00:00"/>
        <d v="2014-11-13T00:00:00"/>
        <d v="2014-07-30T00:00:00"/>
        <d v="2014-09-01T00:00:00"/>
        <d v="2014-08-21T00:00:00"/>
        <d v="2014-10-16T00:00:00"/>
        <d v="2014-09-30T00:00:00"/>
        <d v="2014-05-19T00:00:00"/>
        <d v="2014-09-10T00:00:00"/>
        <d v="2014-08-20T00:00:00"/>
        <d v="2014-10-29T00:00:00"/>
        <d v="2014-09-25T00:00:00"/>
        <d v="2014-09-15T00:00:00"/>
        <d v="2014-09-22T00:00:00"/>
        <d v="2014-10-01T00:00:00"/>
        <d v="2014-11-04T00:00:00"/>
        <d v="2014-09-02T00:00:00"/>
        <d v="2014-10-31T00:00:00"/>
        <d v="2014-10-07T00:00:00"/>
        <d v="2014-10-15T00:00:00"/>
        <d v="2014-10-11T00:00:00"/>
        <d v="2014-10-27T00:00:00"/>
        <d v="2014-10-08T00:00:00"/>
        <d v="2014-08-31T00:00:00"/>
        <d v="2014-10-03T00:00:00"/>
        <d v="2014-10-22T00:00:00"/>
        <d v="2014-08-27T00:00:00"/>
        <d v="2014-09-29T00:00:00"/>
        <d v="2014-10-17T00:00:00"/>
        <d v="2014-08-28T00:00:00"/>
        <d v="2014-08-25T00:00:00"/>
        <d v="2014-10-09T00:00:00"/>
        <d v="2014-08-12T00:00:00"/>
        <d v="2014-08-08T00:00:00"/>
        <d v="2014-04-16T00:00:00"/>
        <d v="2014-10-02T00:00:00"/>
        <d v="2014-04-30T00:00:00"/>
        <d v="2014-05-31T00:00:00"/>
        <d v="2014-08-01T00:00:00"/>
        <d v="2014-10-20T00:00:00"/>
        <d v="2014-07-14T00:00:00"/>
        <d v="2014-04-25T00:00:00"/>
        <d v="2014-06-18T00:00:00"/>
        <d v="2014-04-23T00:00:00"/>
        <d v="2014-09-03T00:00:00"/>
        <d v="2014-09-23T00:00:00"/>
        <d v="2014-09-24T00:00:00"/>
        <d v="2014-04-24T00:00:00"/>
        <d v="2014-06-17T00:00:00"/>
        <d v="2014-09-17T00:00:00"/>
        <d v="2014-10-10T00:00:00"/>
        <d v="2014-08-11T00:00:00"/>
        <d v="2014-10-24T00:00:00"/>
        <d v="2014-10-23T00:00:00"/>
        <d v="2014-09-16T00:00:00"/>
        <d v="2014-09-05T00:00:00"/>
        <d v="2014-09-18T00:00:00"/>
        <d v="2014-04-10T00:00:00"/>
        <d v="2014-06-02T00:00:00"/>
        <d v="2014-08-22T00:00:00"/>
        <d v="2014-07-16T00:00:00"/>
        <d v="2014-11-12T00:00:00"/>
        <d v="2014-11-07T00:00:00"/>
        <d v="2014-04-14T00:00:00"/>
        <d v="2013-10-31T00:00:00"/>
        <d v="2014-11-05T00:00:00"/>
        <d v="2014-04-01T00:00:00"/>
        <d v="2014-08-13T00:00:00"/>
        <d v="2014-09-13T00:00:00"/>
        <d v="2014-04-15T00:00:00"/>
        <d v="2014-05-09T00:00:00"/>
        <d v="2014-08-19T00:00:00"/>
        <d v="2014-11-10T00:00:00"/>
        <d v="2014-10-14T00:00:00"/>
        <d v="2014-06-05T00:00:00"/>
        <d v="2014-07-03T00:00:00"/>
        <d v="2014-07-21T00:00:00"/>
        <d v="2014-07-31T00:00:00"/>
        <d v="2014-04-02T00:00:00"/>
        <d v="2014-08-26T00:00:00"/>
        <d v="2014-11-11T00:00:00"/>
        <d v="2014-04-07T00:00:00"/>
        <d v="2014-08-15T00:00:00"/>
        <d v="2014-09-06T00:00:00"/>
        <d v="2014-10-21T00:00:00"/>
        <d v="2014-10-06T00:00:00"/>
        <d v="2014-09-26T00:00:00"/>
        <d v="2014-06-30T00:00:00"/>
        <d v="2014-11-02T00:00:00"/>
        <d v="2014-11-06T00:00:00"/>
        <d v="2014-09-11T00:00:00"/>
        <d v="2014-08-29T00:00:00"/>
        <d v="2014-07-18T00:00:00"/>
        <d v="2014-09-09T00:00:00"/>
        <d v="2014-10-30T00:00:00"/>
        <d v="2014-11-03T00:00:00"/>
        <d v="2014-08-16T00:00:00"/>
        <d v="2014-04-08T00:00:00"/>
        <d v="2014-11-14T00:00:00"/>
        <d v="2014-07-02T00:00:00"/>
        <d v="2014-07-24T00:00:00"/>
        <d v="2014-07-23T00:00:00"/>
        <d v="2014-07-04T00:00:00"/>
        <d v="2014-05-12T00:00:00"/>
        <d v="2014-07-01T00:00:00"/>
        <d v="2014-04-11T00:00:00"/>
        <d v="2014-08-04T00:00:00"/>
      </sharedItems>
    </cacheField>
    <cacheField name="Cluster (Country specific)" numFmtId="3">
      <sharedItems containsBlank="1"/>
    </cacheField>
    <cacheField name="IASC Standard Sector" numFmtId="3">
      <sharedItems count="4">
        <s v="HEALTH"/>
        <s v="FOOD"/>
        <s v="SECTOR NOT YET SPECIFIED"/>
        <s v="COORDINATION AND SUPPORT SERVICES"/>
      </sharedItems>
    </cacheField>
    <cacheField name="Destination Country" numFmtId="3">
      <sharedItems count="19">
        <s v="Region"/>
        <s v="Guinea"/>
        <s v="Sierra Leone"/>
        <s v="Liberia"/>
        <s v="Nigeria"/>
        <s v="Malawi"/>
        <s v="Guinea-Bissau"/>
        <s v="Mali"/>
        <s v="Senegal"/>
        <s v="Cameroon"/>
        <s v="Togo"/>
        <s v="Gambia"/>
        <s v="Congo, Democratic Republic of the"/>
        <s v="Ghana"/>
        <s v="Cote d'Ivoire"/>
        <s v="Benin"/>
        <s v="Burkina Faso"/>
        <s v="Niger"/>
        <s v="Burundi"/>
      </sharedItems>
    </cacheField>
    <cacheField name="Contribution status" numFmtId="3">
      <sharedItems count="3">
        <s v="Paid contribution"/>
        <s v="Pledge"/>
        <s v="Commitment"/>
      </sharedItems>
    </cacheField>
    <cacheField name="Donor representative country" numFmtId="3">
      <sharedItems count="65">
        <s v="African Development Bank"/>
        <s v="Private (individuals &amp; organisations)"/>
        <s v="Allocation of unearmarked funds by IGOs"/>
        <s v="Allocation of unearmarked funds by UN agencies"/>
        <s v="Andorra"/>
        <s v="Australia"/>
        <s v="Austria"/>
        <s v="Azerbaijan"/>
        <s v="Belgium"/>
        <s v="Bolivia"/>
        <s v="Brazil"/>
        <s v="Canada"/>
        <s v="Central Emergency Response Fund (CERF)"/>
        <s v="Chile"/>
        <s v="China"/>
        <s v="Colombia"/>
        <s v="Cote d'Ivoire"/>
        <s v="Cuba"/>
        <s v="Czech Republic"/>
        <s v="Denmark"/>
        <s v="Estonia"/>
        <s v="European Commission"/>
        <s v="Finland"/>
        <s v="France"/>
        <s v="Germany"/>
        <s v="Greece"/>
        <s v="Hungary"/>
        <s v="Iceland"/>
        <s v="India"/>
        <s v="Ireland"/>
        <s v="Israel"/>
        <s v="Italy"/>
        <s v="Japan"/>
        <s v="Kazakhstan"/>
        <s v="Kenya"/>
        <s v="Korea, Republic of"/>
        <s v="Kuwait"/>
        <s v="Liechtenstein"/>
        <s v="Luxembourg"/>
        <s v="Malaysia"/>
        <s v="Malta"/>
        <s v="Mexico"/>
        <s v="Monaco"/>
        <s v="Namibia"/>
        <s v="Netherlands"/>
        <s v="New Zealand"/>
        <s v="Nigeria"/>
        <s v="Norway"/>
        <s v="Philippines"/>
        <s v="Qatar"/>
        <s v="Romania"/>
        <s v="Saudi Arabia"/>
        <s v="Senegal"/>
        <s v="Singapore"/>
        <s v="Slovakia"/>
        <s v="South Africa"/>
        <s v="Spain"/>
        <s v="Sweden"/>
        <s v="Switzerland"/>
        <s v="Timor-Leste"/>
        <s v="United Kingdom"/>
        <s v="United States"/>
        <s v="Various (details not yet provided)"/>
        <s v="Venezuela"/>
        <s v="World Bank"/>
      </sharedItems>
    </cacheField>
    <cacheField name="Appealing Agency  type" numFmtId="3">
      <sharedItems/>
    </cacheField>
    <cacheField name="Contibution type" numFmtId="3">
      <sharedItems count="2">
        <s v="Cash"/>
        <s v="InKind"/>
      </sharedItems>
    </cacheField>
    <cacheField name="Item ID" numFmtId="3">
      <sharedItems containsSemiMixedTypes="0" containsString="0" containsNumber="1" containsInteger="1" minValue="204247" maxValue="221047"/>
    </cacheField>
    <cacheField name="Aid Type " numFmtId="3">
      <sharedItems containsNonDate="0" containsString="0" containsBlank="1"/>
    </cacheField>
    <cacheField name="Reported by" numFmtId="3">
      <sharedItems/>
    </cacheField>
    <cacheField name="Project location " numFmtId="3">
      <sharedItems containsBlank="1"/>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chloes" refreshedDate="41962.014174884258" createdVersion="3" refreshedVersion="3" minRefreshableVersion="3" recordCount="65">
  <cacheSource type="worksheet">
    <worksheetSource ref="A4:E69" sheet="Fig6-Private - gov in-kind"/>
  </cacheSource>
  <cacheFields count="5">
    <cacheField name="Donor representative country" numFmtId="0">
      <sharedItems/>
    </cacheField>
    <cacheField name="Org type" numFmtId="0">
      <sharedItems containsBlank="1" count="5">
        <s v="Multilateral"/>
        <s v="Other"/>
        <s v="Government"/>
        <s v="Private"/>
        <m u="1"/>
      </sharedItems>
    </cacheField>
    <cacheField name="Cash" numFmtId="167">
      <sharedItems containsSemiMixedTypes="0" containsString="0" containsNumber="1" minValue="0" maxValue="377.85269099999999"/>
    </cacheField>
    <cacheField name="InKind" numFmtId="167">
      <sharedItems containsSemiMixedTypes="0" containsString="0" containsNumber="1" minValue="0" maxValue="31.37978"/>
    </cacheField>
    <cacheField name="Grand Total" numFmtId="167">
      <sharedItems containsSemiMixedTypes="0" containsString="0" containsNumber="1" minValue="0" maxValue="377.85269099999999"/>
    </cacheField>
  </cacheFields>
</pivotCacheDefinition>
</file>

<file path=xl/pivotCache/pivotCacheRecords1.xml><?xml version="1.0" encoding="utf-8"?>
<pivotCacheRecords xmlns="http://schemas.openxmlformats.org/spreadsheetml/2006/main" xmlns:r="http://schemas.openxmlformats.org/officeDocument/2006/relationships" count="57">
  <r>
    <s v="Paul G. Allen Family Foundation"/>
    <x v="0"/>
    <x v="0"/>
    <n v="0"/>
    <n v="16.149999999999999"/>
    <m/>
  </r>
  <r>
    <s v="Private (individuals &amp; organisations)"/>
    <x v="1"/>
    <x v="1"/>
    <n v="3.0019999999999998"/>
    <n v="15.102639"/>
    <m/>
  </r>
  <r>
    <s v="Bill and Melinda Gates Foundation"/>
    <x v="0"/>
    <x v="2"/>
    <n v="0"/>
    <n v="13.649998999999999"/>
    <m/>
  </r>
  <r>
    <s v="Children's Investment Fund Foundation"/>
    <x v="0"/>
    <x v="3"/>
    <n v="0"/>
    <n v="7.5"/>
    <m/>
  </r>
  <r>
    <s v="William and Flora Hewlett Foundation"/>
    <x v="0"/>
    <x v="4"/>
    <n v="0"/>
    <n v="5"/>
    <m/>
  </r>
  <r>
    <s v="US Fund for UNICEF"/>
    <x v="0"/>
    <x v="5"/>
    <n v="0"/>
    <n v="4.2630860000000004"/>
    <m/>
  </r>
  <r>
    <s v="Open Society Foundations"/>
    <x v="0"/>
    <x v="6"/>
    <n v="0"/>
    <n v="4"/>
    <m/>
  </r>
  <r>
    <s v="UNICEF National Committee/United Kingdom"/>
    <x v="0"/>
    <x v="7"/>
    <n v="0"/>
    <n v="2.8214670000000002"/>
    <m/>
  </r>
  <r>
    <s v="General Electric"/>
    <x v="2"/>
    <x v="8"/>
    <n v="0"/>
    <n v="2"/>
    <m/>
  </r>
  <r>
    <s v="ArcelorMittal Foundation"/>
    <x v="0"/>
    <x v="9"/>
    <n v="0"/>
    <n v="1.35"/>
    <m/>
  </r>
  <r>
    <s v="GlaxoSmithKline"/>
    <x v="2"/>
    <x v="10"/>
    <n v="1.044788"/>
    <n v="1.044788"/>
    <m/>
  </r>
  <r>
    <s v="Novartis"/>
    <x v="2"/>
    <x v="11"/>
    <n v="0"/>
    <n v="1.0362690000000001"/>
    <m/>
  </r>
  <r>
    <s v="Hospital Corporation of America"/>
    <x v="2"/>
    <x v="12"/>
    <n v="0"/>
    <n v="1"/>
    <m/>
  </r>
  <r>
    <s v="Robert Wood Johnson Foundation"/>
    <x v="0"/>
    <x v="12"/>
    <n v="0"/>
    <n v="1"/>
    <m/>
  </r>
  <r>
    <s v="Kaiser Permanente"/>
    <x v="2"/>
    <x v="12"/>
    <n v="0"/>
    <n v="1"/>
    <m/>
  </r>
  <r>
    <s v="Johnson &amp; Johnson"/>
    <x v="2"/>
    <x v="12"/>
    <n v="0"/>
    <n v="1"/>
    <m/>
  </r>
  <r>
    <s v="African Rainbow Minerals"/>
    <x v="2"/>
    <x v="12"/>
    <n v="0"/>
    <n v="1"/>
    <m/>
  </r>
  <r>
    <s v="Aliko Dangote's Foundation"/>
    <x v="0"/>
    <x v="13"/>
    <n v="0"/>
    <n v="0.92400000000000004"/>
    <m/>
  </r>
  <r>
    <s v="UNICEF National Committee/Japan"/>
    <x v="0"/>
    <x v="14"/>
    <n v="0"/>
    <n v="0.79409799999999997"/>
    <m/>
  </r>
  <r>
    <s v="UNICEF National Committee/Sweden"/>
    <x v="0"/>
    <x v="15"/>
    <n v="0"/>
    <n v="0.69051200000000001"/>
    <m/>
  </r>
  <r>
    <s v="UNICEF National Committee/France"/>
    <x v="0"/>
    <x v="16"/>
    <n v="0"/>
    <n v="0.65876199999999996"/>
    <m/>
  </r>
  <r>
    <s v="UNICEF National Committee/Netherlands"/>
    <x v="0"/>
    <x v="17"/>
    <n v="0"/>
    <n v="0.635324"/>
    <m/>
  </r>
  <r>
    <s v="Tony Elumelu Foundation"/>
    <x v="0"/>
    <x v="18"/>
    <n v="0"/>
    <n v="0.61699999999999999"/>
    <m/>
  </r>
  <r>
    <s v="Cera Products, Inc"/>
    <x v="2"/>
    <x v="10"/>
    <n v="0.59"/>
    <n v="0.59"/>
    <m/>
  </r>
  <r>
    <s v="OPEC Fund for International Development"/>
    <x v="0"/>
    <x v="19"/>
    <n v="0"/>
    <n v="0.5"/>
    <m/>
  </r>
  <r>
    <s v="UPS Foundation"/>
    <x v="0"/>
    <x v="10"/>
    <n v="0.4"/>
    <n v="0.4"/>
    <m/>
  </r>
  <r>
    <s v="Seplat Petroleum Development Company Plc"/>
    <x v="2"/>
    <x v="20"/>
    <n v="0"/>
    <n v="0.30864200000000003"/>
    <m/>
  </r>
  <r>
    <s v="DuPont"/>
    <x v="2"/>
    <x v="10"/>
    <n v="0.25"/>
    <n v="0.25"/>
    <m/>
  </r>
  <r>
    <s v="Cisco Foundation"/>
    <x v="0"/>
    <x v="10"/>
    <n v="0.247"/>
    <n v="0.247"/>
    <m/>
  </r>
  <r>
    <s v="National Oil Company of Liberia"/>
    <x v="2"/>
    <x v="21"/>
    <n v="8.4000000000000005E-2"/>
    <n v="0.23400000000000001"/>
    <m/>
  </r>
  <r>
    <s v="ExxonMobil"/>
    <x v="2"/>
    <x v="22"/>
    <n v="0"/>
    <n v="0.22500000000000001"/>
    <m/>
  </r>
  <r>
    <s v="McKesson Corporation"/>
    <x v="2"/>
    <x v="10"/>
    <n v="0.2"/>
    <n v="0.2"/>
    <m/>
  </r>
  <r>
    <s v="Coca-Cola Foundation"/>
    <x v="0"/>
    <x v="23"/>
    <n v="0"/>
    <n v="0.2"/>
    <m/>
  </r>
  <r>
    <s v="Novo Nordisk"/>
    <x v="2"/>
    <x v="24"/>
    <n v="0"/>
    <n v="0.169405"/>
    <m/>
  </r>
  <r>
    <s v="Legatum Foundation"/>
    <x v="0"/>
    <x v="21"/>
    <n v="0"/>
    <n v="0.15"/>
    <m/>
  </r>
  <r>
    <s v="UNICEF National Committee/Germany"/>
    <x v="0"/>
    <x v="25"/>
    <n v="0"/>
    <n v="0.13369"/>
    <m/>
  </r>
  <r>
    <s v="UNICEF National Committee/Finland"/>
    <x v="0"/>
    <x v="26"/>
    <n v="0"/>
    <n v="0.13175200000000001"/>
    <m/>
  </r>
  <r>
    <s v="UNICEF National Committee/Korea (Republic of)"/>
    <x v="0"/>
    <x v="27"/>
    <n v="0"/>
    <n v="0.1"/>
    <m/>
  </r>
  <r>
    <s v="Qatar Charity"/>
    <x v="0"/>
    <x v="27"/>
    <n v="0"/>
    <n v="0.1"/>
    <m/>
  </r>
  <r>
    <s v="UNICEF National Committee/Denmark"/>
    <x v="0"/>
    <x v="28"/>
    <n v="0"/>
    <n v="8.5338999999999998E-2"/>
    <m/>
  </r>
  <r>
    <s v="Alcoa Foundation"/>
    <x v="0"/>
    <x v="29"/>
    <n v="0"/>
    <n v="0.08"/>
    <m/>
  </r>
  <r>
    <s v="UNICEF National Committee/Hong Kong"/>
    <x v="0"/>
    <x v="30"/>
    <n v="0"/>
    <n v="7.5795000000000001E-2"/>
    <m/>
  </r>
  <r>
    <s v="Liberia Petroleum Company"/>
    <x v="0"/>
    <x v="31"/>
    <n v="0"/>
    <n v="7.4999999999999997E-2"/>
    <m/>
  </r>
  <r>
    <s v="Friends of UNFPA"/>
    <x v="0"/>
    <x v="32"/>
    <n v="0"/>
    <n v="7.0000000000000007E-2"/>
    <m/>
  </r>
  <r>
    <s v="TD Bank"/>
    <x v="2"/>
    <x v="33"/>
    <n v="0"/>
    <n v="6.7204E-2"/>
    <m/>
  </r>
  <r>
    <s v="UNICEF National Committee/Spain"/>
    <x v="0"/>
    <x v="34"/>
    <n v="0"/>
    <n v="6.6845000000000002E-2"/>
    <m/>
  </r>
  <r>
    <s v="Mercury International"/>
    <x v="2"/>
    <x v="35"/>
    <n v="0"/>
    <n v="5.688E-2"/>
    <m/>
  </r>
  <r>
    <s v="EcoBank"/>
    <x v="2"/>
    <x v="36"/>
    <n v="0"/>
    <n v="0.05"/>
    <m/>
  </r>
  <r>
    <s v="Société Anglogold Ashanti de Guinée"/>
    <x v="2"/>
    <x v="36"/>
    <n v="0"/>
    <n v="0.05"/>
    <m/>
  </r>
  <r>
    <s v="Cigna Foundation"/>
    <x v="0"/>
    <x v="36"/>
    <n v="0"/>
    <n v="0.05"/>
    <m/>
  </r>
  <r>
    <s v="Coca-Cola Company"/>
    <x v="2"/>
    <x v="37"/>
    <n v="0"/>
    <n v="4.8000000000000001E-2"/>
    <m/>
  </r>
  <r>
    <s v="Sun Life Financial Inc."/>
    <x v="2"/>
    <x v="38"/>
    <n v="0"/>
    <n v="4.4803000000000003E-2"/>
    <m/>
  </r>
  <r>
    <s v="Bayer"/>
    <x v="2"/>
    <x v="10"/>
    <n v="3.2000000000000001E-2"/>
    <n v="3.2000000000000001E-2"/>
    <m/>
  </r>
  <r>
    <s v="Scotiabank"/>
    <x v="2"/>
    <x v="39"/>
    <n v="0"/>
    <n v="3.1362000000000001E-2"/>
    <m/>
  </r>
  <r>
    <s v="Canadian Imperial Bank of Commerce"/>
    <x v="2"/>
    <x v="40"/>
    <n v="0"/>
    <n v="3.1109000000000001E-2"/>
    <m/>
  </r>
  <r>
    <s v="Sierra Minerals Holdings/Vimetco"/>
    <x v="2"/>
    <x v="41"/>
    <n v="0"/>
    <n v="3.0345E-2"/>
    <m/>
  </r>
  <r>
    <s v="Western Union Foundation"/>
    <x v="0"/>
    <x v="42"/>
    <n v="0"/>
    <n v="2.5000000000000001E-2"/>
    <m/>
  </r>
</pivotCacheRecords>
</file>

<file path=xl/pivotCache/pivotCacheRecords2.xml><?xml version="1.0" encoding="utf-8"?>
<pivotCacheRecords xmlns="http://schemas.openxmlformats.org/spreadsheetml/2006/main" xmlns:r="http://schemas.openxmlformats.org/officeDocument/2006/relationships" count="17">
  <r>
    <x v="0"/>
    <s v="African Union"/>
    <s v="Ebola Virus Outbreak - WEST AFRICA - April 2014"/>
    <m/>
    <m/>
    <m/>
    <n v="2014"/>
    <n v="0"/>
    <n v="6587615"/>
    <s v="(region) African Union 100 health workers (Sierra Leone, Liberia)"/>
    <n v="100"/>
    <n v="5000000"/>
    <s v="EUR"/>
    <d v="2014-09-25T00:00:00"/>
    <m/>
    <s v="HEALTH"/>
    <s v="Region"/>
    <s v="Pledge"/>
    <s v="European Commission"/>
    <s v="European Commission"/>
    <s v="Inter-governmental orgs."/>
    <s v="Cash"/>
    <n v="219532"/>
    <m/>
    <s v="Donor"/>
    <m/>
  </r>
  <r>
    <x v="1"/>
    <s v="Bilateral (affected government)"/>
    <s v="Ebola Virus Outbreak - WEST AFRICA - April 2014"/>
    <m/>
    <m/>
    <m/>
    <n v="2014"/>
    <n v="0"/>
    <n v="0"/>
    <s v="(Sierra Leone) (in-kind) fully equipped emergency anti-Ebola medical clinic, including hospital beds, isolation kits, protective clothing for medical staff, and specialist staff to operate clinics and train local health workers"/>
    <m/>
    <s v=""/>
    <s v="USD"/>
    <d v="2014-10-14T00:00:00"/>
    <m/>
    <s v="HEALTH"/>
    <s v="Sierra Leone"/>
    <s v="Pledge"/>
    <s v="Israel"/>
    <s v="Israel"/>
    <s v="Government"/>
    <s v="InKind"/>
    <n v="219314"/>
    <m/>
    <s v="Donor"/>
    <m/>
  </r>
  <r>
    <x v="1"/>
    <s v="Bilateral (affected government)"/>
    <s v="Ebola Virus Outbreak - WEST AFRICA - April 2014"/>
    <m/>
    <m/>
    <m/>
    <n v="2014"/>
    <n v="0"/>
    <n v="0"/>
    <s v="(Liberia) (in-kind) fully equipped emergency anti-Ebola medical clinic, including hospital beds, isolation kits, protective clothing for medical staff, and specialist staff to operate clinics and train local health workers"/>
    <m/>
    <s v=""/>
    <s v="USD"/>
    <d v="2014-10-14T00:00:00"/>
    <m/>
    <s v="HEALTH"/>
    <s v="Liberia"/>
    <s v="Pledge"/>
    <s v="Israel"/>
    <s v="Israel"/>
    <s v="Government"/>
    <s v="InKind"/>
    <n v="219315"/>
    <m/>
    <s v="Donor"/>
    <m/>
  </r>
  <r>
    <x v="2"/>
    <s v="World Health Organization"/>
    <s v="Ebola Virus Outbreak - WEST AFRICA - April 2014"/>
    <s v="Ebola Virus Outbreak - Overview of Needs and Requirements (inter-agency plan for Guinea, Liberia, Sierra Leone, Region) - September 2014 - February 2015"/>
    <s v="EBOLA-14/H/71120/122"/>
    <s v="Ebola Response"/>
    <n v="2014"/>
    <n v="2800000"/>
    <n v="0"/>
    <s v="(Sierra Leone) external health workers"/>
    <m/>
    <s v=""/>
    <s v="USD"/>
    <d v="2014-10-01T00:00:00"/>
    <s v="NOT SPECIFIED"/>
    <s v="HEALTH"/>
    <s v="Sierra Leone"/>
    <s v="Paid contribution"/>
    <s v="World Bank"/>
    <s v="World Bank"/>
    <s v="UN Agencies"/>
    <s v="Cash"/>
    <n v="218961"/>
    <m/>
    <s v="Donor and Agency"/>
    <s v="REGIONAL"/>
  </r>
  <r>
    <x v="3"/>
    <s v="Private (individuals &amp; organisations)"/>
    <s v="Ebola Virus Outbreak - WEST AFRICA - April 2014"/>
    <m/>
    <m/>
    <m/>
    <n v="2014"/>
    <n v="0"/>
    <n v="7500000"/>
    <s v="(Liberia) With a $7.5 million grant from the Paul G. Allen Family Foundation, UMass Medical School will lead a team of academic partners to provide comprehensive relief efforts in Liberia, bringing doctors, nurses, and training and medical supplies to the Ebola-stricken country"/>
    <m/>
    <s v=""/>
    <s v="USD"/>
    <d v="2014-10-23T00:00:00"/>
    <m/>
    <s v="HEALTH"/>
    <s v="Liberia"/>
    <s v="Pledge"/>
    <s v="Paul G. Allen Family Foundation"/>
    <s v="Private (individuals &amp; organisations)"/>
    <s v="Private Orgs. &amp; Foundations"/>
    <s v="Cash"/>
    <n v="220826"/>
    <m/>
    <s v="Donor"/>
    <m/>
  </r>
  <r>
    <x v="4"/>
    <s v="Various Recipients (details not yet provided)"/>
    <s v="Ebola Virus Outbreak - WEST AFRICA - April 2014"/>
    <m/>
    <m/>
    <m/>
    <n v="2014"/>
    <n v="30740598"/>
    <n v="0"/>
    <s v="(region) in kind - Laboratories, food, disease prevention materials, 200 medical experts to support response in Liberia, Guinea, and Sierra Leone; Ebola containment efforts in 10 surrounding countries and with the AU (part of three batches - total of $41 mn)"/>
    <n v="200"/>
    <s v=""/>
    <s v="USD"/>
    <d v="2014-09-25T00:00:00"/>
    <m/>
    <s v="HEALTH"/>
    <s v="Region"/>
    <s v="Paid contribution"/>
    <s v="China"/>
    <s v="China"/>
    <s v="Other"/>
    <s v="InKind"/>
    <n v="219187"/>
    <m/>
    <s v="Donor"/>
    <m/>
  </r>
  <r>
    <x v="4"/>
    <s v="Various Recipients (details not yet provided)"/>
    <s v="Ebola Virus Outbreak - WEST AFRICA - April 2014"/>
    <m/>
    <m/>
    <m/>
    <n v="2014"/>
    <n v="0"/>
    <n v="0"/>
    <s v="(region) additional humanitarian assistance - amount to be confirmed -  includes in-kind support to Liberia, Guinea and Sierra Leone (treatment beds, ambulances, pickup trucks, motorcycles, incinerators, and PPE); construction of 100-bed treatment center and relevant medical staff for Liberia; public health experts to support epidemic prevention and control; public health cooperation (training, research, information management)"/>
    <m/>
    <s v=""/>
    <s v="USD"/>
    <d v="2014-10-24T00:00:00"/>
    <m/>
    <s v="HEALTH"/>
    <s v="Region"/>
    <s v="Pledge"/>
    <s v="China"/>
    <s v="China"/>
    <s v="Other"/>
    <s v="Cash"/>
    <n v="219529"/>
    <m/>
    <s v="Donor"/>
    <m/>
  </r>
  <r>
    <x v="5"/>
    <s v="Bilateral (affected government)"/>
    <s v="Ebola Virus Outbreak - WEST AFRICA - April 2014"/>
    <m/>
    <m/>
    <m/>
    <n v="2014"/>
    <n v="674764"/>
    <n v="0"/>
    <s v="(Guinea) (In-kind) 24 public health experts_x000d__x000a_"/>
    <n v="24"/>
    <n v="500000"/>
    <s v="EUR"/>
    <d v="2014-08-27T00:00:00"/>
    <m/>
    <s v="HEALTH"/>
    <s v="Guinea"/>
    <s v="Commitment"/>
    <s v="France"/>
    <s v="France"/>
    <s v="Government"/>
    <s v="InKind"/>
    <n v="219426"/>
    <m/>
    <s v="Donor"/>
    <m/>
  </r>
  <r>
    <x v="6"/>
    <s v="Various Recipients (details not yet provided)"/>
    <s v="Ebola Virus Outbreak - WEST AFRICA - April 2014"/>
    <m/>
    <m/>
    <m/>
    <n v="2014"/>
    <n v="0"/>
    <n v="1317523"/>
    <s v="(Region) Staff"/>
    <m/>
    <n v="1000000"/>
    <s v="EUR"/>
    <d v="2014-09-23T00:00:00"/>
    <m/>
    <s v="COORDINATION AND SUPPORT SERVICES"/>
    <s v="Region"/>
    <s v="Pledge"/>
    <s v="Netherlands"/>
    <s v="Netherlands"/>
    <s v="Other"/>
    <s v="Cash"/>
    <n v="218415"/>
    <m/>
    <s v="Donor"/>
    <m/>
  </r>
  <r>
    <x v="7"/>
    <s v="UN Agencies (details not yet provided) "/>
    <s v="Ebola Virus Outbreak - WEST AFRICA - April 2014"/>
    <m/>
    <m/>
    <m/>
    <n v="2014"/>
    <n v="811688"/>
    <n v="0"/>
    <s v="(Sierra Leone) Support 10 additional UN agency health staff through the UN’s Standby Partnership Programme (204838)"/>
    <n v="10"/>
    <n v="500000"/>
    <s v="GBP"/>
    <d v="2014-10-20T00:00:00"/>
    <m/>
    <s v="COORDINATION AND SUPPORT SERVICES"/>
    <s v="Sierra Leone"/>
    <s v="Commitment"/>
    <s v="United Kingdom "/>
    <s v="United Kingdom"/>
    <s v="UN Agencies"/>
    <s v="Cash"/>
    <n v="219698"/>
    <m/>
    <s v="Donor"/>
    <m/>
  </r>
  <r>
    <x v="8"/>
    <s v="Bilateral (affected government)"/>
    <s v="Ebola Virus Outbreak - WEST AFRICA - April 2014"/>
    <m/>
    <m/>
    <m/>
    <n v="2014"/>
    <n v="0"/>
    <n v="0"/>
    <s v="(Sierra Leone) 165-member Cuban health team"/>
    <n v="165"/>
    <s v=""/>
    <s v="USD"/>
    <d v="2014-09-15T00:00:00"/>
    <m/>
    <s v="HEALTH"/>
    <s v="Sierra Leone"/>
    <s v="Paid contribution"/>
    <s v="Cuba"/>
    <s v="Cuba"/>
    <s v="Government"/>
    <s v="Cash"/>
    <n v="218822"/>
    <m/>
    <s v="Donor"/>
    <m/>
  </r>
  <r>
    <x v="9"/>
    <s v="Swedish Civil Contingencies Agency (MSB)"/>
    <s v="Ebola Virus Outbreak - WEST AFRICA - April 2014"/>
    <m/>
    <m/>
    <m/>
    <n v="2014"/>
    <n v="1242922"/>
    <n v="0"/>
    <s v="(Liberia) Foreign medical Team - Liberia"/>
    <m/>
    <n v="9000000"/>
    <s v="SEK"/>
    <d v="2014-10-29T00:00:00"/>
    <m/>
    <s v="COORDINATION AND SUPPORT SERVICES"/>
    <s v="Liberia"/>
    <s v="Commitment"/>
    <s v="Sweden"/>
    <s v="Sweden"/>
    <s v="Government"/>
    <s v="Cash"/>
    <n v="220137"/>
    <m/>
    <s v="Donor"/>
    <m/>
  </r>
  <r>
    <x v="4"/>
    <s v="Various Recipients (details not yet provided)"/>
    <s v="Ebola Virus Outbreak - WEST AFRICA - April 2014"/>
    <m/>
    <m/>
    <m/>
    <n v="2014"/>
    <n v="0"/>
    <n v="0"/>
    <s v="(region) additional humanitarian assistance - amount to be confirmed -  includes in-kind support to Liberia, Guinea and Sierra Leone (treatment beds, ambulances, pickup trucks, motorcycles, incinerators, and PPE); construction of 100-bed treatment center and relevant medical staff for Liberia; public health experts to support epidemic prevention and control; public health cooperation (training, research, information management)"/>
    <m/>
    <s v=""/>
    <s v="USD"/>
    <d v="2014-10-24T00:00:00"/>
    <m/>
    <s v="HEALTH"/>
    <s v="Region"/>
    <s v="Pledge"/>
    <s v="China"/>
    <s v="China"/>
    <s v="Other"/>
    <s v="Cash"/>
    <n v="219529"/>
    <m/>
    <s v="Donor"/>
    <m/>
  </r>
  <r>
    <x v="1"/>
    <s v="Bilateral (affected government)"/>
    <s v="Ebola Virus Outbreak - WEST AFRICA - April 2014"/>
    <m/>
    <m/>
    <m/>
    <n v="2014"/>
    <n v="0"/>
    <n v="0"/>
    <s v="(Region) (in-kind) medical supplies to Ethiopia and public health and infectious disease experts to Cameroon to train on prevention and containment"/>
    <m/>
    <s v=""/>
    <s v="USD"/>
    <d v="2014-10-14T00:00:00"/>
    <m/>
    <s v="HEALTH"/>
    <s v="Region"/>
    <s v="Paid contribution"/>
    <s v="Israel"/>
    <s v="Israel"/>
    <s v="Government"/>
    <s v="InKind"/>
    <n v="219316"/>
    <m/>
    <s v="Donor"/>
    <m/>
  </r>
  <r>
    <x v="10"/>
    <m/>
    <m/>
    <m/>
    <m/>
    <m/>
    <m/>
    <m/>
    <m/>
    <s v="http://www.bbc.co.uk/news/world-asia-30077417"/>
    <n v="24"/>
    <m/>
    <m/>
    <m/>
    <m/>
    <m/>
    <m/>
    <m/>
    <m/>
    <m/>
    <m/>
    <m/>
    <m/>
    <m/>
    <m/>
    <m/>
  </r>
  <r>
    <x v="11"/>
    <m/>
    <m/>
    <m/>
    <m/>
    <m/>
    <m/>
    <m/>
    <m/>
    <s v="http://crofsblogs.typepad.com/h5n1/2014/08/ebola-in-liberia-congolese-medical-team-arrives.html"/>
    <n v="5"/>
    <m/>
    <m/>
    <m/>
    <m/>
    <m/>
    <m/>
    <m/>
    <m/>
    <m/>
    <m/>
    <m/>
    <m/>
    <m/>
    <m/>
    <m/>
  </r>
  <r>
    <x v="12"/>
    <s v="Bilateral (affected government)"/>
    <s v="Ebola Virus Outbreak - WEST AFRICA - April 2014"/>
    <m/>
    <m/>
    <m/>
    <n v="2014"/>
    <n v="0"/>
    <n v="1700000"/>
    <s v="(Region) to deploy up to 25 Danish health care personnel_x000d__x000a_"/>
    <n v="25"/>
    <s v="USD"/>
    <d v="2014-10-29T00:00:00"/>
    <m/>
    <s v="HEALTH"/>
    <s v="Region"/>
    <s v="Pledge"/>
    <s v="Denmark"/>
    <s v="Denmark"/>
    <s v="Government"/>
    <s v="Cash"/>
    <n v="220069"/>
    <m/>
    <s v="Donor"/>
    <m/>
    <m/>
  </r>
</pivotCacheRecords>
</file>

<file path=xl/pivotCache/pivotCacheRecords3.xml><?xml version="1.0" encoding="utf-8"?>
<pivotCacheRecords xmlns="http://schemas.openxmlformats.org/spreadsheetml/2006/main" xmlns:r="http://schemas.openxmlformats.org/officeDocument/2006/relationships" count="710">
  <r>
    <x v="0"/>
    <s v="World Health Organization"/>
    <s v="Ebola Virus Outbreak - WEST AFRICA - April 2014"/>
    <x v="0"/>
    <s v="EBOLA-14/H/71120/122"/>
    <n v="2014"/>
    <n v="38600000"/>
    <n v="0"/>
    <s v="(Region) Ebola emergency assistance grant to strengthen health systems (part of $60 million 2014-2016 grant to the West Africa region)"/>
    <s v=""/>
    <s v="USD"/>
    <x v="0"/>
    <s v="NOT SPECIFIED"/>
    <x v="0"/>
    <x v="0"/>
    <x v="0"/>
    <x v="0"/>
    <s v="UN Agencies"/>
    <x v="0"/>
    <n v="217930"/>
    <m/>
    <s v="Donor and Agency"/>
    <s v="REGIONAL"/>
  </r>
  <r>
    <x v="0"/>
    <s v="World Health Organization"/>
    <s v="Ebola Virus Outbreak - WEST AFRICA - April 2014"/>
    <x v="0"/>
    <s v="EBOLA-14/H/71120/122"/>
    <n v="2014"/>
    <n v="0"/>
    <n v="17400000"/>
    <s v="(Region) Ebola emergency assistance grant to strengthen health systems (remaining undisbursed amount of $60 million 2014-2016 grant to the West Africa region)"/>
    <s v=""/>
    <s v="USD"/>
    <x v="1"/>
    <s v="NOT SPECIFIED"/>
    <x v="0"/>
    <x v="0"/>
    <x v="1"/>
    <x v="0"/>
    <s v="UN Agencies"/>
    <x v="0"/>
    <n v="217931"/>
    <m/>
    <s v="Donor and Agency"/>
    <s v="REGIONAL"/>
  </r>
  <r>
    <x v="0"/>
    <s v="World Health Organization"/>
    <s v="Ebola Virus Outbreak - WEST AFRICA - April 2014"/>
    <x v="0"/>
    <s v="EBOLA-14/H/71120/122"/>
    <n v="2014"/>
    <n v="1000000"/>
    <n v="0"/>
    <s v="(Guinea) WHO - Ebola Virus Diseases Outbreak response in west Africa_x000d__x000a_"/>
    <s v=""/>
    <s v="USD"/>
    <x v="2"/>
    <s v="NOT SPECIFIED"/>
    <x v="0"/>
    <x v="1"/>
    <x v="0"/>
    <x v="0"/>
    <s v="UN Agencies"/>
    <x v="0"/>
    <n v="218176"/>
    <m/>
    <s v="Donor and Agency"/>
    <s v="REGIONAL"/>
  </r>
  <r>
    <x v="0"/>
    <s v="World Health Organization"/>
    <s v="Ebola Virus Outbreak - WEST AFRICA - April 2014"/>
    <x v="0"/>
    <s v="EBOLA-14/H/71120/122"/>
    <n v="2014"/>
    <n v="2766252"/>
    <n v="0"/>
    <s v="(Region) to prevent and contain the spread of the Ebola epidemic in Guinea, Sierra Leone and Liberia"/>
    <n v="2000000"/>
    <s v="EUR"/>
    <x v="3"/>
    <s v="NOT SPECIFIED"/>
    <x v="0"/>
    <x v="0"/>
    <x v="0"/>
    <x v="0"/>
    <s v="UN Agencies"/>
    <x v="0"/>
    <n v="216865"/>
    <m/>
    <s v="Agency"/>
    <s v="REGIONAL"/>
  </r>
  <r>
    <x v="0"/>
    <s v="World Health Organization"/>
    <s v="Ebola Virus Outbreak - WEST AFRICA - April 2014"/>
    <x v="0"/>
    <s v="EBOLA-14/H/71120/122"/>
    <n v="2014"/>
    <n v="1000000"/>
    <n v="0"/>
    <s v="(Sierra Leone) WHO - Ebola Virus Diseases Outbreak response in west Africa_x000d__x000a_"/>
    <s v=""/>
    <s v="USD"/>
    <x v="2"/>
    <s v="NOT SPECIFIED"/>
    <x v="0"/>
    <x v="2"/>
    <x v="0"/>
    <x v="0"/>
    <s v="UN Agencies"/>
    <x v="0"/>
    <n v="218177"/>
    <m/>
    <s v="Donor and Agency"/>
    <s v="REGIONAL"/>
  </r>
  <r>
    <x v="0"/>
    <s v="World Health Organization"/>
    <s v="Ebola Virus Outbreak - WEST AFRICA - April 2014"/>
    <x v="0"/>
    <s v="EBOLA-14/H/71120/122"/>
    <n v="2014"/>
    <n v="1000000"/>
    <n v="0"/>
    <s v="(Liberia) WHO - Ebola Virus Diseases Outbreak response in west Africa_x000d__x000a_"/>
    <s v=""/>
    <s v="USD"/>
    <x v="2"/>
    <s v="NOT SPECIFIED"/>
    <x v="0"/>
    <x v="3"/>
    <x v="0"/>
    <x v="0"/>
    <s v="UN Agencies"/>
    <x v="0"/>
    <n v="218178"/>
    <m/>
    <s v="Donor and Agency"/>
    <s v="REGIONAL"/>
  </r>
  <r>
    <x v="0"/>
    <s v="World Health Organization"/>
    <s v="Ebola Virus Outbreak - WEST AFRICA - April 2014"/>
    <x v="0"/>
    <s v="EBOLA-14/H/71120/122"/>
    <n v="2014"/>
    <n v="1000000"/>
    <n v="0"/>
    <s v="(Nigeria) WHO - Ebola Virus Diseases Outbreak response in west Africa_x000d__x000a_"/>
    <s v=""/>
    <s v="USD"/>
    <x v="2"/>
    <s v="NOT SPECIFIED"/>
    <x v="0"/>
    <x v="4"/>
    <x v="0"/>
    <x v="0"/>
    <s v="UN Agencies"/>
    <x v="0"/>
    <n v="218179"/>
    <m/>
    <s v="Donor and Agency"/>
    <s v="REGIONAL"/>
  </r>
  <r>
    <x v="1"/>
    <s v="Bilateral (affected government)"/>
    <s v="Ebola Virus Outbreak - WEST AFRICA - April 2014"/>
    <x v="1"/>
    <m/>
    <n v="2014"/>
    <n v="1000000"/>
    <n v="0"/>
    <s v="(Guinea) To assist fight against Ebola ( clinical management, social mobilisation, medical coordination and other key mechanisms of controlling the disease. )"/>
    <s v=""/>
    <s v="USD"/>
    <x v="4"/>
    <m/>
    <x v="0"/>
    <x v="0"/>
    <x v="0"/>
    <x v="1"/>
    <s v="Government"/>
    <x v="0"/>
    <n v="220011"/>
    <m/>
    <s v="Donor"/>
    <m/>
  </r>
  <r>
    <x v="1"/>
    <s v="Various Recipients (details not yet provided)"/>
    <s v="Ebola Virus Outbreak - WEST AFRICA - April 2014"/>
    <x v="1"/>
    <m/>
    <n v="2014"/>
    <n v="0"/>
    <n v="1000000"/>
    <s v="(Guinea) clinical management, social mobilization, medical coordination and other key response activities"/>
    <s v=""/>
    <s v="USD"/>
    <x v="4"/>
    <m/>
    <x v="0"/>
    <x v="1"/>
    <x v="1"/>
    <x v="1"/>
    <s v="Other"/>
    <x v="0"/>
    <n v="219939"/>
    <m/>
    <s v="Donor"/>
    <m/>
  </r>
  <r>
    <x v="2"/>
    <s v="World Health Organization"/>
    <s v="Ebola Virus Outbreak - WEST AFRICA - April 2014"/>
    <x v="0"/>
    <s v="EBOLA-14/H/71120/122"/>
    <n v="2014"/>
    <n v="700000"/>
    <n v="0"/>
    <s v="(Region) WHO - Ebola Virus Diseases Outbreak response in west Africa "/>
    <s v=""/>
    <s v="USD"/>
    <x v="5"/>
    <s v="NOT SPECIFIED"/>
    <x v="0"/>
    <x v="0"/>
    <x v="0"/>
    <x v="2"/>
    <s v="UN Agencies"/>
    <x v="0"/>
    <n v="217850"/>
    <m/>
    <s v="Agency"/>
    <s v="REGIONAL"/>
  </r>
  <r>
    <x v="3"/>
    <s v="Centers for Disease Control Foundation"/>
    <s v="Ebola Virus Outbreak - WEST AFRICA - April 2014"/>
    <x v="1"/>
    <m/>
    <n v="2014"/>
    <n v="80000"/>
    <n v="0"/>
    <s v="(Guinea) Fir the Ebola Awareness Campaign, via multiple local literacy centers throughout Boke.  Ebola Awareness campaigns delivered in multiple areas in Kamsar Village and Kamsar Cite."/>
    <s v=""/>
    <s v="USD"/>
    <x v="6"/>
    <m/>
    <x v="0"/>
    <x v="1"/>
    <x v="2"/>
    <x v="1"/>
    <s v="Private Orgs. &amp; Foundations"/>
    <x v="0"/>
    <n v="219374"/>
    <m/>
    <s v="Donor"/>
    <m/>
  </r>
  <r>
    <x v="4"/>
    <s v="Bilateral (affected government)"/>
    <s v="Ebola Virus Outbreak - WEST AFRICA - April 2014"/>
    <x v="1"/>
    <m/>
    <n v="2014"/>
    <n v="924000"/>
    <n v="0"/>
    <s v="(Nigeria) National Ebola Emergency Operations Centre (EOC)_x000d__x000a_For the containing of the epidemic in Nigeria, _x000d__x000a_"/>
    <s v=""/>
    <s v="USD"/>
    <x v="7"/>
    <m/>
    <x v="0"/>
    <x v="4"/>
    <x v="0"/>
    <x v="1"/>
    <s v="Government"/>
    <x v="0"/>
    <n v="219011"/>
    <m/>
    <s v="Donor"/>
    <m/>
  </r>
  <r>
    <x v="5"/>
    <s v="Africa Solidarity Trust Fund"/>
    <s v="Ebola Virus Outbreak - WEST AFRICA - April 2014"/>
    <x v="1"/>
    <m/>
    <n v="2014"/>
    <n v="500000"/>
    <n v="0"/>
    <s v="(Liberia) Ebola Virus Disease Outbreak (through SFERA)"/>
    <s v=""/>
    <s v="USD"/>
    <x v="8"/>
    <m/>
    <x v="0"/>
    <x v="3"/>
    <x v="0"/>
    <x v="3"/>
    <s v="Private Orgs. &amp; Foundations"/>
    <x v="0"/>
    <n v="220825"/>
    <m/>
    <s v="Agency"/>
    <m/>
  </r>
  <r>
    <x v="5"/>
    <s v="Food &amp; Agriculture Organization of the United Nations"/>
    <s v="Ebola Virus Outbreak - WEST AFRICA - April 2014"/>
    <x v="1"/>
    <m/>
    <n v="2014"/>
    <n v="500000"/>
    <n v="0"/>
    <s v="(Liberia) Ebola Virus Disease Outbreak"/>
    <s v=""/>
    <s v="USD"/>
    <x v="8"/>
    <m/>
    <x v="0"/>
    <x v="3"/>
    <x v="0"/>
    <x v="3"/>
    <s v="UN Agencies"/>
    <x v="0"/>
    <n v="220819"/>
    <m/>
    <s v="Agency"/>
    <m/>
  </r>
  <r>
    <x v="5"/>
    <s v="Food &amp; Agriculture Organization of the United Nations"/>
    <s v="Ebola Virus Outbreak - WEST AFRICA - April 2014"/>
    <x v="1"/>
    <m/>
    <n v="2014"/>
    <n v="100000"/>
    <n v="0"/>
    <s v="(Liberia) Ebola Virus Disease Outbreak (through SFERA)"/>
    <s v=""/>
    <s v="USD"/>
    <x v="8"/>
    <m/>
    <x v="0"/>
    <x v="3"/>
    <x v="0"/>
    <x v="3"/>
    <s v="UN Agencies"/>
    <x v="0"/>
    <n v="220820"/>
    <m/>
    <s v="Agency"/>
    <m/>
  </r>
  <r>
    <x v="6"/>
    <s v="United Nations Children's Fund"/>
    <s v="Ebola Virus Outbreak - WEST AFRICA - April 2014"/>
    <x v="0"/>
    <s v="EBOLA-14/H/71109/124"/>
    <n v="2014"/>
    <n v="181940"/>
    <n v="0"/>
    <s v="(Guinea) Emergency Aid in response to the Ebola hemorrhagic fever outbreak (through UNDP/USA)_x000d__x000a_"/>
    <s v=""/>
    <s v="USD"/>
    <x v="9"/>
    <s v="NOT SPECIFIED"/>
    <x v="0"/>
    <x v="1"/>
    <x v="0"/>
    <x v="3"/>
    <s v="UN Agencies"/>
    <x v="0"/>
    <n v="217951"/>
    <m/>
    <s v="Agency"/>
    <s v="REGIONAL"/>
  </r>
  <r>
    <x v="6"/>
    <s v="World Health Organization"/>
    <s v="Ebola Virus Outbreak - WEST AFRICA - April 2014"/>
    <x v="0"/>
    <s v="EBOLA-14/H/71120/122"/>
    <n v="2014"/>
    <n v="17688"/>
    <n v="0"/>
    <s v="(Malawi) WHO - Ebola Virus Diseases Outbreak response in west Africa "/>
    <s v=""/>
    <s v="USD"/>
    <x v="10"/>
    <s v="NOT SPECIFIED"/>
    <x v="0"/>
    <x v="5"/>
    <x v="0"/>
    <x v="3"/>
    <s v="UN Agencies"/>
    <x v="0"/>
    <n v="218851"/>
    <m/>
    <s v="Agency"/>
    <s v="REGIONAL"/>
  </r>
  <r>
    <x v="7"/>
    <s v="United Nations Children's Fund"/>
    <s v="Ebola Virus Outbreak - WEST AFRICA - April 2014"/>
    <x v="0"/>
    <s v="EBOLA-14/H/71109/124"/>
    <n v="2014"/>
    <n v="50348"/>
    <n v="0"/>
    <s v="(Sierra Leone) Response to Ebola outbreak (through UNICEF/Sierra Leone)"/>
    <s v=""/>
    <s v="USD"/>
    <x v="11"/>
    <s v="NOT SPECIFIED"/>
    <x v="0"/>
    <x v="2"/>
    <x v="0"/>
    <x v="3"/>
    <s v="UN Agencies"/>
    <x v="0"/>
    <n v="217964"/>
    <m/>
    <s v="Agency"/>
    <s v="REGIONAL"/>
  </r>
  <r>
    <x v="7"/>
    <s v="United Nations Children's Fund"/>
    <s v="Ebola Virus Outbreak - WEST AFRICA - April 2014"/>
    <x v="0"/>
    <s v="EBOLA-14/H/71109/124"/>
    <n v="2014"/>
    <n v="45900"/>
    <n v="0"/>
    <s v="(Sierra Leone) Ebola Response (through UNICEF/India)"/>
    <s v=""/>
    <s v="USD"/>
    <x v="12"/>
    <s v="NOT SPECIFIED"/>
    <x v="0"/>
    <x v="2"/>
    <x v="0"/>
    <x v="3"/>
    <s v="UN Agencies"/>
    <x v="0"/>
    <n v="220352"/>
    <m/>
    <s v="Agency"/>
    <s v="REGIONAL"/>
  </r>
  <r>
    <x v="7"/>
    <s v="United Nations Children's Fund"/>
    <s v="Ebola Virus Outbreak - WEST AFRICA - April 2014"/>
    <x v="0"/>
    <s v="EBOLA-14/H/71109/124"/>
    <n v="2014"/>
    <n v="29970"/>
    <n v="0"/>
    <s v="(Sierra Leone) Response to Ebola outbreak (through UNICEF/Sierra Leone)"/>
    <s v=""/>
    <s v="USD"/>
    <x v="10"/>
    <s v="NOT SPECIFIED"/>
    <x v="0"/>
    <x v="2"/>
    <x v="0"/>
    <x v="3"/>
    <s v="UN Agencies"/>
    <x v="0"/>
    <n v="218918"/>
    <m/>
    <s v="Agency"/>
    <s v="REGIONAL"/>
  </r>
  <r>
    <x v="7"/>
    <s v="United Nations Children's Fund"/>
    <s v="Ebola Virus Outbreak - WEST AFRICA - April 2014"/>
    <x v="0"/>
    <s v="EBOLA-14/H/71109/124"/>
    <n v="2014"/>
    <n v="69885"/>
    <n v="0"/>
    <s v="(Sierra Leone) Response to Ebola outbreak (through UNICEF/Sierra Leone)"/>
    <s v=""/>
    <s v="USD"/>
    <x v="10"/>
    <s v="NOT SPECIFIED"/>
    <x v="0"/>
    <x v="2"/>
    <x v="0"/>
    <x v="3"/>
    <s v="UN Agencies"/>
    <x v="0"/>
    <n v="218919"/>
    <m/>
    <s v="Agency"/>
    <s v="REGIONAL"/>
  </r>
  <r>
    <x v="7"/>
    <s v="United Nations Children's Fund"/>
    <s v="Ebola Virus Outbreak - WEST AFRICA - April 2014"/>
    <x v="0"/>
    <s v="EBOLA-14/H/71109/124"/>
    <n v="2014"/>
    <n v="125"/>
    <n v="0"/>
    <s v="(Region) Response to Ebola outbreak (through UNICEF/Thailand)"/>
    <s v=""/>
    <s v="USD"/>
    <x v="13"/>
    <s v="NOT SPECIFIED"/>
    <x v="0"/>
    <x v="0"/>
    <x v="0"/>
    <x v="3"/>
    <s v="UN Agencies"/>
    <x v="0"/>
    <n v="219444"/>
    <m/>
    <s v="Agency"/>
    <s v="REGIONAL"/>
  </r>
  <r>
    <x v="7"/>
    <s v="United Nations Children's Fund"/>
    <s v="Ebola Virus Outbreak - WEST AFRICA - April 2014"/>
    <x v="0"/>
    <s v="EBOLA-14/H/71109/124"/>
    <n v="2014"/>
    <n v="250000"/>
    <n v="0"/>
    <s v="(Guinea) Emergency Aid in response to the Ebola hemorrhagic fever outbreak (through UNICEF/Guinea)_x000d__x000a_"/>
    <s v=""/>
    <s v="USD"/>
    <x v="14"/>
    <s v="NOT SPECIFIED"/>
    <x v="0"/>
    <x v="1"/>
    <x v="0"/>
    <x v="3"/>
    <s v="UN Agencies"/>
    <x v="0"/>
    <n v="217952"/>
    <m/>
    <s v="Agency"/>
    <s v="REGIONAL"/>
  </r>
  <r>
    <x v="8"/>
    <s v="World Food Programme"/>
    <s v="Ebola Virus Outbreak - WEST AFRICA - April 2014"/>
    <x v="0"/>
    <s v="EBOLA-14/F/71114/561"/>
    <n v="2014"/>
    <n v="1581102"/>
    <n v="0"/>
    <s v="(Region) Regional EMOP - 200761 - Support to Populations in Areas Affected by the Ebola Outbreak  in West Africa (Multilateral)"/>
    <s v=""/>
    <s v="USD"/>
    <x v="15"/>
    <s v="NOT SPECIFIED"/>
    <x v="1"/>
    <x v="0"/>
    <x v="0"/>
    <x v="3"/>
    <s v="UN Agencies"/>
    <x v="0"/>
    <n v="217950"/>
    <m/>
    <s v="Agency"/>
    <s v="REGIONAL"/>
  </r>
  <r>
    <x v="9"/>
    <s v="World Health Organization"/>
    <s v="Ebola Virus Outbreak - WEST AFRICA - April 2014"/>
    <x v="0"/>
    <s v="EBOLA-14/H/71120/122"/>
    <n v="2014"/>
    <n v="20053"/>
    <n v="0"/>
    <s v="(Region) WHO - Ebola virus disease outbreak response plan in West Africa _x000d__x000a_"/>
    <n v="15000"/>
    <s v="EUR"/>
    <x v="16"/>
    <s v="NOT SPECIFIED"/>
    <x v="0"/>
    <x v="0"/>
    <x v="0"/>
    <x v="4"/>
    <s v="UN Agencies"/>
    <x v="0"/>
    <n v="217026"/>
    <m/>
    <s v="Agency"/>
    <s v="REGIONAL"/>
  </r>
  <r>
    <x v="10"/>
    <s v="Bilateral (affected government)"/>
    <s v="Ebola Virus Outbreak - WEST AFRICA - April 2014"/>
    <x v="1"/>
    <m/>
    <n v="2014"/>
    <n v="0"/>
    <n v="52500"/>
    <s v="(Liberia) (In-kind) ArcelorMittal has signed a Memorandum of Understanding (MOU) with the Liberian Government Hospital in Grand Bassa County for the donation of drugs for a three-month period; the County requested that the Company handle the purchasing of the drugs, which were estimated at US$17,500 per month."/>
    <s v=""/>
    <s v="USD"/>
    <x v="17"/>
    <m/>
    <x v="0"/>
    <x v="3"/>
    <x v="1"/>
    <x v="1"/>
    <s v="Government"/>
    <x v="1"/>
    <n v="220361"/>
    <m/>
    <s v="Donor"/>
    <m/>
  </r>
  <r>
    <x v="10"/>
    <s v="British Red Cross"/>
    <s v="Ebola Virus Outbreak - WEST AFRICA - April 2014"/>
    <x v="0"/>
    <s v="EBOLA-14/SNYS/71843/110"/>
    <n v="2014"/>
    <n v="350000"/>
    <n v="0"/>
    <s v="(Liberia) Donation to red cross"/>
    <s v=""/>
    <s v="USD"/>
    <x v="18"/>
    <s v="COMMON SERVICES / REGIONAL"/>
    <x v="0"/>
    <x v="3"/>
    <x v="2"/>
    <x v="1"/>
    <s v="Red Cross / Red Crescent"/>
    <x v="0"/>
    <n v="219375"/>
    <m/>
    <s v="Donor"/>
    <s v="REGIONAL"/>
  </r>
  <r>
    <x v="10"/>
    <s v="Various Recipients (details not yet provided)"/>
    <s v="Ebola Virus Outbreak - WEST AFRICA - April 2014"/>
    <x v="1"/>
    <m/>
    <n v="2014"/>
    <n v="1000000"/>
    <n v="0"/>
    <s v="(Liberia) renovated a 60-bed Ebola Unit in Liberia's Nimba County and provided buckets, mattresses and chlorine"/>
    <s v=""/>
    <s v="USD"/>
    <x v="19"/>
    <m/>
    <x v="0"/>
    <x v="3"/>
    <x v="0"/>
    <x v="1"/>
    <s v="Other"/>
    <x v="0"/>
    <n v="218306"/>
    <m/>
    <s v="Donor"/>
    <m/>
  </r>
  <r>
    <x v="10"/>
    <s v="Various Recipients (details not yet provided)"/>
    <s v="Ebola Virus Outbreak - WEST AFRICA - April 2014"/>
    <x v="1"/>
    <m/>
    <n v="2014"/>
    <n v="0"/>
    <n v="0"/>
    <s v="(Liberia) (in-kind) Hygiene, fuel and medical supplies, airport medical screening room, assistance in ELWA's set up. 2 new ambulances to the Ministry of Health and Social Welfare on 25 September.  Support to Africare Contact Tracing Project will begin on 30 September.  _x000d__x000a_Granda Bassa: 1 isolation unit (assessment done for another) and 2 ambulances repaired_x000d__x000a_Nimba: 2 vehicles for surveillance_x000d__x000a_Ganta, Yekepa, Sanniquelie: 3 isolation units/treatment facilities constructed_x000d__x000a_"/>
    <s v=""/>
    <s v="USD"/>
    <x v="18"/>
    <m/>
    <x v="0"/>
    <x v="3"/>
    <x v="2"/>
    <x v="1"/>
    <s v="Other"/>
    <x v="1"/>
    <n v="219376"/>
    <m/>
    <s v="Donor"/>
    <m/>
  </r>
  <r>
    <x v="11"/>
    <s v="CARITAS"/>
    <s v="Ebola Virus Outbreak - WEST AFRICA - April 2014"/>
    <x v="1"/>
    <m/>
    <n v="2014"/>
    <n v="584659"/>
    <n v="0"/>
    <s v="(Sierra Leone) To support the delivery of front-line medical services in Sierra Leone"/>
    <n v="625000"/>
    <s v="AUD"/>
    <x v="20"/>
    <m/>
    <x v="0"/>
    <x v="2"/>
    <x v="2"/>
    <x v="5"/>
    <s v="NGOs"/>
    <x v="0"/>
    <n v="219285"/>
    <m/>
    <s v="Donor"/>
    <m/>
  </r>
  <r>
    <x v="11"/>
    <s v="Ebola Response Multi-Partner Trust Fund"/>
    <s v="Ebola Virus Outbreak - WEST AFRICA - April 2014"/>
    <x v="0"/>
    <s v="EBOLA-14/H/71642/16815"/>
    <n v="2014"/>
    <n v="8755000"/>
    <n v="0"/>
    <s v="(Region) Ebola Response Multi-Partner Trust Fund"/>
    <n v="10000000"/>
    <s v="AUD"/>
    <x v="20"/>
    <s v="NOT SPECIFIED"/>
    <x v="0"/>
    <x v="0"/>
    <x v="0"/>
    <x v="5"/>
    <s v="UN Agencies"/>
    <x v="0"/>
    <n v="219292"/>
    <m/>
    <s v="Donor and Agency"/>
    <s v="REGIONAL"/>
  </r>
  <r>
    <x v="11"/>
    <s v="Plan International"/>
    <s v="Ebola Virus Outbreak - WEST AFRICA - April 2014"/>
    <x v="0"/>
    <s v="EBOLA-14/H/71111/5524"/>
    <n v="2014"/>
    <n v="608045"/>
    <n v="0"/>
    <s v="(Liberia) To support the delivery of front-line medical services in Sierra Leone"/>
    <n v="650000"/>
    <s v="AUD"/>
    <x v="20"/>
    <s v="NOT SPECIFIED"/>
    <x v="0"/>
    <x v="3"/>
    <x v="2"/>
    <x v="5"/>
    <s v="NGOs"/>
    <x v="0"/>
    <n v="218201"/>
    <m/>
    <s v="Donor"/>
    <s v="REGIONAL"/>
  </r>
  <r>
    <x v="11"/>
    <s v="Save the Children "/>
    <s v="Ebola Virus Outbreak - WEST AFRICA - April 2014"/>
    <x v="0"/>
    <s v="EBOLA-14/H/71107/6079"/>
    <n v="2014"/>
    <n v="561272"/>
    <n v="0"/>
    <s v="(Liberia) To support the delivery of front-line medical services in Sierra Leone"/>
    <n v="600000"/>
    <s v="AUD"/>
    <x v="20"/>
    <s v="NOT SPECIFIED"/>
    <x v="0"/>
    <x v="3"/>
    <x v="2"/>
    <x v="5"/>
    <s v="NGOs"/>
    <x v="0"/>
    <n v="219284"/>
    <m/>
    <s v="Donor"/>
    <s v="REGIONAL"/>
  </r>
  <r>
    <x v="11"/>
    <s v="Various Recipients (details not yet provided)"/>
    <s v="Ebola Virus Outbreak - WEST AFRICA - April 2014"/>
    <x v="1"/>
    <m/>
    <n v="2014"/>
    <n v="1760563"/>
    <n v="0"/>
    <s v="(Sierra Leone) Support to DFID’s establishment of front-line medical services in Sierra Leone"/>
    <n v="2000000"/>
    <s v="AUD"/>
    <x v="21"/>
    <m/>
    <x v="0"/>
    <x v="2"/>
    <x v="0"/>
    <x v="5"/>
    <s v="Other"/>
    <x v="0"/>
    <n v="220077"/>
    <m/>
    <s v="Donor"/>
    <m/>
  </r>
  <r>
    <x v="11"/>
    <s v="World Health Organization"/>
    <s v="Ebola Virus Outbreak - WEST AFRICA - April 2014"/>
    <x v="0"/>
    <s v="EBOLA-14/H/71120/122"/>
    <n v="2014"/>
    <n v="2334267"/>
    <n v="0"/>
    <s v="(Region) WHO - Ebola Virus Diseases Outbreak response in west Africa "/>
    <n v="2500000"/>
    <s v="AUD"/>
    <x v="20"/>
    <s v="NOT SPECIFIED"/>
    <x v="0"/>
    <x v="0"/>
    <x v="0"/>
    <x v="5"/>
    <s v="UN Agencies"/>
    <x v="0"/>
    <n v="218200"/>
    <m/>
    <s v="Donor and Agency"/>
    <s v="REGIONAL"/>
  </r>
  <r>
    <x v="11"/>
    <s v="World Health Organization"/>
    <s v="Ebola Virus Outbreak - WEST AFRICA - April 2014"/>
    <x v="0"/>
    <s v="EBOLA-14/H/71120/122"/>
    <n v="2014"/>
    <n v="466800"/>
    <n v="0"/>
    <s v="(Region) WHO - Ebola Virus Diseases Outbreak response in west Africa "/>
    <n v="500000"/>
    <s v="AUD"/>
    <x v="2"/>
    <s v="NOT SPECIFIED"/>
    <x v="0"/>
    <x v="0"/>
    <x v="0"/>
    <x v="5"/>
    <s v="UN Agencies"/>
    <x v="0"/>
    <n v="218170"/>
    <m/>
    <s v="Agency"/>
    <s v="REGIONAL"/>
  </r>
  <r>
    <x v="11"/>
    <s v="World Health Organization"/>
    <s v="Ebola Virus Outbreak - WEST AFRICA - April 2014"/>
    <x v="0"/>
    <s v="EBOLA-14/H/71120/122"/>
    <n v="2014"/>
    <n v="466800"/>
    <n v="0"/>
    <s v="(Region) WHO - Ebola Virus Diseases Outbreak response in west Africa "/>
    <n v="500000"/>
    <s v="AUD"/>
    <x v="5"/>
    <s v="NOT SPECIFIED"/>
    <x v="0"/>
    <x v="0"/>
    <x v="0"/>
    <x v="5"/>
    <s v="UN Agencies"/>
    <x v="0"/>
    <n v="217851"/>
    <m/>
    <s v="Agency"/>
    <s v="REGIONAL"/>
  </r>
  <r>
    <x v="11"/>
    <s v="World Vision International"/>
    <s v="Ebola Virus Outbreak - WEST AFRICA - April 2014"/>
    <x v="1"/>
    <m/>
    <n v="2014"/>
    <n v="584659"/>
    <n v="0"/>
    <s v="(Sierra Leone) To support the delivery of front-line medical services in Sierra Leone"/>
    <n v="625000"/>
    <s v="AUD"/>
    <x v="20"/>
    <m/>
    <x v="0"/>
    <x v="2"/>
    <x v="2"/>
    <x v="5"/>
    <s v="NGOs"/>
    <x v="0"/>
    <n v="219286"/>
    <m/>
    <s v="Donor"/>
    <m/>
  </r>
  <r>
    <x v="12"/>
    <s v="Bilateral (affected government)"/>
    <s v="Ebola Virus Outbreak - WEST AFRICA - April 2014"/>
    <x v="1"/>
    <m/>
    <n v="2014"/>
    <n v="340479"/>
    <n v="0"/>
    <s v="To support the Ebola affected population"/>
    <n v="270000"/>
    <s v="EUR"/>
    <x v="22"/>
    <m/>
    <x v="0"/>
    <x v="0"/>
    <x v="2"/>
    <x v="6"/>
    <s v="Government"/>
    <x v="0"/>
    <n v="220505"/>
    <m/>
    <s v="Donor"/>
    <m/>
  </r>
  <r>
    <x v="12"/>
    <s v="International Federation of Red Cross and Red Crescent Societies"/>
    <s v="Ebola Virus Outbreak - WEST AFRICA - April 2014"/>
    <x v="0"/>
    <s v="EBOLA-14/H/71122/99"/>
    <n v="2014"/>
    <n v="1270648"/>
    <n v="0"/>
    <s v="(Region) To support the Ebola-affected population (XX.7.08.47/0011-VII.3/2014)"/>
    <n v="1000000"/>
    <s v="EUR"/>
    <x v="22"/>
    <s v="NOT SPECIFIED"/>
    <x v="0"/>
    <x v="0"/>
    <x v="2"/>
    <x v="6"/>
    <s v="Red Cross / Red Crescent"/>
    <x v="0"/>
    <n v="220263"/>
    <m/>
    <s v="Donor"/>
    <s v="REGIONAL"/>
  </r>
  <r>
    <x v="12"/>
    <s v="World Vision International"/>
    <s v="Ebola Virus Outbreak - WEST AFRICA - April 2014"/>
    <x v="1"/>
    <m/>
    <n v="2014"/>
    <n v="635324"/>
    <n v="0"/>
    <s v="(Region) To support the Ebola-affected population (XX.7.08.47/0011-VII.3/2014)"/>
    <n v="500000"/>
    <s v="EUR"/>
    <x v="22"/>
    <m/>
    <x v="0"/>
    <x v="0"/>
    <x v="2"/>
    <x v="6"/>
    <s v="NGOs"/>
    <x v="0"/>
    <n v="220262"/>
    <m/>
    <s v="Donor"/>
    <m/>
  </r>
  <r>
    <x v="12"/>
    <s v="World Vision International"/>
    <s v="Ebola Virus Outbreak - WEST AFRICA - April 2014"/>
    <x v="1"/>
    <m/>
    <n v="2014"/>
    <n v="263505"/>
    <n v="0"/>
    <s v="(Sierra Leone) To fight the Ebola Epidemic in Sierra Leone (2760-00/2014)"/>
    <n v="200000"/>
    <s v="EUR"/>
    <x v="23"/>
    <m/>
    <x v="0"/>
    <x v="0"/>
    <x v="2"/>
    <x v="6"/>
    <s v="NGOs"/>
    <x v="0"/>
    <n v="218097"/>
    <m/>
    <s v="Donor"/>
    <m/>
  </r>
  <r>
    <x v="13"/>
    <s v="Ebola Response Multi-Partner Trust Fund"/>
    <s v="Ebola Virus Outbreak - WEST AFRICA - April 2014"/>
    <x v="0"/>
    <s v="EBOLA-14/H/71642/16815"/>
    <n v="2014"/>
    <n v="0"/>
    <n v="0"/>
    <s v="(Region) Ebola Response Multi-Partner Trust Fund (amount to be confirmed)"/>
    <s v=""/>
    <s v="USD"/>
    <x v="24"/>
    <s v="NOT SPECIFIED"/>
    <x v="0"/>
    <x v="0"/>
    <x v="1"/>
    <x v="7"/>
    <s v="UN Agencies"/>
    <x v="0"/>
    <n v="220064"/>
    <m/>
    <s v="Agency"/>
    <s v="REGIONAL"/>
  </r>
  <r>
    <x v="14"/>
    <s v="CARITAS"/>
    <s v="Ebola Virus Outbreak - WEST AFRICA - April 2014"/>
    <x v="1"/>
    <m/>
    <n v="2014"/>
    <n v="32000"/>
    <n v="0"/>
    <s v="(Region) (in-kind) The company provided immediate relief in the form of medicines and monetary donations worth USD 32,000 to Caritas international directly after the outbreak"/>
    <s v=""/>
    <s v="USD"/>
    <x v="25"/>
    <m/>
    <x v="0"/>
    <x v="0"/>
    <x v="0"/>
    <x v="1"/>
    <s v="NGOs"/>
    <x v="1"/>
    <n v="219682"/>
    <m/>
    <s v="Donor"/>
    <m/>
  </r>
  <r>
    <x v="14"/>
    <s v="Direct Relief International"/>
    <s v="Ebola Virus Outbreak - WEST AFRICA - April 2014"/>
    <x v="1"/>
    <m/>
    <n v="2014"/>
    <n v="0"/>
    <n v="3200000"/>
    <s v="(Region) (in-kind) Bayer is making drugs with a market value of USD 3.2 million available to the U.S. aid organization Direct Relief free of charge to treat Ebola patients in Sierra Leone, Liberia and Nigeria."/>
    <s v=""/>
    <s v="USD"/>
    <x v="25"/>
    <m/>
    <x v="0"/>
    <x v="0"/>
    <x v="1"/>
    <x v="1"/>
    <s v="NGOs"/>
    <x v="1"/>
    <n v="219680"/>
    <m/>
    <s v="Donor"/>
    <m/>
  </r>
  <r>
    <x v="15"/>
    <s v="International Federation of Red Cross and Red Crescent Societies"/>
    <s v="Ebola Virus Outbreak - WEST AFRICA - April 2014"/>
    <x v="0"/>
    <s v="EBOLA-14/H/71122/99"/>
    <n v="2014"/>
    <n v="2541347"/>
    <n v="0"/>
    <s v="(Liberia) Contribuer à la réduction de la mortalité et de la morbidité provoquée par le virus Ebola au Liberia (NH/2014/08 - 3016237)"/>
    <n v="2000040"/>
    <s v="EUR"/>
    <x v="26"/>
    <s v="NOT SPECIFIED"/>
    <x v="0"/>
    <x v="3"/>
    <x v="2"/>
    <x v="8"/>
    <s v="Red Cross / Red Crescent"/>
    <x v="0"/>
    <n v="220829"/>
    <m/>
    <s v="Donor"/>
    <s v="REGIONAL"/>
  </r>
  <r>
    <x v="15"/>
    <s v="Médecins sans Frontières - Belgium"/>
    <s v="Ebola Virus Outbreak - WEST AFRICA - April 2014"/>
    <x v="0"/>
    <s v="EBOLA-14/H/71294/5648"/>
    <n v="2014"/>
    <n v="3811944"/>
    <n v="0"/>
    <s v="(Region) Emergency Response to an haemorrhagic fever outbreak (Ebola) in Guinea, Sierra Leone and Liberia (NH/2014/08 - 3016235)"/>
    <n v="3000000"/>
    <s v="EUR"/>
    <x v="6"/>
    <s v="NOT SPECIFIED"/>
    <x v="0"/>
    <x v="0"/>
    <x v="2"/>
    <x v="8"/>
    <s v="NGOs"/>
    <x v="0"/>
    <n v="220834"/>
    <m/>
    <s v="Donor"/>
    <s v="REGIONAL"/>
  </r>
  <r>
    <x v="15"/>
    <s v="United Nations Children's Fund"/>
    <s v="Ebola Virus Outbreak - WEST AFRICA - April 2014"/>
    <x v="0"/>
    <s v="EBOLA-14/H/71109/124"/>
    <n v="2014"/>
    <n v="2541296"/>
    <n v="0"/>
    <s v="(Liberia) L'objectif global est de mettre fin à la transmission partout dans le monde dans le 6 à 9 mois, tout en gérant rapidement les conséquences de toute nouvelle propagation internationale éventuelle (NH/2014/09 - 3016238)"/>
    <n v="2000000"/>
    <s v="EUR"/>
    <x v="27"/>
    <s v="NOT SPECIFIED"/>
    <x v="0"/>
    <x v="3"/>
    <x v="0"/>
    <x v="8"/>
    <s v="UN Agencies"/>
    <x v="0"/>
    <n v="220833"/>
    <m/>
    <s v="Donor and Agency"/>
    <s v="REGIONAL"/>
  </r>
  <r>
    <x v="15"/>
    <s v="Various Recipients (details not yet provided)"/>
    <s v="Ebola Virus Outbreak - WEST AFRICA - April 2014"/>
    <x v="1"/>
    <m/>
    <n v="2014"/>
    <n v="0"/>
    <n v="3176620"/>
    <s v="(Region) Ebola Virus Disease (EVD) (447)"/>
    <n v="2500000"/>
    <s v="EUR"/>
    <x v="28"/>
    <m/>
    <x v="2"/>
    <x v="0"/>
    <x v="1"/>
    <x v="8"/>
    <s v="Other"/>
    <x v="0"/>
    <n v="219891"/>
    <m/>
    <s v="Donor"/>
    <m/>
  </r>
  <r>
    <x v="16"/>
    <s v="Centers for Disease Control Foundation"/>
    <s v="Ebola Virus Outbreak - WEST AFRICA - April 2014"/>
    <x v="1"/>
    <m/>
    <n v="2014"/>
    <n v="2000000"/>
    <n v="0"/>
    <s v="(Region) to provide critical emergency support to populations affected by the Ebola Virus Disease Outbreak in West Africa"/>
    <s v=""/>
    <s v="USD"/>
    <x v="15"/>
    <m/>
    <x v="0"/>
    <x v="0"/>
    <x v="0"/>
    <x v="1"/>
    <s v="Private Orgs. &amp; Foundations"/>
    <x v="0"/>
    <n v="217941"/>
    <m/>
    <s v="Donor"/>
    <m/>
  </r>
  <r>
    <x v="16"/>
    <s v="UN Agencies and NGOs (details not yet provided)"/>
    <s v="Ebola Virus Outbreak - WEST AFRICA - April 2014"/>
    <x v="1"/>
    <m/>
    <n v="2014"/>
    <n v="0"/>
    <n v="36350001"/>
    <s v="(Region) Emergency response to the Ebola outbreak in West Africa (supplies, vaccines, therapies diagnostic tools) (unallocated balance of $50 total contribution)"/>
    <s v=""/>
    <s v="USD"/>
    <x v="15"/>
    <m/>
    <x v="0"/>
    <x v="0"/>
    <x v="1"/>
    <x v="1"/>
    <s v="Other"/>
    <x v="0"/>
    <n v="217935"/>
    <m/>
    <s v="Donor"/>
    <m/>
  </r>
  <r>
    <x v="16"/>
    <s v="United Nations Children's Fund"/>
    <s v="Ebola Virus Outbreak - WEST AFRICA - April 2014"/>
    <x v="0"/>
    <s v="EBOLA-14/H/71109/124"/>
    <n v="2014"/>
    <n v="2000000"/>
    <n v="0"/>
    <s v="(Region) to provide critical emergency support to populations affected by the Ebola Virus Disease Outbreak in West Africa (through US Fund for UNICEF)"/>
    <s v=""/>
    <s v="USD"/>
    <x v="15"/>
    <s v="NOT SPECIFIED"/>
    <x v="0"/>
    <x v="0"/>
    <x v="0"/>
    <x v="1"/>
    <s v="UN Agencies"/>
    <x v="0"/>
    <n v="217937"/>
    <m/>
    <s v="Donor and Agency"/>
    <s v="REGIONAL"/>
  </r>
  <r>
    <x v="16"/>
    <s v="United Nations Children's Fund"/>
    <s v="Ebola Virus Outbreak - WEST AFRICA - April 2014"/>
    <x v="0"/>
    <s v="EBOLA-14/H/71109/124"/>
    <n v="2014"/>
    <n v="676000"/>
    <n v="0"/>
    <s v="(Guinea) to provide critical emergency support to populations affected by the Ebola Virus Disease Outbreak in West Africa (through US Fund for UNICEF)"/>
    <s v=""/>
    <s v="USD"/>
    <x v="15"/>
    <s v="NOT SPECIFIED"/>
    <x v="0"/>
    <x v="1"/>
    <x v="0"/>
    <x v="1"/>
    <s v="UN Agencies"/>
    <x v="0"/>
    <n v="220733"/>
    <m/>
    <s v="Donor and Agency"/>
    <s v="REGIONAL"/>
  </r>
  <r>
    <x v="16"/>
    <s v="United Nations Children's Fund"/>
    <s v="Ebola Virus Outbreak - WEST AFRICA - April 2014"/>
    <x v="0"/>
    <s v="EBOLA-14/H/71109/124"/>
    <n v="2014"/>
    <n v="1188000"/>
    <n v="0"/>
    <s v="(Liberia) to provide critical emergency support to populations affected by the Ebola Virus Disease Outbreak in West Africa (through US Fund for UNICEF)"/>
    <s v=""/>
    <s v="USD"/>
    <x v="15"/>
    <s v="NOT SPECIFIED"/>
    <x v="0"/>
    <x v="3"/>
    <x v="0"/>
    <x v="1"/>
    <s v="UN Agencies"/>
    <x v="0"/>
    <n v="220734"/>
    <m/>
    <s v="Donor and Agency"/>
    <s v="REGIONAL"/>
  </r>
  <r>
    <x v="16"/>
    <s v="United Nations Children's Fund"/>
    <s v="Ebola Virus Outbreak - WEST AFRICA - April 2014"/>
    <x v="0"/>
    <s v="EBOLA-14/H/71109/124"/>
    <n v="2014"/>
    <n v="864000"/>
    <n v="0"/>
    <s v="(Sierra Leone) to provide critical emergency support to populations affected by the Ebola Virus Disease Outbreak in West Africa (through US Fund for UNICEF)"/>
    <s v=""/>
    <s v="USD"/>
    <x v="15"/>
    <s v="NOT SPECIFIED"/>
    <x v="0"/>
    <x v="2"/>
    <x v="0"/>
    <x v="1"/>
    <s v="UN Agencies"/>
    <x v="0"/>
    <n v="220735"/>
    <m/>
    <s v="Donor and Agency"/>
    <s v="REGIONAL"/>
  </r>
  <r>
    <x v="16"/>
    <s v="United Nations Children's Fund"/>
    <s v="Ebola Virus Outbreak - WEST AFRICA - April 2014"/>
    <x v="0"/>
    <s v="EBOLA-14/H/71109/124"/>
    <n v="2014"/>
    <n v="55999"/>
    <n v="0"/>
    <s v="(Guinea-Bissau) to provide critical emergency support to populations affected by the Ebola Virus Disease Outbreak in West Africa (through US Fund for UNICEF)"/>
    <s v=""/>
    <s v="USD"/>
    <x v="15"/>
    <s v="NOT SPECIFIED"/>
    <x v="0"/>
    <x v="6"/>
    <x v="0"/>
    <x v="1"/>
    <s v="UN Agencies"/>
    <x v="0"/>
    <n v="220736"/>
    <m/>
    <s v="Donor and Agency"/>
    <s v="REGIONAL"/>
  </r>
  <r>
    <x v="16"/>
    <s v="United Nations Children's Fund"/>
    <s v="Ebola Virus Outbreak - WEST AFRICA - April 2014"/>
    <x v="0"/>
    <s v="EBOLA-14/H/71109/124"/>
    <n v="2014"/>
    <n v="162000"/>
    <n v="0"/>
    <s v="(Mali) to provide critical emergency support to populations affected by the Ebola Virus Disease Outbreak in West Africa (through US Fund for UNICEF)"/>
    <s v=""/>
    <s v="USD"/>
    <x v="15"/>
    <s v="NOT SPECIFIED"/>
    <x v="0"/>
    <x v="7"/>
    <x v="0"/>
    <x v="1"/>
    <s v="UN Agencies"/>
    <x v="0"/>
    <n v="220737"/>
    <m/>
    <s v="Donor and Agency"/>
    <s v="REGIONAL"/>
  </r>
  <r>
    <x v="16"/>
    <s v="United Nations Children's Fund"/>
    <s v="Ebola Virus Outbreak - WEST AFRICA - April 2014"/>
    <x v="0"/>
    <s v="EBOLA-14/H/71109/124"/>
    <n v="2014"/>
    <n v="54000"/>
    <n v="0"/>
    <s v="(Senegal) to provide critical emergency support to populations affected by the Ebola Virus Disease Outbreak in West Africa (through US Fund for UNICEF)"/>
    <s v=""/>
    <s v="USD"/>
    <x v="15"/>
    <s v="NOT SPECIFIED"/>
    <x v="0"/>
    <x v="8"/>
    <x v="0"/>
    <x v="1"/>
    <s v="UN Agencies"/>
    <x v="0"/>
    <n v="220738"/>
    <m/>
    <s v="Donor and Agency"/>
    <s v="REGIONAL"/>
  </r>
  <r>
    <x v="16"/>
    <s v="United Nations Office for Project Services"/>
    <s v="Ebola Virus Outbreak - WEST AFRICA - April 2014"/>
    <x v="0"/>
    <s v="EBOLA-14/CSS/71113/5767"/>
    <n v="2014"/>
    <n v="250000"/>
    <n v="0"/>
    <s v="(Sierra Leone) Ebola response - to provide critical emergency support to populations affected by the Ebola Virus Disease Outbreak in Sierra Leone through the support of a National Emergency Response Operations Center_x000d__x000a_"/>
    <s v=""/>
    <s v="USD"/>
    <x v="29"/>
    <s v="NOT SPECIFIED"/>
    <x v="3"/>
    <x v="2"/>
    <x v="0"/>
    <x v="1"/>
    <s v="UN Agencies"/>
    <x v="0"/>
    <n v="218934"/>
    <m/>
    <s v="Donor"/>
    <s v="REGIONAL"/>
  </r>
  <r>
    <x v="16"/>
    <s v="World Health Organization"/>
    <s v="Ebola Virus Outbreak - WEST AFRICA - April 2014"/>
    <x v="0"/>
    <s v="EBOLA-14/H/71120/122"/>
    <n v="2014"/>
    <n v="4000000"/>
    <n v="0"/>
    <s v="(Region) Emergency response to the Ebola outbreak in West Africa (emergency operations and research and development)"/>
    <s v=""/>
    <s v="USD"/>
    <x v="15"/>
    <s v="NOT SPECIFIED"/>
    <x v="0"/>
    <x v="0"/>
    <x v="0"/>
    <x v="1"/>
    <s v="UN Agencies"/>
    <x v="0"/>
    <n v="217936"/>
    <m/>
    <s v="Donor and Agency"/>
    <s v="REGIONAL"/>
  </r>
  <r>
    <x v="16"/>
    <s v="World Health Organization"/>
    <s v="Ebola Virus Outbreak - WEST AFRICA - April 2014"/>
    <x v="0"/>
    <s v="EBOLA-14/H/71120/122"/>
    <n v="2014"/>
    <n v="1000000"/>
    <n v="0"/>
    <s v="(Region) WHO - Ebola Virus Diseases Outbreak response in west Africa "/>
    <s v=""/>
    <s v="USD"/>
    <x v="30"/>
    <s v="NOT SPECIFIED"/>
    <x v="0"/>
    <x v="0"/>
    <x v="0"/>
    <x v="1"/>
    <s v="UN Agencies"/>
    <x v="0"/>
    <n v="217848"/>
    <m/>
    <s v="Agency"/>
    <s v="REGIONAL"/>
  </r>
  <r>
    <x v="16"/>
    <s v="World Health Organization"/>
    <s v="Ebola Virus Outbreak - WEST AFRICA - April 2014"/>
    <x v="0"/>
    <s v="EBOLA-14/H/71120/122"/>
    <n v="2014"/>
    <n v="1400000"/>
    <n v="0"/>
    <s v="(Nigeria) Ebola Response - to improve surveillance, reporting, response and preparedness for the Ebola Virus Disease Outbreak in Nigeria_x000d__x000a_"/>
    <s v=""/>
    <s v="USD"/>
    <x v="31"/>
    <s v="NOT SPECIFIED"/>
    <x v="0"/>
    <x v="4"/>
    <x v="0"/>
    <x v="1"/>
    <s v="UN Agencies"/>
    <x v="0"/>
    <n v="218935"/>
    <m/>
    <s v="Donor"/>
    <s v="REGIONAL"/>
  </r>
  <r>
    <x v="17"/>
    <s v="Various Recipients (details not yet provided)"/>
    <s v="Ebola Virus Outbreak - WEST AFRICA - April 2014"/>
    <x v="1"/>
    <m/>
    <n v="2014"/>
    <n v="0"/>
    <n v="1000000"/>
    <s v="(region) support to Ebola crisis"/>
    <s v=""/>
    <s v="USD"/>
    <x v="32"/>
    <m/>
    <x v="0"/>
    <x v="0"/>
    <x v="1"/>
    <x v="9"/>
    <s v="Other"/>
    <x v="0"/>
    <n v="219936"/>
    <m/>
    <s v="Donor"/>
    <m/>
  </r>
  <r>
    <x v="18"/>
    <s v="Bilateral (affected government)"/>
    <s v="Ebola Virus Outbreak - WEST AFRICA - April 2014"/>
    <x v="1"/>
    <m/>
    <n v="2014"/>
    <n v="0"/>
    <n v="0"/>
    <s v="(Sierra Leone) in kind - five supply kits to Sierra Leone in an attempt to bring the ebola epidemic under control. A single kit can keep 500 people served for three months._x000d__x000a__x000d__x000a_"/>
    <s v=""/>
    <s v="USD"/>
    <x v="33"/>
    <m/>
    <x v="0"/>
    <x v="2"/>
    <x v="0"/>
    <x v="10"/>
    <s v="Government"/>
    <x v="1"/>
    <n v="217390"/>
    <m/>
    <s v="Donor"/>
    <m/>
  </r>
  <r>
    <x v="18"/>
    <s v="Bilateral (affected government)"/>
    <s v="Ebola Virus Outbreak - WEST AFRICA - April 2014"/>
    <x v="1"/>
    <m/>
    <n v="2014"/>
    <n v="0"/>
    <n v="0"/>
    <s v="(Guinea) in kind - four supply kits to Guinea in an attempt to bring the ebola epidemic under control. A single kit can keep 500 people served for three months._x000d__x000a__x000d__x000a_"/>
    <s v=""/>
    <s v="USD"/>
    <x v="33"/>
    <m/>
    <x v="0"/>
    <x v="1"/>
    <x v="0"/>
    <x v="10"/>
    <s v="Government"/>
    <x v="1"/>
    <n v="217391"/>
    <m/>
    <s v="Donor"/>
    <m/>
  </r>
  <r>
    <x v="18"/>
    <s v="Bilateral (affected government)"/>
    <s v="Ebola Virus Outbreak - WEST AFRICA - April 2014"/>
    <x v="1"/>
    <m/>
    <n v="2014"/>
    <n v="0"/>
    <n v="0"/>
    <s v="(Liberia) in kind - five supply kits to Liberaia in an attempt to bring the ebola epidemic under control. A single kit can keep 500 people served for three months._x000d__x000a__x000d__x000a_"/>
    <s v=""/>
    <s v="USD"/>
    <x v="33"/>
    <m/>
    <x v="0"/>
    <x v="3"/>
    <x v="0"/>
    <x v="10"/>
    <s v="Government"/>
    <x v="1"/>
    <n v="217392"/>
    <m/>
    <s v="Donor"/>
    <m/>
  </r>
  <r>
    <x v="18"/>
    <s v="World Health Organization"/>
    <s v="Ebola Virus Outbreak - WEST AFRICA - April 2014"/>
    <x v="1"/>
    <m/>
    <n v="2014"/>
    <n v="0"/>
    <n v="450000"/>
    <s v="(region) Ebola response"/>
    <s v=""/>
    <s v="USD"/>
    <x v="2"/>
    <m/>
    <x v="0"/>
    <x v="0"/>
    <x v="1"/>
    <x v="10"/>
    <s v="UN Agencies"/>
    <x v="0"/>
    <n v="218823"/>
    <m/>
    <s v="Donor"/>
    <m/>
  </r>
  <r>
    <x v="19"/>
    <s v="Samaritan's Purse"/>
    <s v="Ebola Virus Outbreak - WEST AFRICA - April 2014"/>
    <x v="1"/>
    <m/>
    <n v="2014"/>
    <n v="0"/>
    <n v="500000"/>
    <s v="(Liberia) to stop the spread of Ebola through public awareness; helping facilitate delivery of in-home care supplies for the sick; enhancing medical treatment; and providing support for children left orphaned due to the epidemic._x000d__x000a_"/>
    <s v=""/>
    <s v="USD"/>
    <x v="34"/>
    <m/>
    <x v="0"/>
    <x v="3"/>
    <x v="1"/>
    <x v="1"/>
    <s v="NGOs"/>
    <x v="0"/>
    <n v="218588"/>
    <m/>
    <s v="Donor"/>
    <m/>
  </r>
  <r>
    <x v="20"/>
    <s v="Ebola Response Multi-Partner Trust Fund"/>
    <s v="Ebola Virus Outbreak - WEST AFRICA - April 2014"/>
    <x v="0"/>
    <s v="EBOLA-14/H/71642/16815"/>
    <n v="2014"/>
    <n v="3568879"/>
    <n v="0"/>
    <s v="(Region) Ebola Response Multi-Partner Trust Fund (D001630)"/>
    <n v="4000000"/>
    <s v="CAD"/>
    <x v="35"/>
    <s v="NOT SPECIFIED"/>
    <x v="0"/>
    <x v="0"/>
    <x v="0"/>
    <x v="11"/>
    <s v="UN Agencies"/>
    <x v="0"/>
    <n v="219679"/>
    <m/>
    <s v="Donor"/>
    <s v="REGIONAL"/>
  </r>
  <r>
    <x v="20"/>
    <s v="International Federation of Red Cross and Red Crescent Societies"/>
    <s v="Ebola Virus Outbreak - WEST AFRICA - April 2014"/>
    <x v="0"/>
    <s v="EBOLA-14/H/71122/99"/>
    <n v="2014"/>
    <n v="50502"/>
    <n v="0"/>
    <s v="(Sierra Leone) IFRC Emergency Appeal"/>
    <n v="45957"/>
    <s v="CHF"/>
    <x v="36"/>
    <s v="NOT SPECIFIED"/>
    <x v="0"/>
    <x v="2"/>
    <x v="0"/>
    <x v="11"/>
    <s v="Red Cross / Red Crescent"/>
    <x v="0"/>
    <n v="217359"/>
    <m/>
    <s v="Agency"/>
    <s v="REGIONAL"/>
  </r>
  <r>
    <x v="20"/>
    <s v="International Federation of Red Cross and Red Crescent Societies"/>
    <s v="Ebola Virus Outbreak - WEST AFRICA - April 2014"/>
    <x v="0"/>
    <s v="EBOLA-14/H/71122/99"/>
    <n v="2014"/>
    <n v="9183"/>
    <n v="0"/>
    <s v="(Cameroon) Cameroon - IFRC Emergency Appeal_x000d__x000a_"/>
    <n v="10000"/>
    <s v="CAD"/>
    <x v="37"/>
    <s v="NOT SPECIFIED"/>
    <x v="0"/>
    <x v="9"/>
    <x v="2"/>
    <x v="11"/>
    <s v="Red Cross / Red Crescent"/>
    <x v="0"/>
    <n v="219701"/>
    <m/>
    <s v="Donor"/>
    <s v="REGIONAL"/>
  </r>
  <r>
    <x v="20"/>
    <s v="International Federation of Red Cross and Red Crescent Societies"/>
    <s v="Ebola Virus Outbreak - WEST AFRICA - April 2014"/>
    <x v="0"/>
    <s v="EBOLA-14/H/71122/99"/>
    <n v="2014"/>
    <n v="8961"/>
    <n v="0"/>
    <s v="(Guinea-Bissau) Guinea-Bissau - IFRC Emergency Appeal_x000d__x000a_"/>
    <n v="10000"/>
    <s v="CAD"/>
    <x v="38"/>
    <s v="NOT SPECIFIED"/>
    <x v="0"/>
    <x v="6"/>
    <x v="2"/>
    <x v="11"/>
    <s v="Red Cross / Red Crescent"/>
    <x v="0"/>
    <n v="219706"/>
    <m/>
    <s v="Donor"/>
    <s v="REGIONAL"/>
  </r>
  <r>
    <x v="20"/>
    <s v="International Federation of Red Cross and Red Crescent Societies"/>
    <s v="Ebola Virus Outbreak - WEST AFRICA - April 2014"/>
    <x v="0"/>
    <s v="EBOLA-14/H/71122/99"/>
    <n v="2014"/>
    <n v="8961"/>
    <n v="0"/>
    <s v="(Togo) Togo - IFRC Emergency Appeal_x000d__x000a_"/>
    <n v="10000"/>
    <s v="CAD"/>
    <x v="38"/>
    <s v="NOT SPECIFIED"/>
    <x v="0"/>
    <x v="10"/>
    <x v="2"/>
    <x v="11"/>
    <s v="Red Cross / Red Crescent"/>
    <x v="0"/>
    <n v="219704"/>
    <m/>
    <s v="Donor"/>
    <s v="REGIONAL"/>
  </r>
  <r>
    <x v="20"/>
    <s v="International Federation of Red Cross and Red Crescent Societies"/>
    <s v="Ebola Virus Outbreak - WEST AFRICA - April 2014"/>
    <x v="0"/>
    <s v="EBOLA-14/H/71122/99"/>
    <n v="2014"/>
    <n v="13441"/>
    <n v="0"/>
    <s v="(Mali) Mali - IFRC Emergency Appeal_x000d__x000a_"/>
    <n v="15000"/>
    <s v="CAD"/>
    <x v="38"/>
    <s v="NOT SPECIFIED"/>
    <x v="0"/>
    <x v="7"/>
    <x v="2"/>
    <x v="11"/>
    <s v="Red Cross / Red Crescent"/>
    <x v="0"/>
    <n v="219705"/>
    <m/>
    <s v="Donor"/>
    <s v="REGIONAL"/>
  </r>
  <r>
    <x v="20"/>
    <s v="International Federation of Red Cross and Red Crescent Societies"/>
    <s v="Ebola Virus Outbreak - WEST AFRICA - April 2014"/>
    <x v="0"/>
    <s v="EBOLA-14/H/71122/99"/>
    <n v="2014"/>
    <n v="8961"/>
    <n v="0"/>
    <s v="(Gambia) Gambia - IFRC Emergency Appeal_x000d__x000a_"/>
    <n v="10000"/>
    <s v="CAD"/>
    <x v="38"/>
    <s v="NOT SPECIFIED"/>
    <x v="0"/>
    <x v="11"/>
    <x v="2"/>
    <x v="11"/>
    <s v="Red Cross / Red Crescent"/>
    <x v="0"/>
    <n v="219703"/>
    <m/>
    <s v="Donor"/>
    <s v="REGIONAL"/>
  </r>
  <r>
    <x v="20"/>
    <s v="International Federation of Red Cross and Red Crescent Societies"/>
    <s v="Ebola Virus Outbreak - WEST AFRICA - April 2014"/>
    <x v="0"/>
    <s v="EBOLA-14/H/71122/99"/>
    <n v="2014"/>
    <n v="63526"/>
    <n v="0"/>
    <s v="(Liberia) IFRC Emergency Appeal"/>
    <n v="57809"/>
    <s v="CHF"/>
    <x v="36"/>
    <s v="NOT SPECIFIED"/>
    <x v="0"/>
    <x v="3"/>
    <x v="0"/>
    <x v="11"/>
    <s v="Red Cross / Red Crescent"/>
    <x v="0"/>
    <n v="217360"/>
    <m/>
    <s v="Agency"/>
    <s v="REGIONAL"/>
  </r>
  <r>
    <x v="20"/>
    <s v="International Federation of Red Cross and Red Crescent Societies"/>
    <s v="Ebola Virus Outbreak - WEST AFRICA - April 2014"/>
    <x v="0"/>
    <s v="EBOLA-14/H/71122/99"/>
    <n v="2014"/>
    <n v="104597"/>
    <n v="0"/>
    <s v="(Guinea) IFRC Emergency Appeal"/>
    <n v="95183"/>
    <s v="CHF"/>
    <x v="36"/>
    <s v="NOT SPECIFIED"/>
    <x v="0"/>
    <x v="1"/>
    <x v="0"/>
    <x v="11"/>
    <s v="Red Cross / Red Crescent"/>
    <x v="0"/>
    <n v="217358"/>
    <m/>
    <s v="Agency"/>
    <s v="REGIONAL"/>
  </r>
  <r>
    <x v="20"/>
    <s v="International Federation of Red Cross and Red Crescent Societies"/>
    <s v="Ebola Virus Outbreak - WEST AFRICA - April 2014"/>
    <x v="0"/>
    <s v="EBOLA-14/H/71122/99"/>
    <n v="2014"/>
    <n v="3136201"/>
    <n v="0"/>
    <s v="(Region) Health, Coordination, Preparedness (D001610)_x000d__x000a_"/>
    <n v="3500000"/>
    <s v="CAD"/>
    <x v="35"/>
    <s v="NOT SPECIFIED"/>
    <x v="0"/>
    <x v="0"/>
    <x v="2"/>
    <x v="11"/>
    <s v="Red Cross / Red Crescent"/>
    <x v="0"/>
    <n v="219672"/>
    <m/>
    <s v="Donor"/>
    <s v="REGIONAL"/>
  </r>
  <r>
    <x v="20"/>
    <s v="International Federation of Red Cross and Red Crescent Societies"/>
    <s v="Ebola Virus Outbreak - WEST AFRICA - April 2014"/>
    <x v="0"/>
    <s v="EBOLA-14/H/71122/99"/>
    <n v="2014"/>
    <n v="64279"/>
    <n v="0"/>
    <s v="(Nigeria) Nigeria - IFRC Emergency Appeal_x000d__x000a_"/>
    <n v="70000"/>
    <s v="CAD"/>
    <x v="39"/>
    <s v="NOT SPECIFIED"/>
    <x v="0"/>
    <x v="4"/>
    <x v="2"/>
    <x v="11"/>
    <s v="Red Cross / Red Crescent"/>
    <x v="0"/>
    <n v="219700"/>
    <m/>
    <s v="Donor"/>
    <s v="REGIONAL"/>
  </r>
  <r>
    <x v="20"/>
    <s v="International Federation of Red Cross and Red Crescent Societies"/>
    <s v="Ebola Virus Outbreak - WEST AFRICA - April 2014"/>
    <x v="0"/>
    <s v="EBOLA-14/H/71122/99"/>
    <n v="2014"/>
    <n v="13441"/>
    <n v="0"/>
    <s v="(Senegal) Senegal - IFRC Emergency Appeal_x000d__x000a_"/>
    <n v="15000"/>
    <s v="CAD"/>
    <x v="31"/>
    <s v="NOT SPECIFIED"/>
    <x v="0"/>
    <x v="8"/>
    <x v="2"/>
    <x v="11"/>
    <s v="Red Cross / Red Crescent"/>
    <x v="0"/>
    <n v="219702"/>
    <m/>
    <s v="Donor"/>
    <s v="REGIONAL"/>
  </r>
  <r>
    <x v="20"/>
    <s v="Médecins sans Frontières"/>
    <s v="Ebola Virus Outbreak - WEST AFRICA - April 2014"/>
    <x v="0"/>
    <s v="EBOLA-14/H/71118/5081"/>
    <n v="2014"/>
    <n v="918274"/>
    <n v="0"/>
    <s v="(Region) MSF Emergency Response to Ebola in Guinea, Sierra Leone, Liberia and region (D001306)_x000d__x000a_"/>
    <n v="1000000"/>
    <s v="CAD"/>
    <x v="40"/>
    <s v="NOT SPECIFIED"/>
    <x v="0"/>
    <x v="0"/>
    <x v="2"/>
    <x v="11"/>
    <s v="NGOs"/>
    <x v="0"/>
    <n v="216897"/>
    <m/>
    <s v="Donor"/>
    <s v="REGIONAL"/>
  </r>
  <r>
    <x v="20"/>
    <s v="Médecins sans Frontières"/>
    <s v="Ebola Virus Outbreak - WEST AFRICA - April 2014"/>
    <x v="0"/>
    <s v="EBOLA-14/H/71118/5081"/>
    <n v="2014"/>
    <n v="633484"/>
    <n v="0"/>
    <s v="(Guinea) MSF Emergency Response to Ebola in Guinea and region_x000d__x000a_ (D-000777)"/>
    <n v="700000"/>
    <s v="CAD"/>
    <x v="41"/>
    <s v="NOT SPECIFIED"/>
    <x v="0"/>
    <x v="1"/>
    <x v="2"/>
    <x v="11"/>
    <s v="NGOs"/>
    <x v="0"/>
    <n v="211097"/>
    <m/>
    <s v="Donor"/>
    <s v="REGIONAL"/>
  </r>
  <r>
    <x v="20"/>
    <s v="UN Agencies, NGOs and/or Red Cross (details not yet provided)"/>
    <s v="Ebola Virus Outbreak - WEST AFRICA - April 2014"/>
    <x v="1"/>
    <m/>
    <n v="2014"/>
    <n v="0"/>
    <n v="143369"/>
    <s v="(region) additional support to the Ebola crisis"/>
    <n v="160000"/>
    <s v="CAD"/>
    <x v="35"/>
    <m/>
    <x v="0"/>
    <x v="0"/>
    <x v="1"/>
    <x v="11"/>
    <s v="Other"/>
    <x v="0"/>
    <n v="219435"/>
    <m/>
    <s v="Donor"/>
    <m/>
  </r>
  <r>
    <x v="20"/>
    <s v="UN Agencies, NGOs and/or Red Cross (details not yet provided)"/>
    <s v="Ebola Virus Outbreak - WEST AFRICA - April 2014"/>
    <x v="1"/>
    <m/>
    <n v="2014"/>
    <n v="0"/>
    <n v="5985267"/>
    <s v="(region) Additional humanitarian assistance (treatment, prevention, broad humanitarian assistance_x000d__x000a_"/>
    <n v="6500000"/>
    <s v="CAD"/>
    <x v="18"/>
    <m/>
    <x v="0"/>
    <x v="0"/>
    <x v="1"/>
    <x v="11"/>
    <s v="Other"/>
    <x v="0"/>
    <n v="218461"/>
    <m/>
    <s v="Donor"/>
    <m/>
  </r>
  <r>
    <x v="20"/>
    <s v="United Nations Children's Fund"/>
    <s v="Ebola Virus Outbreak - WEST AFRICA - April 2014"/>
    <x v="0"/>
    <s v="EBOLA-14/H/71109/124"/>
    <n v="2014"/>
    <n v="2854839"/>
    <n v="0"/>
    <s v="(Liberia) Ebola Response"/>
    <n v="3186000"/>
    <s v="CAD"/>
    <x v="35"/>
    <s v="NOT SPECIFIED"/>
    <x v="0"/>
    <x v="3"/>
    <x v="0"/>
    <x v="11"/>
    <s v="UN Agencies"/>
    <x v="0"/>
    <n v="220720"/>
    <m/>
    <s v="Donor and Agency"/>
    <s v="REGIONAL"/>
  </r>
  <r>
    <x v="20"/>
    <s v="United Nations Children's Fund"/>
    <s v="Ebola Virus Outbreak - WEST AFRICA - April 2014"/>
    <x v="0"/>
    <s v="EBOLA-14/H/71109/124"/>
    <n v="2014"/>
    <n v="2854839"/>
    <n v="0"/>
    <s v="(Guinea) Response (D001611)"/>
    <n v="3186000"/>
    <s v="CAD"/>
    <x v="35"/>
    <s v="NOT SPECIFIED"/>
    <x v="0"/>
    <x v="1"/>
    <x v="0"/>
    <x v="11"/>
    <s v="UN Agencies"/>
    <x v="0"/>
    <n v="219676"/>
    <m/>
    <s v="Donor and Agency"/>
    <s v="REGIONAL"/>
  </r>
  <r>
    <x v="20"/>
    <s v="United Nations Children's Fund"/>
    <s v="Ebola Virus Outbreak - WEST AFRICA - April 2014"/>
    <x v="0"/>
    <s v="EBOLA-14/H/71109/124"/>
    <n v="2014"/>
    <n v="396507"/>
    <n v="0"/>
    <s v="(Mali) Ebola Response"/>
    <n v="442000"/>
    <s v="CAD"/>
    <x v="35"/>
    <s v="NOT SPECIFIED"/>
    <x v="0"/>
    <x v="7"/>
    <x v="0"/>
    <x v="11"/>
    <s v="UN Agencies"/>
    <x v="0"/>
    <n v="220722"/>
    <m/>
    <s v="Donor and Agency"/>
    <s v="REGIONAL"/>
  </r>
  <r>
    <x v="20"/>
    <s v="United Nations Children's Fund"/>
    <s v="Ebola Virus Outbreak - WEST AFRICA - April 2014"/>
    <x v="0"/>
    <s v="EBOLA-14/H/71109/124"/>
    <n v="2014"/>
    <n v="2854839"/>
    <n v="0"/>
    <s v="(Sierra Leone) Ebola Response"/>
    <n v="3186000"/>
    <s v="CAD"/>
    <x v="35"/>
    <s v="NOT SPECIFIED"/>
    <x v="0"/>
    <x v="2"/>
    <x v="0"/>
    <x v="11"/>
    <s v="UN Agencies"/>
    <x v="0"/>
    <n v="220721"/>
    <m/>
    <s v="Donor and Agency"/>
    <s v="REGIONAL"/>
  </r>
  <r>
    <x v="20"/>
    <s v="World Food Programme"/>
    <s v="Ebola Virus Outbreak - WEST AFRICA - April 2014"/>
    <x v="0"/>
    <s v="EBOLA-14/CSS/72256/561"/>
    <n v="2014"/>
    <n v="8512545"/>
    <n v="0"/>
    <s v="(Region) Ebola Response - Special Operation 200773 (D001614)"/>
    <n v="9500000"/>
    <s v="CAD"/>
    <x v="35"/>
    <s v="NOT SPECIFIED"/>
    <x v="3"/>
    <x v="0"/>
    <x v="0"/>
    <x v="11"/>
    <s v="UN Agencies"/>
    <x v="0"/>
    <n v="219678"/>
    <m/>
    <s v="Donor and Agency"/>
    <s v="NOT SPECIFIED"/>
  </r>
  <r>
    <x v="20"/>
    <s v="World Food Programme"/>
    <s v="Ebola Virus Outbreak - WEST AFRICA - April 2014"/>
    <x v="0"/>
    <s v="EBOLA-14/F/71114/561"/>
    <n v="2014"/>
    <n v="9408602"/>
    <n v="0"/>
    <s v="(Region) Ebola Response (D001615)_x000d__x000a_"/>
    <n v="10500000"/>
    <s v="CAD"/>
    <x v="35"/>
    <s v="NOT SPECIFIED"/>
    <x v="1"/>
    <x v="0"/>
    <x v="0"/>
    <x v="11"/>
    <s v="UN Agencies"/>
    <x v="0"/>
    <n v="219675"/>
    <m/>
    <s v="Donor and Agency"/>
    <s v="REGIONAL"/>
  </r>
  <r>
    <x v="20"/>
    <s v="World Health Organization"/>
    <s v="Ebola Virus Outbreak - WEST AFRICA - April 2014"/>
    <x v="0"/>
    <s v="EBOLA-14/H/71120/122"/>
    <n v="2014"/>
    <n v="12992832"/>
    <n v="0"/>
    <s v="(Region) Ebola Response (D001613)"/>
    <n v="14500000"/>
    <s v="CAD"/>
    <x v="42"/>
    <s v="NOT SPECIFIED"/>
    <x v="0"/>
    <x v="0"/>
    <x v="2"/>
    <x v="11"/>
    <s v="UN Agencies"/>
    <x v="0"/>
    <n v="219673"/>
    <m/>
    <s v="Donor"/>
    <s v="REGIONAL"/>
  </r>
  <r>
    <x v="20"/>
    <s v="World Health Organization"/>
    <s v="Ebola Virus Outbreak - WEST AFRICA - April 2014"/>
    <x v="0"/>
    <s v="EBOLA-14/H/71120/122"/>
    <n v="2014"/>
    <n v="182482"/>
    <n v="0"/>
    <s v="(Region) Guinea, Liberia and Sierra Leone through WHO EVD Outbreak Response _x000d__x000a_ "/>
    <n v="200000"/>
    <s v="CAD"/>
    <x v="43"/>
    <s v="NOT SPECIFIED"/>
    <x v="0"/>
    <x v="0"/>
    <x v="0"/>
    <x v="11"/>
    <s v="UN Agencies"/>
    <x v="0"/>
    <n v="217829"/>
    <m/>
    <s v="Agency"/>
    <s v="REGIONAL"/>
  </r>
  <r>
    <x v="20"/>
    <s v="World Health Organization"/>
    <s v="Ebola Virus Outbreak - WEST AFRICA - April 2014"/>
    <x v="0"/>
    <s v="EBOLA-14/H/71120/122"/>
    <n v="2014"/>
    <n v="319344"/>
    <n v="0"/>
    <s v="(Region) Guinea, Liberia and Sierra Leone through WHO EVD Outbreak Response _x000d__x000a_ "/>
    <n v="350000"/>
    <s v="CAD"/>
    <x v="44"/>
    <s v="NOT SPECIFIED"/>
    <x v="0"/>
    <x v="0"/>
    <x v="0"/>
    <x v="11"/>
    <s v="UN Agencies"/>
    <x v="0"/>
    <n v="217836"/>
    <m/>
    <s v="Agency"/>
    <s v="REGIONAL"/>
  </r>
  <r>
    <x v="20"/>
    <s v="World Health Organization"/>
    <s v="Ebola Virus Outbreak - WEST AFRICA - April 2014"/>
    <x v="0"/>
    <s v="EBOLA-14/H/71120/122"/>
    <n v="2014"/>
    <n v="918274"/>
    <n v="0"/>
    <s v="(Region) Guinea, Liberia and Sierra Leone through WHO EVD Outbreak Response (D001302)_x000d__x000a_ "/>
    <n v="1000000"/>
    <s v="CAD"/>
    <x v="30"/>
    <s v="NOT SPECIFIED"/>
    <x v="0"/>
    <x v="0"/>
    <x v="0"/>
    <x v="11"/>
    <s v="UN Agencies"/>
    <x v="0"/>
    <n v="217838"/>
    <m/>
    <s v="Donor and Agency"/>
    <s v="REGIONAL"/>
  </r>
  <r>
    <x v="20"/>
    <s v="World Health Organization"/>
    <s v="Ebola Virus Outbreak - WEST AFRICA - April 2014"/>
    <x v="0"/>
    <s v="EBOLA-14/H/71120/122"/>
    <n v="2014"/>
    <n v="185000"/>
    <n v="0"/>
    <s v="(Region) Guinea, Liberia and Sierra Leone through WHO EVD Outbreak Response _x000d__x000a_ "/>
    <n v="185000"/>
    <s v="CAD"/>
    <x v="5"/>
    <s v="NOT SPECIFIED"/>
    <x v="0"/>
    <x v="0"/>
    <x v="0"/>
    <x v="11"/>
    <s v="UN Agencies"/>
    <x v="0"/>
    <n v="217840"/>
    <m/>
    <s v="Donor and Agency"/>
    <s v="REGIONAL"/>
  </r>
  <r>
    <x v="20"/>
    <s v="World Health Organization"/>
    <s v="Ebola Virus Outbreak - WEST AFRICA - April 2014"/>
    <x v="0"/>
    <s v="EBOLA-14/H/71120/122"/>
    <n v="2014"/>
    <n v="1101928"/>
    <n v="0"/>
    <s v="(Region) WHO EVD Outbreak Response - Security "/>
    <n v="1200000"/>
    <s v="CAD"/>
    <x v="45"/>
    <s v="NOT SPECIFIED"/>
    <x v="0"/>
    <x v="0"/>
    <x v="2"/>
    <x v="11"/>
    <s v="UN Agencies"/>
    <x v="0"/>
    <n v="219699"/>
    <m/>
    <s v="Donor"/>
    <s v="REGIONAL"/>
  </r>
  <r>
    <x v="21"/>
    <s v="International Federation of Red Cross and Red Crescent Societies"/>
    <s v="Ebola Virus Outbreak - WEST AFRICA - April 2014"/>
    <x v="0"/>
    <s v="EBOLA-14/H/71122/99"/>
    <n v="2014"/>
    <n v="31109"/>
    <n v="0"/>
    <s v="(Region) To support relief efforts in West Africa"/>
    <n v="35000"/>
    <s v="CAD"/>
    <x v="31"/>
    <s v="NOT SPECIFIED"/>
    <x v="0"/>
    <x v="0"/>
    <x v="0"/>
    <x v="1"/>
    <s v="Red Cross / Red Crescent"/>
    <x v="0"/>
    <n v="219050"/>
    <m/>
    <s v="Donor"/>
    <s v="REGIONAL"/>
  </r>
  <r>
    <x v="22"/>
    <s v="Private (individuals &amp; organisations)"/>
    <s v="Ebola Virus Outbreak - WEST AFRICA - April 2014"/>
    <x v="1"/>
    <m/>
    <n v="2014"/>
    <n v="0"/>
    <n v="0"/>
    <s v="(region) (in-kind) Capicity-building investment to help with campaign to advocate for effective global response to Ebola crisis "/>
    <s v=""/>
    <s v="USD"/>
    <x v="46"/>
    <m/>
    <x v="0"/>
    <x v="0"/>
    <x v="1"/>
    <x v="1"/>
    <s v="Private Orgs. &amp; Foundations"/>
    <x v="1"/>
    <n v="219688"/>
    <m/>
    <s v="Donor"/>
    <m/>
  </r>
  <r>
    <x v="23"/>
    <s v="United Nations Children's Fund"/>
    <s v="Ebola Virus Outbreak - WEST AFRICA - April 2014"/>
    <x v="0"/>
    <s v="EBOLA-14/H/71109/124"/>
    <n v="2014"/>
    <n v="306335"/>
    <n v="0"/>
    <s v="(Liberia) Ebola Rapid Response in Three Affected Counties"/>
    <s v=""/>
    <s v="USD"/>
    <x v="47"/>
    <s v="NOT SPECIFIED"/>
    <x v="0"/>
    <x v="3"/>
    <x v="0"/>
    <x v="12"/>
    <s v="UN Agencies"/>
    <x v="0"/>
    <n v="214986"/>
    <m/>
    <s v="Donor"/>
    <s v="REGIONAL"/>
  </r>
  <r>
    <x v="23"/>
    <s v="United Nations Children's Fund"/>
    <s v="Ebola Virus Outbreak - WEST AFRICA - April 2014"/>
    <x v="0"/>
    <s v="EBOLA-14/H/71109/124"/>
    <n v="2014"/>
    <n v="995549"/>
    <n v="0"/>
    <s v="(Guinea) Promouvoir et renforcer des comportements de prévention et de lutte contre la  fièvre hémorragique à virus  Ebola et soutenir les veuves et les orphelins causés par cette maladie"/>
    <s v=""/>
    <s v="USD"/>
    <x v="18"/>
    <s v="NOT SPECIFIED"/>
    <x v="0"/>
    <x v="1"/>
    <x v="2"/>
    <x v="12"/>
    <s v="UN Agencies"/>
    <x v="0"/>
    <n v="218378"/>
    <m/>
    <s v="Donor"/>
    <s v="REGIONAL"/>
  </r>
  <r>
    <x v="23"/>
    <s v="United Nations Children's Fund"/>
    <s v="Ebola Virus Outbreak - WEST AFRICA - April 2014"/>
    <x v="0"/>
    <s v="EBOLA-14/H/71109/124"/>
    <n v="2014"/>
    <n v="505436"/>
    <n v="0"/>
    <s v="(Guinea) Promouvoir des comportements de prévention et de lutte contre la  fièvre hémorragique virale  Ebola dans les districts sanitaires de Guéckedou, Macenta, Kissidougou et Conakry"/>
    <s v=""/>
    <s v="USD"/>
    <x v="48"/>
    <s v="NOT SPECIFIED"/>
    <x v="0"/>
    <x v="1"/>
    <x v="0"/>
    <x v="12"/>
    <s v="UN Agencies"/>
    <x v="0"/>
    <n v="211221"/>
    <m/>
    <s v="Donor and Agency"/>
    <s v="REGIONAL"/>
  </r>
  <r>
    <x v="23"/>
    <s v="United Nations Children's Fund"/>
    <s v="Ebola Virus Outbreak - WEST AFRICA - April 2014"/>
    <x v="0"/>
    <s v="EBOLA-14/H/71109/124"/>
    <n v="2014"/>
    <n v="394866"/>
    <n v="0"/>
    <s v="(Nigeria) Social Mobilization for Containment of the Ebola Virus Disease in Lagos"/>
    <s v=""/>
    <s v="USD"/>
    <x v="0"/>
    <s v="NOT SPECIFIED"/>
    <x v="0"/>
    <x v="0"/>
    <x v="0"/>
    <x v="12"/>
    <s v="UN Agencies"/>
    <x v="0"/>
    <n v="217773"/>
    <m/>
    <s v="Donor and Agency"/>
    <s v="REGIONAL"/>
  </r>
  <r>
    <x v="23"/>
    <s v="United Nations Children's Fund"/>
    <s v="Ebola Virus Outbreak - WEST AFRICA - April 2014"/>
    <x v="0"/>
    <s v="EBOLA-14/H/71109/124"/>
    <n v="2014"/>
    <n v="131248"/>
    <n v="0"/>
    <s v="(Sierra Leone) Strengthening response to Ebola outbreak in Sierra Leone"/>
    <s v=""/>
    <s v="USD"/>
    <x v="49"/>
    <s v="NOT SPECIFIED"/>
    <x v="0"/>
    <x v="2"/>
    <x v="0"/>
    <x v="12"/>
    <s v="UN Agencies"/>
    <x v="0"/>
    <n v="214317"/>
    <m/>
    <s v="Donor and Agency"/>
    <s v="REGIONAL"/>
  </r>
  <r>
    <x v="23"/>
    <s v="United Nations Children's Fund"/>
    <s v="Ebola Virus Outbreak - WEST AFRICA - April 2014"/>
    <x v="0"/>
    <s v="EBOLA-14/H/71109/124"/>
    <n v="2014"/>
    <n v="535508"/>
    <n v="0"/>
    <s v="(DRC) Riposte à l’épidémie de la Maladie virale Ébola dans la Province de l’Équateur, en RDC"/>
    <s v=""/>
    <s v="USD"/>
    <x v="42"/>
    <s v="NOT SPECIFIED"/>
    <x v="0"/>
    <x v="12"/>
    <x v="0"/>
    <x v="12"/>
    <s v="UN Agencies"/>
    <x v="0"/>
    <n v="218883"/>
    <m/>
    <s v="Donor and Agency"/>
    <s v="REGIONAL"/>
  </r>
  <r>
    <x v="23"/>
    <s v="United Nations Population Fund"/>
    <s v="Ebola Virus Outbreak - WEST AFRICA - April 2014"/>
    <x v="0"/>
    <s v="EBOLA-14/H/71103/1171"/>
    <n v="2014"/>
    <n v="448444"/>
    <n v="0"/>
    <s v="(Guinea) Projet de prévention de la transmission de la fièvre hémorragique en direction des jeunes et des femmes enceinte dans les  préfectures à haute prévalence épidémiologique"/>
    <n v="448444"/>
    <s v="USD"/>
    <x v="21"/>
    <s v="NOT SPECIFIED"/>
    <x v="0"/>
    <x v="1"/>
    <x v="2"/>
    <x v="12"/>
    <s v="UN Agencies"/>
    <x v="0"/>
    <n v="218662"/>
    <m/>
    <s v="Donor"/>
    <s v="REGIONAL"/>
  </r>
  <r>
    <x v="23"/>
    <s v="United Nations Population Fund"/>
    <s v="Ebola Virus Outbreak - WEST AFRICA - April 2014"/>
    <x v="0"/>
    <s v="EBOLA-14/H/71103/1171"/>
    <n v="2014"/>
    <n v="135738"/>
    <n v="0"/>
    <s v="(Guinea) Prévention de la transmission de la fièvre hémorragique en direction des jeunes et des femmes en ceinte dans les  préfectures à haute prévalence épidémiologique"/>
    <s v=""/>
    <s v="USD"/>
    <x v="50"/>
    <s v="NOT SPECIFIED"/>
    <x v="0"/>
    <x v="1"/>
    <x v="0"/>
    <x v="12"/>
    <s v="UN Agencies"/>
    <x v="0"/>
    <n v="211054"/>
    <m/>
    <s v="Donor and Agency"/>
    <s v="REGIONAL"/>
  </r>
  <r>
    <x v="23"/>
    <s v="World Food Programme"/>
    <s v="Ebola Virus Outbreak - WEST AFRICA - April 2014"/>
    <x v="0"/>
    <s v="EBOLA-14/CSS/72256/561"/>
    <n v="2014"/>
    <n v="1265381"/>
    <n v="0"/>
    <s v="(Guinea) Special Operation (200760) Provision of Humanitarian Air Services in response to the Ebola Virus Disease Outbreak in West Africa"/>
    <s v=""/>
    <s v="USD"/>
    <x v="0"/>
    <s v="NOT SPECIFIED"/>
    <x v="3"/>
    <x v="1"/>
    <x v="0"/>
    <x v="12"/>
    <s v="UN Agencies"/>
    <x v="0"/>
    <n v="217775"/>
    <m/>
    <s v="Donor and Agency"/>
    <s v="NOT SPECIFIED"/>
  </r>
  <r>
    <x v="23"/>
    <s v="World Food Programme"/>
    <s v="Ebola Virus Outbreak - WEST AFRICA - April 2014"/>
    <x v="0"/>
    <s v="EBOLA-14/CSS/72256/561"/>
    <n v="2014"/>
    <n v="1289524"/>
    <n v="0"/>
    <s v="(Liberia) Special Operation (200760) Provision of Humanitarian Air Services in response to the Ebola Virus Disease Outbreak in West Africa"/>
    <s v=""/>
    <s v="USD"/>
    <x v="33"/>
    <s v="NOT SPECIFIED"/>
    <x v="3"/>
    <x v="3"/>
    <x v="0"/>
    <x v="12"/>
    <s v="UN Agencies"/>
    <x v="0"/>
    <n v="217252"/>
    <m/>
    <s v="Donor and Agency"/>
    <s v="NOT SPECIFIED"/>
  </r>
  <r>
    <x v="23"/>
    <s v="World Food Programme"/>
    <s v="Ebola Virus Outbreak - WEST AFRICA - April 2014"/>
    <x v="0"/>
    <s v="EBOLA-14/CSS/72256/561"/>
    <n v="2014"/>
    <n v="1263228"/>
    <n v="0"/>
    <s v="(Sierra Leone) Special Operation (200760) Provision of Humanitarian Air Services in response to the Ebola Virus Disease Outbreak in West Africa"/>
    <s v=""/>
    <s v="USD"/>
    <x v="51"/>
    <s v="NOT SPECIFIED"/>
    <x v="3"/>
    <x v="2"/>
    <x v="0"/>
    <x v="12"/>
    <s v="UN Agencies"/>
    <x v="0"/>
    <n v="217722"/>
    <m/>
    <s v="Donor and Agency"/>
    <s v="NOT SPECIFIED"/>
  </r>
  <r>
    <x v="23"/>
    <s v="World Food Programme"/>
    <s v="Ebola Virus Outbreak - WEST AFRICA - April 2014"/>
    <x v="0"/>
    <s v="EBOLA-14/F/71114/561"/>
    <n v="2014"/>
    <n v="2999515"/>
    <n v="0"/>
    <s v="(Sierra Leone) Food support to populations affected by the Ebola Outbreak"/>
    <s v=""/>
    <s v="USD"/>
    <x v="52"/>
    <s v="NOT SPECIFIED"/>
    <x v="1"/>
    <x v="2"/>
    <x v="0"/>
    <x v="12"/>
    <s v="UN Agencies"/>
    <x v="0"/>
    <n v="218230"/>
    <m/>
    <s v="Donor and Agency"/>
    <s v="REGIONAL"/>
  </r>
  <r>
    <x v="23"/>
    <s v="World Food Programme"/>
    <s v="Ebola Virus Outbreak - WEST AFRICA - April 2014"/>
    <x v="0"/>
    <s v="EBOLA-14/F/71114/561"/>
    <n v="2014"/>
    <n v="2612224"/>
    <n v="0"/>
    <s v="(Guinea) Projet d’assistance alimentaire d’urgence en faveur des personnes affectées par l’épidémie EBOLA et particulièrement vulnérables à l’insécurité alimentaire en Guinée."/>
    <s v=""/>
    <s v="USD"/>
    <x v="53"/>
    <s v="NOT SPECIFIED"/>
    <x v="1"/>
    <x v="1"/>
    <x v="0"/>
    <x v="12"/>
    <s v="UN Agencies"/>
    <x v="0"/>
    <n v="218326"/>
    <m/>
    <s v="Donor and Agency"/>
    <s v="REGIONAL"/>
  </r>
  <r>
    <x v="23"/>
    <s v="World Food Programme"/>
    <s v="Ebola Virus Outbreak - WEST AFRICA - April 2014"/>
    <x v="0"/>
    <s v="EBOLA-14/F/71114/561"/>
    <n v="2014"/>
    <n v="294633"/>
    <n v="0"/>
    <s v="(Guinea) Assistance alimentaire d’urgence en faveur des personnes affectées et particulièrement vulnérables de l’épidémie Ebola dans la région forestière"/>
    <s v=""/>
    <s v="USD"/>
    <x v="54"/>
    <s v="NOT SPECIFIED"/>
    <x v="1"/>
    <x v="1"/>
    <x v="0"/>
    <x v="12"/>
    <s v="UN Agencies"/>
    <x v="0"/>
    <n v="211139"/>
    <m/>
    <s v="Donor and Agency"/>
    <s v="REGIONAL"/>
  </r>
  <r>
    <x v="23"/>
    <s v="World Health Organization"/>
    <s v="Ebola Virus Outbreak - WEST AFRICA - April 2014"/>
    <x v="0"/>
    <s v="EBOLA-14/H/71120/122"/>
    <n v="2014"/>
    <n v="103608"/>
    <n v="0"/>
    <s v="(Sierra Leone) Strengthening response to Ebola outbreak in Sierra Leone"/>
    <s v=""/>
    <s v="USD"/>
    <x v="55"/>
    <s v="NOT SPECIFIED"/>
    <x v="0"/>
    <x v="2"/>
    <x v="0"/>
    <x v="12"/>
    <s v="UN Agencies"/>
    <x v="0"/>
    <n v="213958"/>
    <m/>
    <s v="Donor and Agency"/>
    <s v="REGIONAL"/>
  </r>
  <r>
    <x v="23"/>
    <s v="World Health Organization"/>
    <s v="Ebola Virus Outbreak - WEST AFRICA - April 2014"/>
    <x v="0"/>
    <s v="EBOLA-14/H/71120/122"/>
    <n v="2014"/>
    <n v="311200"/>
    <n v="0"/>
    <s v="(Liberia) Response to Ebola Virus Disease (EVD) outbreak in Liberia"/>
    <s v=""/>
    <s v="USD"/>
    <x v="47"/>
    <s v="NOT SPECIFIED"/>
    <x v="0"/>
    <x v="3"/>
    <x v="0"/>
    <x v="12"/>
    <s v="UN Agencies"/>
    <x v="0"/>
    <n v="214984"/>
    <m/>
    <s v="Donor and Agency"/>
    <s v="REGIONAL"/>
  </r>
  <r>
    <x v="23"/>
    <s v="World Health Organization"/>
    <s v="Ebola Virus Outbreak - WEST AFRICA - April 2014"/>
    <x v="0"/>
    <s v="EBOLA-14/H/71120/122"/>
    <n v="2014"/>
    <n v="554766"/>
    <n v="0"/>
    <s v="(Guinea) Projet d’appui à l’arrêt de la transmission du virus Ebola dans les zones touchées et prévenir la propagation de l'épidémie à de nouvelles zones en Guinée"/>
    <s v=""/>
    <s v="USD"/>
    <x v="53"/>
    <s v="NOT SPECIFIED"/>
    <x v="0"/>
    <x v="1"/>
    <x v="0"/>
    <x v="12"/>
    <s v="UN Agencies"/>
    <x v="0"/>
    <n v="218322"/>
    <m/>
    <s v="Donor and Agency"/>
    <s v="REGIONAL"/>
  </r>
  <r>
    <x v="23"/>
    <s v="World Health Organization"/>
    <s v="Ebola Virus Outbreak - WEST AFRICA - April 2014"/>
    <x v="0"/>
    <s v="EBOLA-14/H/71120/122"/>
    <n v="2014"/>
    <n v="519313"/>
    <n v="0"/>
    <s v="(Guinea) Projet de riposte à l’épidémie de Fièvre hémorragique virale Ebola en Guinée"/>
    <s v=""/>
    <s v="USD"/>
    <x v="50"/>
    <s v="NOT SPECIFIED"/>
    <x v="0"/>
    <x v="1"/>
    <x v="0"/>
    <x v="12"/>
    <s v="UN Agencies"/>
    <x v="0"/>
    <n v="211052"/>
    <m/>
    <s v="Donor and Agency"/>
    <s v="REGIONAL"/>
  </r>
  <r>
    <x v="23"/>
    <s v="World Health Organization"/>
    <s v="Ebola Virus Outbreak - WEST AFRICA - April 2014"/>
    <x v="0"/>
    <s v="EBOLA-14/H/71120/122"/>
    <n v="2014"/>
    <n v="1063443"/>
    <n v="0"/>
    <s v="(Nigeria) Life-saving response to contain the   Ebola virus Disease outbreak in Lagos Nigeria"/>
    <s v=""/>
    <s v="USD"/>
    <x v="5"/>
    <s v="NOT SPECIFIED"/>
    <x v="0"/>
    <x v="4"/>
    <x v="0"/>
    <x v="12"/>
    <s v="UN Agencies"/>
    <x v="0"/>
    <n v="217916"/>
    <m/>
    <s v="Donor and Agency"/>
    <s v="REGIONAL"/>
  </r>
  <r>
    <x v="24"/>
    <s v="Various Recipients (details not yet provided)"/>
    <s v="Ebola Virus Outbreak - WEST AFRICA - April 2014"/>
    <x v="1"/>
    <m/>
    <n v="2014"/>
    <n v="590000"/>
    <n v="0"/>
    <s v="(In-kind) 5 shipments of CeraLyte, an oral rehydration solution, valued at over $590.000. “The CeraLyte-70 could help prevent shock from dehydration and perhaps give those stricken a better chance at fighting the disease. We don't know as it has not been tested, but there are just not enough health professionals in the stricken area to be able to insert IVs and anyway, IVs are invasive and could pose additional risk to the caregivers, too.”"/>
    <s v=""/>
    <s v="USD"/>
    <x v="56"/>
    <m/>
    <x v="0"/>
    <x v="0"/>
    <x v="0"/>
    <x v="1"/>
    <s v="Other"/>
    <x v="1"/>
    <n v="219016"/>
    <m/>
    <s v="Donor"/>
    <m/>
  </r>
  <r>
    <x v="25"/>
    <s v="Bilateral (affected government)"/>
    <s v="Ebola Virus Outbreak - WEST AFRICA - April 2014"/>
    <x v="1"/>
    <m/>
    <n v="2014"/>
    <n v="0"/>
    <n v="0"/>
    <s v="(NIGERIA) (IN-KIND) Donations of ambulances + support of core operations of the Ebola Operation Center in its monitoring exercise."/>
    <s v=""/>
    <s v="USD"/>
    <x v="56"/>
    <m/>
    <x v="0"/>
    <x v="4"/>
    <x v="0"/>
    <x v="1"/>
    <s v="Government"/>
    <x v="1"/>
    <n v="219159"/>
    <m/>
    <s v="Donor"/>
    <m/>
  </r>
  <r>
    <x v="26"/>
    <s v="British Red Cross"/>
    <s v="Ebola Virus Outbreak - WEST AFRICA - April 2014"/>
    <x v="0"/>
    <s v="EBOLA-14/SNYS/71843/110"/>
    <n v="2014"/>
    <n v="3000000"/>
    <n v="0"/>
    <s v="(REGION) to help deal safely with those who have tragically died, to track those who have been in contact with those infected and to raise awareness in vulnerable communities in West Africa about protecting themselves."/>
    <s v=""/>
    <s v="USD"/>
    <x v="57"/>
    <s v="COMMON SERVICES / REGIONAL"/>
    <x v="2"/>
    <x v="0"/>
    <x v="0"/>
    <x v="1"/>
    <s v="Red Cross / Red Crescent"/>
    <x v="0"/>
    <n v="219366"/>
    <m/>
    <s v="Donor"/>
    <s v="REGIONAL"/>
  </r>
  <r>
    <x v="26"/>
    <s v="Médecins sans Frontières"/>
    <s v="Ebola Virus Outbreak - WEST AFRICA - April 2014"/>
    <x v="0"/>
    <s v="EBOLA-14/H/71118/5081"/>
    <n v="2014"/>
    <n v="2000000"/>
    <n v="0"/>
    <s v="(Region) To help front line work in West Africa to treat, contain and control the spread of the Ebola outbreak."/>
    <s v=""/>
    <s v="USD"/>
    <x v="57"/>
    <s v="NOT SPECIFIED"/>
    <x v="0"/>
    <x v="0"/>
    <x v="0"/>
    <x v="1"/>
    <s v="NGOs"/>
    <x v="0"/>
    <n v="219364"/>
    <m/>
    <s v="Donor"/>
    <s v="REGIONAL"/>
  </r>
  <r>
    <x v="26"/>
    <s v="United Nations Children's Fund"/>
    <s v="Ebola Virus Outbreak - WEST AFRICA - April 2014"/>
    <x v="0"/>
    <s v="EBOLA-14/H/71109/124"/>
    <n v="2014"/>
    <n v="2500000"/>
    <n v="0"/>
    <s v="(Sierra Leone) Ebola Response to provide essential health care services for mothers and children. More children are dying of non-Ebola illnesses like pneumonia, diarrhoea and malaria."/>
    <s v=""/>
    <s v="USD"/>
    <x v="57"/>
    <s v="NOT SPECIFIED"/>
    <x v="0"/>
    <x v="2"/>
    <x v="0"/>
    <x v="1"/>
    <s v="UN Agencies"/>
    <x v="0"/>
    <n v="219365"/>
    <m/>
    <s v="Donor"/>
    <s v="REGIONAL"/>
  </r>
  <r>
    <x v="26"/>
    <s v="Various Recipients (details not yet provided)"/>
    <s v="Ebola Virus Outbreak - WEST AFRICA - April 2014"/>
    <x v="0"/>
    <s v="EBOLA-14/H/71276/7183"/>
    <n v="2014"/>
    <n v="0"/>
    <n v="12500000"/>
    <s v="(region) $20 million commitment made at the Defeating Ebola Conference in London on 2 October. CIFF’s $20 million commitment is the biggest it has ever made to a humanitarian crisis.  It is based on an assessment that the Ebola outbreak poses an unprecedented threat that can be stopped with quick, effective and coordinated action."/>
    <s v=""/>
    <s v="USD"/>
    <x v="57"/>
    <s v="NOT SPECIFIED"/>
    <x v="0"/>
    <x v="0"/>
    <x v="1"/>
    <x v="1"/>
    <s v="Other"/>
    <x v="0"/>
    <n v="219363"/>
    <m/>
    <s v="Donor"/>
    <s v="REGIONAL"/>
  </r>
  <r>
    <x v="27"/>
    <s v="Ebola Response Multi-Partner Trust Fund"/>
    <s v="Ebola Virus Outbreak - WEST AFRICA - April 2014"/>
    <x v="0"/>
    <s v="EBOLA-14/H/71642/16815"/>
    <n v="2014"/>
    <n v="100000"/>
    <n v="0"/>
    <s v="(Region) Ebola Response Multi-Partner Trust Fund "/>
    <s v=""/>
    <s v="USD"/>
    <x v="38"/>
    <s v="NOT SPECIFIED"/>
    <x v="0"/>
    <x v="0"/>
    <x v="0"/>
    <x v="13"/>
    <s v="UN Agencies"/>
    <x v="0"/>
    <n v="219764"/>
    <m/>
    <s v="Agency"/>
    <s v="REGIONAL"/>
  </r>
  <r>
    <x v="28"/>
    <s v="Bilateral (affected government)"/>
    <s v="Ebola Virus Outbreak - WEST AFRICA - April 2014"/>
    <x v="1"/>
    <m/>
    <n v="2014"/>
    <n v="1620220"/>
    <n v="0"/>
    <s v="(Sierra Leone) Emergency Humanitarian Anti-Ebola Medical Materials (part of three batches - total of $41 mn)"/>
    <n v="10000000"/>
    <s v="CNY"/>
    <x v="58"/>
    <m/>
    <x v="0"/>
    <x v="2"/>
    <x v="0"/>
    <x v="14"/>
    <s v="Government"/>
    <x v="0"/>
    <n v="216868"/>
    <m/>
    <s v="Donor"/>
    <m/>
  </r>
  <r>
    <x v="28"/>
    <s v="Bilateral (affected government)"/>
    <s v="Ebola Virus Outbreak - WEST AFRICA - April 2014"/>
    <x v="1"/>
    <m/>
    <n v="2014"/>
    <n v="639182"/>
    <n v="0"/>
    <s v="(Region) prevention and relief supplies with a value of one million yuan to each of the four countries of Guinea, Liberia, Sierra Leone and Guinea- Bissau, which were shipped in May and have played a positive role in Ebola control and prevention in the four countries (part of three batches - total of $41 mn)"/>
    <n v="4000000"/>
    <s v="CNY"/>
    <x v="44"/>
    <m/>
    <x v="0"/>
    <x v="0"/>
    <x v="0"/>
    <x v="14"/>
    <s v="Government"/>
    <x v="1"/>
    <n v="216870"/>
    <m/>
    <s v="Donor"/>
    <m/>
  </r>
  <r>
    <x v="28"/>
    <s v="Ebola Response Multi-Partner Trust Fund"/>
    <s v="Ebola Virus Outbreak - WEST AFRICA - April 2014"/>
    <x v="0"/>
    <s v="EBOLA-14/H/71642/16815"/>
    <n v="2014"/>
    <n v="0"/>
    <n v="6000000"/>
    <s v="(Region) Ebola Response Multi-Partner Trust Fund (amount to be confirmed)"/>
    <s v=""/>
    <s v="USD"/>
    <x v="59"/>
    <s v="NOT SPECIFIED"/>
    <x v="0"/>
    <x v="0"/>
    <x v="1"/>
    <x v="14"/>
    <s v="UN Agencies"/>
    <x v="0"/>
    <n v="219317"/>
    <m/>
    <s v="Donor and Agency"/>
    <s v="REGIONAL"/>
  </r>
  <r>
    <x v="28"/>
    <s v="Various Recipients (details not yet provided)"/>
    <s v="Ebola Virus Outbreak - WEST AFRICA - April 2014"/>
    <x v="1"/>
    <m/>
    <n v="2014"/>
    <n v="0"/>
    <n v="0"/>
    <s v="(region) additional humanitarian assistance - amount to be confirmed -  includes in-kind support to Liberia, Guinea and Sierra Leone (treatment beds, ambulances, pickup trucks, motorcycles, incinerators, and PPE); construction of 100-bed treatment center and relevant medical staff for Liberia; public health experts to support epidemic prevention and control; public health cooperation (training, research, information management)"/>
    <s v=""/>
    <s v="USD"/>
    <x v="59"/>
    <m/>
    <x v="0"/>
    <x v="0"/>
    <x v="1"/>
    <x v="14"/>
    <s v="Other"/>
    <x v="0"/>
    <n v="219529"/>
    <m/>
    <s v="Donor"/>
    <m/>
  </r>
  <r>
    <x v="28"/>
    <s v="Various Recipients (details not yet provided)"/>
    <s v="Ebola Virus Outbreak - WEST AFRICA - April 2014"/>
    <x v="1"/>
    <m/>
    <n v="2014"/>
    <n v="30740598"/>
    <n v="0"/>
    <s v="(region) in kind - Laboratories, food, disease prevention materials, 200 medical experts to support response in Liberia, Guinea, and Sierra Leone; Ebola containment efforts in 10 surrounding countries and with the AU (part of three batches - total of $41 mn)"/>
    <s v=""/>
    <s v="USD"/>
    <x v="18"/>
    <m/>
    <x v="0"/>
    <x v="0"/>
    <x v="0"/>
    <x v="14"/>
    <s v="Other"/>
    <x v="1"/>
    <n v="219187"/>
    <m/>
    <s v="Donor"/>
    <m/>
  </r>
  <r>
    <x v="28"/>
    <s v="World Food Programme"/>
    <s v="Ebola Virus Outbreak - WEST AFRICA - April 2014"/>
    <x v="0"/>
    <s v="EBOLA-14/F/71114/561"/>
    <n v="2014"/>
    <n v="6000000"/>
    <n v="0"/>
    <s v="(Region) Ebola response (part of three batches - total of $41 mn)"/>
    <s v=""/>
    <s v="USD"/>
    <x v="13"/>
    <s v="NOT SPECIFIED"/>
    <x v="1"/>
    <x v="0"/>
    <x v="0"/>
    <x v="14"/>
    <s v="UN Agencies"/>
    <x v="0"/>
    <n v="219074"/>
    <m/>
    <s v="Donor and Agency"/>
    <s v="REGIONAL"/>
  </r>
  <r>
    <x v="28"/>
    <s v="World Health Organization"/>
    <s v="Ebola Virus Outbreak - WEST AFRICA - April 2014"/>
    <x v="0"/>
    <s v="EBOLA-14/H/71120/122"/>
    <n v="2014"/>
    <n v="2000000"/>
    <n v="0"/>
    <s v="(Region) WHO - Ebola Virus Diseases Outbreak response in west Africa(part of three batches - total of $41 mn)_x000d__x000a_"/>
    <s v=""/>
    <s v="USD"/>
    <x v="31"/>
    <s v="NOT SPECIFIED"/>
    <x v="0"/>
    <x v="0"/>
    <x v="0"/>
    <x v="14"/>
    <s v="UN Agencies"/>
    <x v="0"/>
    <n v="218847"/>
    <m/>
    <s v="Donor and Agency"/>
    <s v="REGIONAL"/>
  </r>
  <r>
    <x v="29"/>
    <s v="Various Recipients (details not yet provided)"/>
    <s v="Ebola Virus Outbreak - WEST AFRICA - April 2014"/>
    <x v="1"/>
    <m/>
    <n v="2014"/>
    <n v="50000"/>
    <n v="0"/>
    <s v="(region) To assist with the fight against Ebola (through UN Foundation)_x000d__x000a_"/>
    <s v=""/>
    <s v="USD"/>
    <x v="53"/>
    <m/>
    <x v="0"/>
    <x v="0"/>
    <x v="0"/>
    <x v="1"/>
    <s v="Other"/>
    <x v="0"/>
    <n v="218458"/>
    <m/>
    <s v="Donor"/>
    <m/>
  </r>
  <r>
    <x v="30"/>
    <s v="World Health Organization"/>
    <s v="Ebola Virus Outbreak - WEST AFRICA - April 2014"/>
    <x v="1"/>
    <m/>
    <n v="2014"/>
    <n v="247000"/>
    <n v="0"/>
    <s v="(Region) (In-kind) Upgrade of the IT system/Webex"/>
    <s v=""/>
    <s v="USD"/>
    <x v="60"/>
    <m/>
    <x v="0"/>
    <x v="0"/>
    <x v="0"/>
    <x v="1"/>
    <s v="UN Agencies"/>
    <x v="1"/>
    <n v="219903"/>
    <m/>
    <s v="Donor"/>
    <m/>
  </r>
  <r>
    <x v="31"/>
    <s v="Bilateral (affected government)"/>
    <s v="Ebola Virus Outbreak - WEST AFRICA - April 2014"/>
    <x v="1"/>
    <m/>
    <n v="2014"/>
    <n v="48000"/>
    <n v="0"/>
    <s v="(Liberia) health supplies"/>
    <s v=""/>
    <s v="USD"/>
    <x v="61"/>
    <m/>
    <x v="0"/>
    <x v="3"/>
    <x v="0"/>
    <x v="1"/>
    <s v="Government"/>
    <x v="0"/>
    <n v="218304"/>
    <m/>
    <s v="Donor"/>
    <m/>
  </r>
  <r>
    <x v="32"/>
    <s v="Medshare"/>
    <s v="Ebola Virus Outbreak - WEST AFRICA - April 2014"/>
    <x v="1"/>
    <m/>
    <n v="2014"/>
    <n v="200000"/>
    <n v="0"/>
    <s v="(region) Supplies for Ebola response"/>
    <s v=""/>
    <s v="USD"/>
    <x v="62"/>
    <m/>
    <x v="0"/>
    <x v="0"/>
    <x v="0"/>
    <x v="1"/>
    <s v="NGOs"/>
    <x v="0"/>
    <n v="218303"/>
    <m/>
    <s v="Donor"/>
    <m/>
  </r>
  <r>
    <x v="33"/>
    <s v="Ebola Response Multi-Partner Trust Fund"/>
    <s v="Ebola Virus Outbreak - WEST AFRICA - April 2014"/>
    <x v="0"/>
    <s v="EBOLA-14/H/71642/16815"/>
    <n v="2014"/>
    <n v="100000"/>
    <n v="0"/>
    <s v="(Region) Ebola Response Multi-Partner Trust Fund"/>
    <s v=""/>
    <s v="USD"/>
    <x v="20"/>
    <s v="NOT SPECIFIED"/>
    <x v="0"/>
    <x v="0"/>
    <x v="0"/>
    <x v="15"/>
    <s v="UN Agencies"/>
    <x v="0"/>
    <n v="219293"/>
    <m/>
    <s v="Agency"/>
    <s v="REGIONAL"/>
  </r>
  <r>
    <x v="34"/>
    <s v="Various Recipients (details not yet provided)"/>
    <s v="Ebola Virus Outbreak - WEST AFRICA - April 2014"/>
    <x v="1"/>
    <m/>
    <n v="2014"/>
    <n v="0"/>
    <n v="1000000"/>
    <s v="(Region) Ebola crisis response"/>
    <s v=""/>
    <s v="USD"/>
    <x v="2"/>
    <m/>
    <x v="2"/>
    <x v="0"/>
    <x v="1"/>
    <x v="16"/>
    <s v="Other"/>
    <x v="0"/>
    <n v="218222"/>
    <m/>
    <s v="Donor"/>
    <m/>
  </r>
  <r>
    <x v="34"/>
    <s v="Various Recipients (details not yet provided)"/>
    <s v="Ebola Virus Outbreak - WEST AFRICA - April 2014"/>
    <x v="1"/>
    <m/>
    <n v="2014"/>
    <n v="0"/>
    <n v="0"/>
    <s v="(Region) Ebola response"/>
    <s v=""/>
    <s v="USD"/>
    <x v="18"/>
    <m/>
    <x v="0"/>
    <x v="0"/>
    <x v="1"/>
    <x v="16"/>
    <s v="Other"/>
    <x v="0"/>
    <n v="219321"/>
    <m/>
    <s v="Donor"/>
    <m/>
  </r>
  <r>
    <x v="35"/>
    <s v="Bilateral (affected government)"/>
    <s v="Ebola Virus Outbreak - WEST AFRICA - April 2014"/>
    <x v="1"/>
    <m/>
    <n v="2014"/>
    <n v="0"/>
    <n v="0"/>
    <s v="(Sierra Leone) 165-member Cuban health team"/>
    <s v=""/>
    <s v="USD"/>
    <x v="19"/>
    <m/>
    <x v="0"/>
    <x v="2"/>
    <x v="0"/>
    <x v="17"/>
    <s v="Government"/>
    <x v="0"/>
    <n v="218822"/>
    <m/>
    <s v="Donor"/>
    <m/>
  </r>
  <r>
    <x v="36"/>
    <s v="Médecins sans Frontières"/>
    <s v="Ebola Virus Outbreak - WEST AFRICA - April 2014"/>
    <x v="0"/>
    <s v="EBOLA-14/H/71118/5081"/>
    <n v="2014"/>
    <n v="142180"/>
    <n v="0"/>
    <s v="(Liberia) Urgent assistance (117429/2014-ORS)"/>
    <n v="3000000"/>
    <s v="CZK"/>
    <x v="63"/>
    <s v="NOT SPECIFIED"/>
    <x v="0"/>
    <x v="0"/>
    <x v="2"/>
    <x v="18"/>
    <s v="NGOs"/>
    <x v="0"/>
    <n v="218946"/>
    <m/>
    <s v="Donor"/>
    <s v="REGIONAL"/>
  </r>
  <r>
    <x v="37"/>
    <s v="Bilateral (affected government)"/>
    <s v="Ebola Virus Outbreak - WEST AFRICA - April 2014"/>
    <x v="1"/>
    <m/>
    <n v="2014"/>
    <n v="0"/>
    <n v="5100000"/>
    <s v="(Sierra Leone) establishment of a base camp and training facilities in Sierra Leone and support for awareness raising activities_x000d__x000a_"/>
    <s v=""/>
    <s v="USD"/>
    <x v="17"/>
    <m/>
    <x v="0"/>
    <x v="2"/>
    <x v="1"/>
    <x v="19"/>
    <s v="Government"/>
    <x v="0"/>
    <n v="220068"/>
    <m/>
    <s v="Donor"/>
    <m/>
  </r>
  <r>
    <x v="37"/>
    <s v="Bilateral (affected government)"/>
    <s v="Ebola Virus Outbreak - WEST AFRICA - April 2014"/>
    <x v="1"/>
    <m/>
    <n v="2014"/>
    <n v="0"/>
    <n v="1700000"/>
    <s v="(Region) to deploy up to 25 Danish health care personnel_x000d__x000a_"/>
    <s v=""/>
    <s v="USD"/>
    <x v="17"/>
    <m/>
    <x v="0"/>
    <x v="0"/>
    <x v="1"/>
    <x v="19"/>
    <s v="Government"/>
    <x v="0"/>
    <n v="220069"/>
    <m/>
    <s v="Donor"/>
    <m/>
  </r>
  <r>
    <x v="37"/>
    <s v="Bilateral (affected government)"/>
    <s v="Ebola Virus Outbreak - WEST AFRICA - April 2014"/>
    <x v="1"/>
    <m/>
    <n v="2014"/>
    <n v="3609626"/>
    <n v="0"/>
    <s v="(Ghana) strengthening Ebola preparedness in Ghana"/>
    <n v="2700000"/>
    <s v="EUR"/>
    <x v="32"/>
    <m/>
    <x v="0"/>
    <x v="13"/>
    <x v="2"/>
    <x v="19"/>
    <s v="Government"/>
    <x v="0"/>
    <n v="219762"/>
    <m/>
    <s v="Donor"/>
    <m/>
  </r>
  <r>
    <x v="37"/>
    <s v="Bilateral (affected government)"/>
    <s v="Ebola Virus Outbreak - WEST AFRICA - April 2014"/>
    <x v="1"/>
    <m/>
    <n v="2014"/>
    <n v="0"/>
    <n v="1700000"/>
    <s v="(Ghana) support Ghana’s Ebola Preparedness Plan _x000d__x000a_"/>
    <s v=""/>
    <s v="USD"/>
    <x v="17"/>
    <m/>
    <x v="0"/>
    <x v="13"/>
    <x v="1"/>
    <x v="19"/>
    <s v="Government"/>
    <x v="0"/>
    <n v="220070"/>
    <m/>
    <s v="Donor"/>
    <m/>
  </r>
  <r>
    <x v="37"/>
    <s v="Danish Red Cross"/>
    <s v="Ebola Virus Outbreak - WEST AFRICA - April 2014"/>
    <x v="0"/>
    <s v="EBOLA-14/H/71123/5461"/>
    <n v="2014"/>
    <n v="72542"/>
    <n v="0"/>
    <s v="(Liberia) Emergency relief regarding hygiene, information, establishment of isolationrooms in cooperation with Spanish, Canadian and Swedish Red Cross as well as ICRC and IFRC (46.H.7-1-206)"/>
    <n v="393684"/>
    <s v="DKK"/>
    <x v="64"/>
    <s v="NOT SPECIFIED"/>
    <x v="0"/>
    <x v="3"/>
    <x v="2"/>
    <x v="19"/>
    <s v="Red Cross / Red Crescent"/>
    <x v="0"/>
    <n v="218995"/>
    <m/>
    <s v="Donor"/>
    <s v="REGIONAL"/>
  </r>
  <r>
    <x v="37"/>
    <s v="Danish Red Cross"/>
    <s v="Ebola Virus Outbreak - WEST AFRICA - April 2014"/>
    <x v="0"/>
    <s v="EBOLA-14/H/71123/5461"/>
    <n v="2014"/>
    <n v="91091"/>
    <n v="0"/>
    <s v="(Guinea) Psycho social activities and awareness campaigns. (46.H.7-1-206)"/>
    <n v="500000"/>
    <s v="DKK"/>
    <x v="65"/>
    <s v="NOT SPECIFIED"/>
    <x v="0"/>
    <x v="1"/>
    <x v="2"/>
    <x v="19"/>
    <s v="Red Cross / Red Crescent"/>
    <x v="0"/>
    <n v="218945"/>
    <m/>
    <s v="Donor"/>
    <s v="REGIONAL"/>
  </r>
  <r>
    <x v="37"/>
    <s v="Danish Red Cross"/>
    <s v="Ebola Virus Outbreak - WEST AFRICA - April 2014"/>
    <x v="0"/>
    <s v="EBOLA-14/H/71123/5461"/>
    <n v="2014"/>
    <n v="188813"/>
    <n v="0"/>
    <s v="(Liberia) Prepositioning of NFI (46.H.7-1-206)"/>
    <n v="1052632"/>
    <s v="DKK"/>
    <x v="66"/>
    <s v="NOT SPECIFIED"/>
    <x v="0"/>
    <x v="3"/>
    <x v="2"/>
    <x v="19"/>
    <s v="Red Cross / Red Crescent"/>
    <x v="0"/>
    <n v="219333"/>
    <m/>
    <s v="Donor"/>
    <s v="REGIONAL"/>
  </r>
  <r>
    <x v="37"/>
    <s v="Ebola Response Multi-Partner Trust Fund"/>
    <s v="Ebola Virus Outbreak - WEST AFRICA - April 2014"/>
    <x v="0"/>
    <s v="EBOLA-14/H/71642/16815"/>
    <n v="2014"/>
    <n v="0"/>
    <n v="5100000"/>
    <s v="(Region) Ebola Response Multi-Partner Trust Fund "/>
    <s v=""/>
    <s v="USD"/>
    <x v="17"/>
    <s v="NOT SPECIFIED"/>
    <x v="0"/>
    <x v="0"/>
    <x v="1"/>
    <x v="19"/>
    <s v="UN Agencies"/>
    <x v="0"/>
    <n v="220065"/>
    <m/>
    <s v="Donor and Agency"/>
    <s v="REGIONAL"/>
  </r>
  <r>
    <x v="37"/>
    <s v="Médecins sans Frontières"/>
    <s v="Ebola Virus Outbreak - WEST AFRICA - April 2014"/>
    <x v="0"/>
    <s v="EBOLA-14/H/71118/5081"/>
    <n v="2014"/>
    <n v="182249"/>
    <n v="0"/>
    <s v="(Sierra Leone) Establishment of isolation units, training of hospital crew, psychological aid for affected patients, families and local community, monitor and respond to new outbreaks, awareness campaigns (46.H.7-7-141)"/>
    <n v="1000000"/>
    <s v="DKK"/>
    <x v="67"/>
    <s v="NOT SPECIFIED"/>
    <x v="0"/>
    <x v="2"/>
    <x v="2"/>
    <x v="19"/>
    <s v="NGOs"/>
    <x v="0"/>
    <n v="218102"/>
    <m/>
    <s v="Donor"/>
    <s v="REGIONAL"/>
  </r>
  <r>
    <x v="37"/>
    <s v="Save the Children "/>
    <s v="Ebola Virus Outbreak - WEST AFRICA - April 2014"/>
    <x v="0"/>
    <s v="EBOLA-14/H/71107/6079"/>
    <n v="2014"/>
    <n v="85339"/>
    <n v="0"/>
    <s v="(Region) Humanitarian assistance to children, families and communities affected by the Ebola epidemic in West Africa (46.H.7-4-147)"/>
    <n v="500000"/>
    <s v="DKK"/>
    <x v="57"/>
    <s v="NOT SPECIFIED"/>
    <x v="0"/>
    <x v="0"/>
    <x v="2"/>
    <x v="19"/>
    <s v="NGOs"/>
    <x v="0"/>
    <n v="219493"/>
    <m/>
    <s v="Donor"/>
    <s v="REGIONAL"/>
  </r>
  <r>
    <x v="37"/>
    <s v="Save the Children "/>
    <s v="Ebola Virus Outbreak - WEST AFRICA - April 2014"/>
    <x v="0"/>
    <s v="EBOLA-14/H/71107/6079"/>
    <n v="2014"/>
    <n v="132532"/>
    <n v="0"/>
    <s v="(Region) Humanitarian assistance to children, families and communities affected by the Ebola epidemic (46.H.7-4-147)"/>
    <n v="750000"/>
    <s v="DKK"/>
    <x v="62"/>
    <s v="NOT SPECIFIED"/>
    <x v="0"/>
    <x v="0"/>
    <x v="2"/>
    <x v="19"/>
    <s v="NGOs"/>
    <x v="0"/>
    <n v="218444"/>
    <m/>
    <s v="Donor"/>
    <s v="REGIONAL"/>
  </r>
  <r>
    <x v="37"/>
    <s v="United Nations Children's Fund"/>
    <s v="Ebola Virus Outbreak - WEST AFRICA - April 2014"/>
    <x v="0"/>
    <s v="EBOLA-14/H/71109/124"/>
    <n v="2014"/>
    <n v="1706776"/>
    <n v="0"/>
    <s v="(Region) Response to Ebola outbreak"/>
    <n v="10000000"/>
    <s v="DKK"/>
    <x v="24"/>
    <s v="NOT SPECIFIED"/>
    <x v="0"/>
    <x v="0"/>
    <x v="0"/>
    <x v="19"/>
    <s v="UN Agencies"/>
    <x v="0"/>
    <n v="220740"/>
    <m/>
    <s v="Agency"/>
    <s v="REGIONAL"/>
  </r>
  <r>
    <x v="37"/>
    <s v="Various Recipients (details not yet provided)"/>
    <s v="Ebola Virus Outbreak - WEST AFRICA - April 2014"/>
    <x v="1"/>
    <m/>
    <n v="2014"/>
    <n v="1737968"/>
    <n v="0"/>
    <s v="(region) roll/roll off vessel to transport relief to affected countries"/>
    <n v="1300000"/>
    <s v="EUR"/>
    <x v="32"/>
    <m/>
    <x v="3"/>
    <x v="0"/>
    <x v="2"/>
    <x v="19"/>
    <s v="Other"/>
    <x v="0"/>
    <n v="219771"/>
    <m/>
    <s v="Donor"/>
    <m/>
  </r>
  <r>
    <x v="37"/>
    <s v="Various Recipients (details not yet provided)"/>
    <s v="Ebola Virus Outbreak - WEST AFRICA - April 2014"/>
    <x v="1"/>
    <m/>
    <n v="2014"/>
    <n v="3609626"/>
    <n v="0"/>
    <s v="(Ghana) strengthening of Ebola preparedness"/>
    <n v="2700000"/>
    <s v="EUR"/>
    <x v="32"/>
    <m/>
    <x v="0"/>
    <x v="13"/>
    <x v="2"/>
    <x v="19"/>
    <s v="Other"/>
    <x v="0"/>
    <n v="219772"/>
    <m/>
    <s v="Donor"/>
    <m/>
  </r>
  <r>
    <x v="37"/>
    <s v="World Food Programme"/>
    <s v="Ebola Virus Outbreak - WEST AFRICA - April 2014"/>
    <x v="0"/>
    <s v="EBOLA-14/CSS/72256/561"/>
    <n v="2014"/>
    <n v="1767097"/>
    <n v="0"/>
    <s v="(Liberia) Special Operation (200760) Provision of Humanitarian Air Services in response to the Ebola Virus Disease Outbreak in West Africa (2014-17574)_x000d__x000a_"/>
    <n v="10000000"/>
    <s v="DKK"/>
    <x v="2"/>
    <s v="NOT SPECIFIED"/>
    <x v="3"/>
    <x v="3"/>
    <x v="0"/>
    <x v="19"/>
    <s v="UN Agencies"/>
    <x v="0"/>
    <n v="218157"/>
    <m/>
    <s v="Donor and Agency"/>
    <s v="NOT SPECIFIED"/>
  </r>
  <r>
    <x v="37"/>
    <s v="World Health Organization"/>
    <s v="Ebola Virus Outbreak - WEST AFRICA - April 2014"/>
    <x v="0"/>
    <s v="EBOLA-14/H/71120/122"/>
    <n v="2014"/>
    <n v="3500000"/>
    <n v="0"/>
    <s v="(Region) WHO - Ebola Virus Diseases Outbreak response in west Africa_x000d__x000a_"/>
    <s v=""/>
    <s v="USD"/>
    <x v="31"/>
    <s v="NOT SPECIFIED"/>
    <x v="0"/>
    <x v="0"/>
    <x v="0"/>
    <x v="19"/>
    <s v="UN Agencies"/>
    <x v="0"/>
    <n v="218846"/>
    <m/>
    <s v="Agency"/>
    <s v="REGIONAL"/>
  </r>
  <r>
    <x v="37"/>
    <s v="World Health Organization"/>
    <s v="Ebola Virus Outbreak - WEST AFRICA - April 2014"/>
    <x v="0"/>
    <s v="EBOLA-14/H/71120/122"/>
    <n v="2014"/>
    <n v="0"/>
    <n v="800000"/>
    <s v="(Mali) to support WHO’s preparedness plan in Mali_x000d__x000a_ _x000d__x000a_"/>
    <s v=""/>
    <s v="USD"/>
    <x v="17"/>
    <s v="NOT SPECIFIED"/>
    <x v="0"/>
    <x v="7"/>
    <x v="1"/>
    <x v="19"/>
    <s v="UN Agencies"/>
    <x v="0"/>
    <n v="220072"/>
    <m/>
    <s v="Donor"/>
    <s v="REGIONAL"/>
  </r>
  <r>
    <x v="38"/>
    <s v="Various Recipients (details not yet provided)"/>
    <s v="Ebola Virus Outbreak - WEST AFRICA - April 2014"/>
    <x v="1"/>
    <m/>
    <n v="2014"/>
    <n v="0"/>
    <n v="34090909"/>
    <s v="(region) for people affected by Ebola crisis in West Africa"/>
    <n v="21000000"/>
    <s v="GBP"/>
    <x v="22"/>
    <m/>
    <x v="0"/>
    <x v="0"/>
    <x v="1"/>
    <x v="1"/>
    <s v="Other"/>
    <x v="0"/>
    <n v="220161"/>
    <m/>
    <s v="Donor"/>
    <m/>
  </r>
  <r>
    <x v="39"/>
    <s v="UN Agencies, NGOs and/or Red Cross (details not yet provided)"/>
    <s v="Ebola Virus Outbreak - WEST AFRICA - April 2014"/>
    <x v="0"/>
    <s v="EBOLA-14/SNYS/71293/6491"/>
    <n v="2014"/>
    <n v="250000"/>
    <n v="0"/>
    <s v="(Region) (In-kind) DuPont tripled its Ebola suit output and took on $250,000 in air freight charges to get those suits to the region_x000d__x000a_"/>
    <s v=""/>
    <s v="USD"/>
    <x v="57"/>
    <s v="COMMON SERVICES / REGIONAL"/>
    <x v="2"/>
    <x v="0"/>
    <x v="0"/>
    <x v="1"/>
    <s v="Other"/>
    <x v="1"/>
    <n v="219275"/>
    <m/>
    <s v="Donor"/>
    <s v="REGIONAL"/>
  </r>
  <r>
    <x v="40"/>
    <s v="World Food Programme"/>
    <s v="Ebola Virus Outbreak - WEST AFRICA - April 2014"/>
    <x v="0"/>
    <s v="EBOLA-14/CSS/72256/561"/>
    <n v="2014"/>
    <n v="4675724"/>
    <n v="0"/>
    <s v="(Sierra Leone) Ebola response - UNHAS (00006687)"/>
    <s v=""/>
    <s v="USD"/>
    <x v="68"/>
    <s v="NOT SPECIFIED"/>
    <x v="3"/>
    <x v="2"/>
    <x v="0"/>
    <x v="3"/>
    <s v="UN Agencies"/>
    <x v="0"/>
    <n v="221040"/>
    <m/>
    <s v="Donor"/>
    <s v="NOT SPECIFIED"/>
  </r>
  <r>
    <x v="40"/>
    <s v="World Food Programme"/>
    <s v="Ebola Virus Outbreak - WEST AFRICA - April 2014"/>
    <x v="0"/>
    <s v="EBOLA-14/CSS/72256/561"/>
    <n v="2014"/>
    <n v="167547"/>
    <n v="0"/>
    <s v="(Sierra Leone) Ebola response - Communication (00006687)"/>
    <s v=""/>
    <s v="USD"/>
    <x v="68"/>
    <s v="NOT SPECIFIED"/>
    <x v="3"/>
    <x v="2"/>
    <x v="0"/>
    <x v="3"/>
    <s v="UN Agencies"/>
    <x v="0"/>
    <n v="221042"/>
    <m/>
    <s v="Donor"/>
    <s v="NOT SPECIFIED"/>
  </r>
  <r>
    <x v="40"/>
    <s v="World Food Programme"/>
    <s v="Ebola Virus Outbreak - WEST AFRICA - April 2014"/>
    <x v="0"/>
    <s v="EBOLA-14/CSS/72256/561"/>
    <n v="2014"/>
    <n v="2687375"/>
    <n v="0"/>
    <s v="(Sierra Leone) Ebola response - Establishment of Ebola treatment units (00006687)"/>
    <s v=""/>
    <s v="USD"/>
    <x v="68"/>
    <s v="NOT SPECIFIED"/>
    <x v="3"/>
    <x v="2"/>
    <x v="0"/>
    <x v="3"/>
    <s v="UN Agencies"/>
    <x v="0"/>
    <n v="221044"/>
    <m/>
    <s v="Donor"/>
    <s v="NOT SPECIFIED"/>
  </r>
  <r>
    <x v="40"/>
    <s v="World Food Programme"/>
    <s v="Ebola Virus Outbreak - WEST AFRICA - April 2014"/>
    <x v="0"/>
    <s v="EBOLA-14/CSS/72256/561"/>
    <n v="2014"/>
    <n v="11052470"/>
    <n v="0"/>
    <s v="(Sierra Leone) Ebola response - Transport of essential items (00006687)"/>
    <s v=""/>
    <s v="USD"/>
    <x v="68"/>
    <s v="NOT SPECIFIED"/>
    <x v="3"/>
    <x v="2"/>
    <x v="0"/>
    <x v="3"/>
    <s v="UN Agencies"/>
    <x v="0"/>
    <n v="221046"/>
    <m/>
    <s v="Donor"/>
    <s v="NOT SPECIFIED"/>
  </r>
  <r>
    <x v="40"/>
    <s v="World Food Programme"/>
    <s v="Ebola Virus Outbreak - WEST AFRICA - April 2014"/>
    <x v="0"/>
    <s v="EBOLA-14/CSS/72256/561"/>
    <n v="2014"/>
    <n v="4000000"/>
    <n v="0"/>
    <s v="(Guinea) Ebola response - UNHAS (00006673)"/>
    <s v=""/>
    <s v="USD"/>
    <x v="69"/>
    <s v="NOT SPECIFIED"/>
    <x v="3"/>
    <x v="0"/>
    <x v="0"/>
    <x v="3"/>
    <s v="UN Agencies"/>
    <x v="0"/>
    <n v="220577"/>
    <m/>
    <s v="Donor"/>
    <s v="NOT SPECIFIED"/>
  </r>
  <r>
    <x v="40"/>
    <s v="World Food Programme"/>
    <s v="Ebola Virus Outbreak - WEST AFRICA - April 2014"/>
    <x v="0"/>
    <s v="EBOLA-14/CSS/72256/561"/>
    <n v="2014"/>
    <n v="4000000"/>
    <n v="0"/>
    <s v="(Liberia) Ebola response - UNHAS (00006672)"/>
    <s v=""/>
    <s v="USD"/>
    <x v="69"/>
    <s v="NOT SPECIFIED"/>
    <x v="3"/>
    <x v="3"/>
    <x v="0"/>
    <x v="3"/>
    <s v="UN Agencies"/>
    <x v="0"/>
    <n v="220579"/>
    <m/>
    <s v="Donor"/>
    <s v="NOT SPECIFIED"/>
  </r>
  <r>
    <x v="41"/>
    <s v="Bilateral (affected government)"/>
    <s v="Ebola Virus Outbreak - WEST AFRICA - April 2014"/>
    <x v="1"/>
    <m/>
    <n v="2014"/>
    <n v="50000"/>
    <n v="0"/>
    <s v="(SIERRA LEONE) Ecobank donated LE225.000.000 (USD 50.000) in assistance to Sierra Leone and urged sister banking institutions and other corporate bodies to do the same, as an association. The bank is in the process of extending its assistance to Guinea and Liberia as well."/>
    <s v=""/>
    <s v="USD"/>
    <x v="56"/>
    <m/>
    <x v="0"/>
    <x v="2"/>
    <x v="0"/>
    <x v="1"/>
    <s v="Government"/>
    <x v="0"/>
    <n v="219048"/>
    <m/>
    <s v="Donor"/>
    <m/>
  </r>
  <r>
    <x v="42"/>
    <s v="Various Recipients (details not yet provided)"/>
    <s v="Ebola Virus Outbreak - WEST AFRICA - April 2014"/>
    <x v="1"/>
    <m/>
    <n v="2014"/>
    <n v="0"/>
    <n v="1800000"/>
    <s v="(region) In kind donation of 10 shipping containers of soaps, hand sanitizers and disinfecting cleansers to Sierra Leone and Liberia_x000d__x000a_"/>
    <s v=""/>
    <s v="USD"/>
    <x v="11"/>
    <m/>
    <x v="0"/>
    <x v="0"/>
    <x v="1"/>
    <x v="1"/>
    <s v="Other"/>
    <x v="0"/>
    <n v="218305"/>
    <m/>
    <s v="Donor"/>
    <m/>
  </r>
  <r>
    <x v="43"/>
    <s v="Bilateral (affected government)"/>
    <s v="Ebola Virus Outbreak - WEST AFRICA - April 2014"/>
    <x v="1"/>
    <m/>
    <n v="2014"/>
    <n v="0"/>
    <n v="0"/>
    <s v="(REGION) (IN-KIND) Running a campaign to collect money and buy phones which will be installed with Ebola Education material and then given to Community Health Workers in Liberia, Guinea and Sierra Leone_x000d__x000a_"/>
    <s v=""/>
    <s v="USD"/>
    <x v="56"/>
    <m/>
    <x v="0"/>
    <x v="0"/>
    <x v="0"/>
    <x v="1"/>
    <s v="Government"/>
    <x v="1"/>
    <n v="219162"/>
    <m/>
    <s v="Donor"/>
    <m/>
  </r>
  <r>
    <x v="44"/>
    <s v="Ebola Response Multi-Partner Trust Fund"/>
    <s v="Ebola Virus Outbreak - WEST AFRICA - April 2014"/>
    <x v="0"/>
    <s v="EBOLA-14/H/71642/16815"/>
    <n v="2014"/>
    <n v="50216"/>
    <n v="0"/>
    <s v="(Region) Ebola Response Multi-Partner Trust Fund"/>
    <s v=""/>
    <s v="USD"/>
    <x v="38"/>
    <s v="NOT SPECIFIED"/>
    <x v="0"/>
    <x v="0"/>
    <x v="0"/>
    <x v="20"/>
    <s v="UN Agencies"/>
    <x v="0"/>
    <n v="219322"/>
    <m/>
    <s v="Agency"/>
    <s v="REGIONAL"/>
  </r>
  <r>
    <x v="44"/>
    <s v="World Health Organization"/>
    <s v="Ebola Virus Outbreak - WEST AFRICA - April 2014"/>
    <x v="0"/>
    <s v="EBOLA-14/H/71120/122"/>
    <n v="2014"/>
    <n v="13755"/>
    <n v="0"/>
    <s v="(Region) WHO - Ebola Virus Diseases Outbreak response in west Africa_x000d__x000a_"/>
    <n v="10000"/>
    <s v="EUR"/>
    <x v="70"/>
    <s v="NOT SPECIFIED"/>
    <x v="0"/>
    <x v="0"/>
    <x v="0"/>
    <x v="20"/>
    <s v="UN Agencies"/>
    <x v="0"/>
    <n v="210805"/>
    <m/>
    <s v="Donor and Agency"/>
    <s v="REGIONAL"/>
  </r>
  <r>
    <x v="44"/>
    <s v="World Health Organization"/>
    <s v="Ebola Virus Outbreak - WEST AFRICA - April 2014"/>
    <x v="0"/>
    <s v="EBOLA-14/H/71120/122"/>
    <n v="2014"/>
    <n v="66845"/>
    <n v="0"/>
    <s v="(Region) Contribution in response to the Ebola outbreak in West Africa"/>
    <n v="50000"/>
    <s v="EUR"/>
    <x v="7"/>
    <s v="NOT SPECIFIED"/>
    <x v="0"/>
    <x v="0"/>
    <x v="0"/>
    <x v="20"/>
    <s v="UN Agencies"/>
    <x v="0"/>
    <n v="218122"/>
    <m/>
    <s v="Donor and Agency"/>
    <s v="REGIONAL"/>
  </r>
  <r>
    <x v="45"/>
    <s v="African Union"/>
    <s v="Ebola Virus Outbreak - WEST AFRICA - April 2014"/>
    <x v="1"/>
    <m/>
    <n v="2014"/>
    <n v="0"/>
    <n v="6587615"/>
    <s v="(region) African Union 100 health workers (Sierra Leone, Liberia)"/>
    <n v="5000000"/>
    <s v="EUR"/>
    <x v="18"/>
    <m/>
    <x v="0"/>
    <x v="0"/>
    <x v="1"/>
    <x v="21"/>
    <s v="Inter-governmental orgs."/>
    <x v="0"/>
    <n v="219532"/>
    <m/>
    <s v="Donor"/>
    <m/>
  </r>
  <r>
    <x v="45"/>
    <s v="UN Agencies, NGOs and/or Red Cross (details not yet provided)"/>
    <s v="Ebola Virus Outbreak - WEST AFRICA - April 2014"/>
    <x v="1"/>
    <m/>
    <n v="2014"/>
    <n v="0"/>
    <n v="36890646"/>
    <s v="(region) LRRD support to health systems: health services, water &amp; sanitation, awareness raising, food security_x000d__x000a_ (unallocated balance of additional funding decision of 28 million euros)"/>
    <n v="28000000"/>
    <s v="EUR"/>
    <x v="18"/>
    <m/>
    <x v="0"/>
    <x v="0"/>
    <x v="1"/>
    <x v="21"/>
    <s v="Other"/>
    <x v="0"/>
    <n v="219513"/>
    <m/>
    <s v="Donor"/>
    <m/>
  </r>
  <r>
    <x v="45"/>
    <s v="UN Agencies, NGOs and/or Red Cross (details not yet provided)"/>
    <s v="Ebola Virus Outbreak - WEST AFRICA - April 2014"/>
    <x v="1"/>
    <m/>
    <n v="2014"/>
    <n v="0"/>
    <n v="10540184"/>
    <s v="(region) mobile laboratories and training healthcare staff (Guinea, Nigeria, Liberia)"/>
    <n v="8000000"/>
    <s v="EUR"/>
    <x v="18"/>
    <m/>
    <x v="0"/>
    <x v="0"/>
    <x v="1"/>
    <x v="21"/>
    <s v="Other"/>
    <x v="0"/>
    <n v="219531"/>
    <m/>
    <s v="Donor"/>
    <m/>
  </r>
  <r>
    <x v="46"/>
    <s v="Alliance for International Medical Action"/>
    <s v="Ebola Virus Outbreak - WEST AFRICA - April 2014"/>
    <x v="1"/>
    <m/>
    <n v="2014"/>
    <n v="762389"/>
    <n v="0"/>
    <s v="(Guinea) Réponse à l’urgence régionale de maladie à Virus Ebola en Afrique de l’Ouest (ECHO/-WF/EDF/2014/02005)"/>
    <n v="600000"/>
    <s v="EUR"/>
    <x v="29"/>
    <m/>
    <x v="0"/>
    <x v="1"/>
    <x v="2"/>
    <x v="21"/>
    <s v="NGOs"/>
    <x v="0"/>
    <n v="219489"/>
    <m/>
    <s v="Donor"/>
    <m/>
  </r>
  <r>
    <x v="46"/>
    <s v="International Federation of Red Cross and Red Crescent Societies"/>
    <s v="Ebola Virus Outbreak - WEST AFRICA - April 2014"/>
    <x v="0"/>
    <s v="EBOLA-14/H/71122/99"/>
    <n v="2014"/>
    <n v="1375516"/>
    <n v="0"/>
    <s v="(Guinea) Small-scale/epid. / West Africa Ebola Outbreak (ECHO/DRF/BUD/2014/93003)"/>
    <n v="1000000"/>
    <s v="EUR"/>
    <x v="33"/>
    <s v="NOT SPECIFIED"/>
    <x v="0"/>
    <x v="1"/>
    <x v="2"/>
    <x v="21"/>
    <s v="Red Cross / Red Crescent"/>
    <x v="0"/>
    <n v="218889"/>
    <m/>
    <s v="Donor"/>
    <s v="REGIONAL"/>
  </r>
  <r>
    <x v="46"/>
    <s v="International Federation of Red Cross and Red Crescent Societies"/>
    <s v="Ebola Virus Outbreak - WEST AFRICA - April 2014"/>
    <x v="0"/>
    <s v="EBOLA-14/H/71122/99"/>
    <n v="2014"/>
    <n v="1270648"/>
    <n v="0"/>
    <s v="(Sierra Leone) West Africa Ebola Outbreak (ECHO/-WF/EDF/2014/02006)"/>
    <n v="1000000"/>
    <s v="EUR"/>
    <x v="6"/>
    <s v="NOT SPECIFIED"/>
    <x v="0"/>
    <x v="2"/>
    <x v="2"/>
    <x v="21"/>
    <s v="Red Cross / Red Crescent"/>
    <x v="0"/>
    <n v="219332"/>
    <m/>
    <s v="Donor"/>
    <s v="REGIONAL"/>
  </r>
  <r>
    <x v="46"/>
    <s v="International Medical Corps UK"/>
    <s v="Ebola Virus Outbreak - WEST AFRICA - April 2014"/>
    <x v="1"/>
    <m/>
    <n v="2014"/>
    <n v="1778907"/>
    <n v="0"/>
    <s v="(Sierra Leone) Emergency Intervention to Manage Ebola Virus Disease (EVD) Cases in Sierra Leone and Liberia (ECHO/-WF/EDF/2014/02003)"/>
    <n v="1400000"/>
    <s v="EUR"/>
    <x v="31"/>
    <m/>
    <x v="0"/>
    <x v="2"/>
    <x v="2"/>
    <x v="21"/>
    <s v="NGOs"/>
    <x v="0"/>
    <n v="218872"/>
    <m/>
    <s v="Donor"/>
    <m/>
  </r>
  <r>
    <x v="46"/>
    <s v="International Rescue Committee"/>
    <s v="Ebola Virus Outbreak - WEST AFRICA - April 2014"/>
    <x v="1"/>
    <m/>
    <n v="2014"/>
    <n v="1513241"/>
    <n v="0"/>
    <s v="(Sierra Leone) Ensuring Primary Health Care in the Sierra Leone Ebola Outbreak (ECHO/-WF/EDF/2014/02008)"/>
    <n v="1200000"/>
    <s v="EUR"/>
    <x v="69"/>
    <m/>
    <x v="2"/>
    <x v="2"/>
    <x v="2"/>
    <x v="21"/>
    <s v="NGOs"/>
    <x v="0"/>
    <n v="220479"/>
    <m/>
    <s v="Donor"/>
    <m/>
  </r>
  <r>
    <x v="46"/>
    <s v="Médecins sans Frontières - Switzerland"/>
    <s v="Ebola Virus Outbreak - WEST AFRICA - April 2014"/>
    <x v="0"/>
    <s v="EBOLA-14/H/71116/5223"/>
    <n v="2014"/>
    <n v="1317523"/>
    <n v="0"/>
    <s v="LIBERIA (Monrovia)- Emergency response to the Ebola outbreak (ECHO/-WF/EDF/2014/02001)"/>
    <n v="1000000"/>
    <s v="EUR"/>
    <x v="18"/>
    <s v="NOT SPECIFIED"/>
    <x v="0"/>
    <x v="0"/>
    <x v="2"/>
    <x v="21"/>
    <s v="NGOs"/>
    <x v="0"/>
    <n v="218875"/>
    <m/>
    <s v="Donor"/>
    <s v="REGIONAL"/>
  </r>
  <r>
    <x v="46"/>
    <s v="Médecins sans Frontières - Switzerland"/>
    <s v="Ebola Virus Outbreak - WEST AFRICA - April 2014"/>
    <x v="0"/>
    <s v="EBOLA-14/H/71116/5223"/>
    <n v="2014"/>
    <n v="2613480"/>
    <n v="0"/>
    <s v="(Guinea) Small-scale/epid. / Response multidisciplinary to an Hemorrhagic Fever Outbreak in Guinea, Sierra Leone and Lofa County in Liberia. (ECHO/DRF/BUD/2014/93001)"/>
    <n v="1900000"/>
    <s v="EUR"/>
    <x v="13"/>
    <s v="NOT SPECIFIED"/>
    <x v="0"/>
    <x v="1"/>
    <x v="2"/>
    <x v="21"/>
    <s v="NGOs"/>
    <x v="0"/>
    <n v="218886"/>
    <m/>
    <s v="Donor"/>
    <s v="REGIONAL"/>
  </r>
  <r>
    <x v="46"/>
    <s v="Save the Children "/>
    <s v="Ebola Virus Outbreak - WEST AFRICA - April 2014"/>
    <x v="0"/>
    <s v="EBOLA-14/H/71107/6079"/>
    <n v="2014"/>
    <n v="1270648"/>
    <n v="0"/>
    <s v="(Liberia) Ebola response in Liberia (ECHO/-WF/EDF/2014/02002)"/>
    <n v="1000000"/>
    <s v="EUR"/>
    <x v="29"/>
    <s v="NOT SPECIFIED"/>
    <x v="0"/>
    <x v="3"/>
    <x v="2"/>
    <x v="21"/>
    <s v="NGOs"/>
    <x v="0"/>
    <n v="219405"/>
    <m/>
    <s v="Donor"/>
    <s v="REGIONAL"/>
  </r>
  <r>
    <x v="46"/>
    <s v="UN Agencies, NGOs and/or Red Cross (details not yet provided)"/>
    <s v="Ebola Virus Outbreak - WEST AFRICA - April 2014"/>
    <x v="1"/>
    <m/>
    <n v="2014"/>
    <n v="26737966"/>
    <n v="0"/>
    <s v="(Region) To contain and mitigate the effects of the current Ebola virus outbreak in West Africa and to treat and care for its victims (ECHO/-WF/EDF/2014/02000 - unallocated balance of total funding decision of Euro 28.0 mn)"/>
    <n v="20000000"/>
    <s v="EUR"/>
    <x v="66"/>
    <m/>
    <x v="0"/>
    <x v="0"/>
    <x v="2"/>
    <x v="21"/>
    <s v="Other"/>
    <x v="0"/>
    <n v="216880"/>
    <m/>
    <s v="Donor"/>
    <m/>
  </r>
  <r>
    <x v="46"/>
    <s v="UN Agencies, NGOs and/or Red Cross (details not yet provided)"/>
    <s v="Ebola Virus Outbreak - WEST AFRICA - April 2014"/>
    <x v="1"/>
    <m/>
    <n v="2014"/>
    <n v="4816825"/>
    <n v="0"/>
    <s v="Humanitarian Implementation Plan (HIP) Epidemics - (ECHO/DRF/BUD/2014/93000 - unallocated balance of total original funding decision of Euro 11.5 mn)"/>
    <n v="3550000"/>
    <s v="EUR"/>
    <x v="71"/>
    <m/>
    <x v="2"/>
    <x v="0"/>
    <x v="2"/>
    <x v="21"/>
    <s v="Other"/>
    <x v="0"/>
    <n v="204247"/>
    <m/>
    <s v="Donor"/>
    <m/>
  </r>
  <r>
    <x v="46"/>
    <s v="UN Agencies, NGOs and/or Red Cross (details not yet provided)"/>
    <s v="Ebola Virus Outbreak - WEST AFRICA - April 2014"/>
    <x v="1"/>
    <m/>
    <n v="2014"/>
    <n v="26350461"/>
    <n v="0"/>
    <s v="(region) Ebola response (unallocated balance of additional funding decision of 20 million euros)"/>
    <n v="20000000"/>
    <s v="EUR"/>
    <x v="18"/>
    <m/>
    <x v="0"/>
    <x v="0"/>
    <x v="2"/>
    <x v="21"/>
    <s v="Other"/>
    <x v="0"/>
    <n v="218399"/>
    <m/>
    <s v="Donor"/>
    <m/>
  </r>
  <r>
    <x v="46"/>
    <s v="United Nations Children's Fund"/>
    <s v="Ebola Virus Outbreak - WEST AFRICA - April 2014"/>
    <x v="0"/>
    <s v="EBOLA-14/H/71109/124"/>
    <n v="2014"/>
    <n v="1008827"/>
    <n v="0"/>
    <s v="(Liberia) Strengthening Ebola response in West Africa through coordination of social mobilization and distribution of basic hygiene household kits (ECHO/-WF/EDF/2014/02007)"/>
    <n v="800000"/>
    <s v="EUR"/>
    <x v="72"/>
    <s v="NOT SPECIFIED"/>
    <x v="0"/>
    <x v="3"/>
    <x v="2"/>
    <x v="21"/>
    <s v="UN Agencies"/>
    <x v="0"/>
    <n v="220346"/>
    <m/>
    <s v="Donor"/>
    <s v="REGIONAL"/>
  </r>
  <r>
    <x v="46"/>
    <s v="Various Recipients (details not yet provided)"/>
    <s v="Ebola Virus Outbreak - WEST AFRICA - April 2014"/>
    <x v="1"/>
    <m/>
    <n v="2014"/>
    <n v="2233666"/>
    <n v="0"/>
    <s v="(region) Civil protection co-financing of transport operations with Member States 23.030202"/>
    <n v="1757895"/>
    <s v="EUR"/>
    <x v="21"/>
    <m/>
    <x v="3"/>
    <x v="0"/>
    <x v="2"/>
    <x v="21"/>
    <s v="Other"/>
    <x v="0"/>
    <n v="219945"/>
    <m/>
    <s v="Donor"/>
    <m/>
  </r>
  <r>
    <x v="46"/>
    <s v="World Food Programme"/>
    <s v="Ebola Virus Outbreak - WEST AFRICA - April 2014"/>
    <x v="0"/>
    <s v="EBOLA-14/CSS/72256/561"/>
    <n v="2014"/>
    <n v="1270648"/>
    <n v="0"/>
    <s v="(Guinea) Provision of Humanitarian Air Services in response to the Ebola Virus Disease Outbreak in West Africa. (ECHO/-WF/EDF/2014/02004)"/>
    <n v="1000000"/>
    <s v="EUR"/>
    <x v="29"/>
    <s v="NOT SPECIFIED"/>
    <x v="3"/>
    <x v="1"/>
    <x v="0"/>
    <x v="21"/>
    <s v="UN Agencies"/>
    <x v="0"/>
    <n v="218947"/>
    <m/>
    <s v="Donor and Agency"/>
    <s v="NOT SPECIFIED"/>
  </r>
  <r>
    <x v="46"/>
    <s v="World Health Organization"/>
    <s v="Ebola Virus Outbreak - WEST AFRICA - April 2014"/>
    <x v="0"/>
    <s v="EBOLA-14/H/71120/122"/>
    <n v="2014"/>
    <n v="1349296"/>
    <n v="0"/>
    <s v="(Guinea) Small-scale/epid. / Ebola outbreak surveillance, readiness and response (ECHO/DRF/BUD/2014/93002)"/>
    <n v="1000000"/>
    <s v="EUR"/>
    <x v="16"/>
    <s v="NOT SPECIFIED"/>
    <x v="0"/>
    <x v="1"/>
    <x v="2"/>
    <x v="21"/>
    <s v="UN Agencies"/>
    <x v="0"/>
    <n v="218890"/>
    <m/>
    <s v="Donor and Agency"/>
    <s v="REGIONAL"/>
  </r>
  <r>
    <x v="47"/>
    <s v="Liberian Red Cross Society"/>
    <s v="Ebola Virus Outbreak - WEST AFRICA - April 2014"/>
    <x v="0"/>
    <s v="EBOLA-14/H/71119/7395"/>
    <n v="2014"/>
    <n v="150000"/>
    <n v="0"/>
    <s v="(Liberia) Ebola response - mobilization and awareness, contact-tracing, psychosocial counseling, food distribution and burial"/>
    <s v=""/>
    <s v="USD"/>
    <x v="5"/>
    <s v="NOT SPECIFIED"/>
    <x v="0"/>
    <x v="3"/>
    <x v="0"/>
    <x v="1"/>
    <s v="Red Cross / Red Crescent"/>
    <x v="0"/>
    <n v="218075"/>
    <m/>
    <s v="Donor"/>
    <s v="REGIONAL"/>
  </r>
  <r>
    <x v="47"/>
    <s v="Plan Liberia"/>
    <s v="Ebola Virus Outbreak - WEST AFRICA - April 2014"/>
    <x v="1"/>
    <m/>
    <n v="2014"/>
    <n v="75000"/>
    <n v="0"/>
    <s v="(Liberia) Ebola response "/>
    <s v=""/>
    <s v="USD"/>
    <x v="73"/>
    <m/>
    <x v="0"/>
    <x v="3"/>
    <x v="0"/>
    <x v="1"/>
    <s v="Private Orgs. &amp; Foundations"/>
    <x v="0"/>
    <n v="218076"/>
    <m/>
    <s v="Donor"/>
    <m/>
  </r>
  <r>
    <x v="48"/>
    <s v="Direct Relief International"/>
    <s v="Ebola Virus Outbreak - WEST AFRICA - April 2014"/>
    <x v="1"/>
    <m/>
    <n v="2014"/>
    <n v="0"/>
    <n v="0"/>
    <s v="(REGION) (IN-KIND) FedEx has specialized healthcare delivery solutions and partnered with Direct Relief to ship medical resources to fight Ebola."/>
    <s v=""/>
    <s v="USD"/>
    <x v="56"/>
    <m/>
    <x v="0"/>
    <x v="0"/>
    <x v="0"/>
    <x v="1"/>
    <s v="NGOs"/>
    <x v="0"/>
    <n v="219070"/>
    <m/>
    <s v="Donor"/>
    <m/>
  </r>
  <r>
    <x v="49"/>
    <s v="Ebola Response Multi-Partner Trust Fund"/>
    <s v="Ebola Virus Outbreak - WEST AFRICA - April 2014"/>
    <x v="0"/>
    <s v="EBOLA-14/H/71642/16815"/>
    <n v="2014"/>
    <n v="9021601"/>
    <n v="0"/>
    <s v="(region) Ebola Response Multi-Partner Trust Fund "/>
    <n v="7100000"/>
    <s v="EUR"/>
    <x v="35"/>
    <s v="NOT SPECIFIED"/>
    <x v="0"/>
    <x v="0"/>
    <x v="2"/>
    <x v="22"/>
    <s v="UN Agencies"/>
    <x v="0"/>
    <n v="219427"/>
    <m/>
    <s v="Donor"/>
    <s v="REGIONAL"/>
  </r>
  <r>
    <x v="49"/>
    <s v="International Federation of Red Cross and Red Crescent Societies"/>
    <s v="Ebola Virus Outbreak - WEST AFRICA - April 2014"/>
    <x v="1"/>
    <m/>
    <n v="2014"/>
    <n v="1168996"/>
    <n v="0"/>
    <s v="(Region) Aid to victims of ebola virus outbreak"/>
    <n v="920000"/>
    <s v="EUR"/>
    <x v="12"/>
    <m/>
    <x v="0"/>
    <x v="0"/>
    <x v="2"/>
    <x v="22"/>
    <s v="Red Cross / Red Crescent"/>
    <x v="0"/>
    <n v="220066"/>
    <m/>
    <s v="Donor"/>
    <m/>
  </r>
  <r>
    <x v="49"/>
    <s v="International Federation of Red Cross and Red Crescent Societies"/>
    <s v="Ebola Virus Outbreak - WEST AFRICA - April 2014"/>
    <x v="0"/>
    <s v="EBOLA-14/H/71122/99"/>
    <n v="2014"/>
    <n v="0"/>
    <n v="374332"/>
    <s v="(Region) to provide humanitarian assistance for fight against the Ebola epidemic_x000d__x000a__x000d__x000a_"/>
    <n v="280000"/>
    <s v="EUR"/>
    <x v="74"/>
    <s v="NOT SPECIFIED"/>
    <x v="0"/>
    <x v="0"/>
    <x v="1"/>
    <x v="22"/>
    <s v="Red Cross / Red Crescent"/>
    <x v="0"/>
    <n v="217030"/>
    <m/>
    <s v="Donor"/>
    <s v="REGIONAL"/>
  </r>
  <r>
    <x v="49"/>
    <s v="International Federation of Red Cross and Red Crescent Societies"/>
    <s v="Ebola Virus Outbreak - WEST AFRICA - April 2014"/>
    <x v="0"/>
    <s v="EBOLA-14/H/71122/99"/>
    <n v="2014"/>
    <n v="374332"/>
    <n v="0"/>
    <s v="(Region) Aid to victims of ebola epidemic in Western Africa"/>
    <n v="280000"/>
    <s v="EUR"/>
    <x v="1"/>
    <s v="NOT SPECIFIED"/>
    <x v="0"/>
    <x v="0"/>
    <x v="2"/>
    <x v="22"/>
    <s v="Red Cross / Red Crescent"/>
    <x v="0"/>
    <n v="218426"/>
    <m/>
    <s v="Donor"/>
    <s v="REGIONAL"/>
  </r>
  <r>
    <x v="49"/>
    <s v="World Health Organization"/>
    <s v="Ebola Virus Outbreak - WEST AFRICA - April 2014"/>
    <x v="0"/>
    <s v="EBOLA-14/H/71120/122"/>
    <n v="2014"/>
    <n v="666000"/>
    <n v="0"/>
    <s v="(Region) Aid to victims of Ebola outbreak in Western Africa"/>
    <n v="500000"/>
    <s v="EUR"/>
    <x v="33"/>
    <s v="NOT SPECIFIED"/>
    <x v="0"/>
    <x v="0"/>
    <x v="0"/>
    <x v="22"/>
    <s v="UN Agencies"/>
    <x v="0"/>
    <n v="218985"/>
    <m/>
    <s v="Donor and Agency"/>
    <s v="REGIONAL"/>
  </r>
  <r>
    <x v="50"/>
    <s v="Bilateral (affected government)"/>
    <s v="Ebola Virus Outbreak - WEST AFRICA - April 2014"/>
    <x v="1"/>
    <m/>
    <n v="2014"/>
    <n v="674764"/>
    <n v="0"/>
    <s v="(Guinea) (In-kind) 24 public health experts_x000d__x000a_"/>
    <n v="500000"/>
    <s v="EUR"/>
    <x v="33"/>
    <m/>
    <x v="0"/>
    <x v="1"/>
    <x v="2"/>
    <x v="23"/>
    <s v="Government"/>
    <x v="1"/>
    <n v="219426"/>
    <m/>
    <s v="Donor"/>
    <m/>
  </r>
  <r>
    <x v="50"/>
    <s v="Bilateral (affected government)"/>
    <s v="Ebola Virus Outbreak - WEST AFRICA - April 2014"/>
    <x v="1"/>
    <m/>
    <n v="2014"/>
    <n v="12055336"/>
    <n v="0"/>
    <s v="(Cote d'Ivoire) Contrat de désendettement et de développement (C2D) : contribution au plan de riposte guinéen."/>
    <n v="9150000"/>
    <s v="EUR"/>
    <x v="10"/>
    <m/>
    <x v="0"/>
    <x v="14"/>
    <x v="2"/>
    <x v="23"/>
    <s v="Government"/>
    <x v="0"/>
    <n v="220849"/>
    <m/>
    <s v="Donor"/>
    <m/>
  </r>
  <r>
    <x v="50"/>
    <s v="Bilateral (affected government)"/>
    <s v="Ebola Virus Outbreak - WEST AFRICA - April 2014"/>
    <x v="1"/>
    <m/>
    <n v="2014"/>
    <n v="527009"/>
    <n v="0"/>
    <s v="(Cameroon) Contrat de désendettement et de développement.Contribution au plan de riposte via le GIP ESTHER."/>
    <n v="400000"/>
    <s v="EUR"/>
    <x v="10"/>
    <m/>
    <x v="0"/>
    <x v="9"/>
    <x v="2"/>
    <x v="23"/>
    <s v="Government"/>
    <x v="0"/>
    <n v="220851"/>
    <m/>
    <s v="Donor"/>
    <m/>
  </r>
  <r>
    <x v="50"/>
    <s v="Bilateral (affected government)"/>
    <s v="Ebola Virus Outbreak - WEST AFRICA - April 2014"/>
    <x v="1"/>
    <m/>
    <n v="2014"/>
    <n v="5082592"/>
    <n v="0"/>
    <s v="(Guinea) support to Institute Pasteur in Guinea to diagnose EVD and train Guinean staff"/>
    <n v="4000000"/>
    <s v="EUR"/>
    <x v="75"/>
    <m/>
    <x v="0"/>
    <x v="1"/>
    <x v="0"/>
    <x v="23"/>
    <s v="Government"/>
    <x v="0"/>
    <n v="219874"/>
    <m/>
    <s v="Donor"/>
    <m/>
  </r>
  <r>
    <x v="50"/>
    <s v="Bilateral (affected government)"/>
    <s v="Ebola Virus Outbreak - WEST AFRICA - April 2014"/>
    <x v="1"/>
    <m/>
    <n v="2014"/>
    <n v="6353240"/>
    <n v="0"/>
    <s v="(Guinea) In-kind- Isoler et prendre en charge les malades affectés par le virus"/>
    <n v="5000000"/>
    <s v="EUR"/>
    <x v="21"/>
    <m/>
    <x v="0"/>
    <x v="1"/>
    <x v="2"/>
    <x v="23"/>
    <s v="Government"/>
    <x v="1"/>
    <n v="218885"/>
    <m/>
    <s v="Donor"/>
    <m/>
  </r>
  <r>
    <x v="50"/>
    <s v="French Red Cross"/>
    <s v="Ebola Virus Outbreak - WEST AFRICA - April 2014"/>
    <x v="1"/>
    <m/>
    <n v="2014"/>
    <n v="206327"/>
    <n v="0"/>
    <s v="(Guinea) Organiser des activités de désinfection, de suivi des cas contacts et de sensibilisation en Guinée forestière, en appui à la Croix-Rouge guinéenne."/>
    <n v="150000"/>
    <s v="EUR"/>
    <x v="54"/>
    <m/>
    <x v="0"/>
    <x v="1"/>
    <x v="2"/>
    <x v="23"/>
    <s v="Red Cross / Red Crescent"/>
    <x v="0"/>
    <n v="218991"/>
    <m/>
    <s v="Donor"/>
    <m/>
  </r>
  <r>
    <x v="50"/>
    <s v="Private (individuals &amp; organisations)"/>
    <s v="Ebola Virus Outbreak - WEST AFRICA - April 2014"/>
    <x v="1"/>
    <m/>
    <n v="2014"/>
    <n v="30303"/>
    <n v="0"/>
    <s v="(Guinea) In-kind - Transporter des médicaments et des équipements.(through NECONTRAS)"/>
    <n v="23000"/>
    <s v="EUR"/>
    <x v="56"/>
    <m/>
    <x v="0"/>
    <x v="1"/>
    <x v="2"/>
    <x v="23"/>
    <s v="Private Orgs. &amp; Foundations"/>
    <x v="1"/>
    <n v="219370"/>
    <m/>
    <s v="Donor"/>
    <m/>
  </r>
  <r>
    <x v="50"/>
    <s v="Private (individuals &amp; organisations)"/>
    <s v="Ebola Virus Outbreak - WEST AFRICA - April 2014"/>
    <x v="1"/>
    <m/>
    <n v="2014"/>
    <n v="51383"/>
    <n v="0"/>
    <s v="(Guinea) In-kind - Transporter des médicaments et des équipements.(through EPRUS)"/>
    <n v="39000"/>
    <s v="EUR"/>
    <x v="56"/>
    <m/>
    <x v="0"/>
    <x v="1"/>
    <x v="0"/>
    <x v="23"/>
    <s v="Private Orgs. &amp; Foundations"/>
    <x v="1"/>
    <n v="219371"/>
    <m/>
    <s v="Donor"/>
    <m/>
  </r>
  <r>
    <x v="50"/>
    <s v="Private (individuals &amp; organisations)"/>
    <s v="Ebola Virus Outbreak - WEST AFRICA - April 2014"/>
    <x v="1"/>
    <m/>
    <n v="2014"/>
    <n v="16506"/>
    <n v="0"/>
    <s v="(Guinea) In-kind - Conduire des missions d’expertise et de conseil dans le domaine de la santé publique (EPRUS)"/>
    <n v="12000"/>
    <s v="EUR"/>
    <x v="76"/>
    <m/>
    <x v="0"/>
    <x v="1"/>
    <x v="0"/>
    <x v="23"/>
    <s v="Private Orgs. &amp; Foundations"/>
    <x v="1"/>
    <n v="219335"/>
    <m/>
    <s v="Donor"/>
    <m/>
  </r>
  <r>
    <x v="50"/>
    <s v="Private (individuals &amp; organisations)"/>
    <s v="Ebola Virus Outbreak - WEST AFRICA - April 2014"/>
    <x v="1"/>
    <m/>
    <n v="2014"/>
    <n v="78899"/>
    <n v="0"/>
    <s v="(Guinea) In-kind - Transporter des médicaments et des équipements (through EPRUS)"/>
    <n v="59884"/>
    <s v="EUR"/>
    <x v="56"/>
    <m/>
    <x v="3"/>
    <x v="1"/>
    <x v="2"/>
    <x v="23"/>
    <s v="Private Orgs. &amp; Foundations"/>
    <x v="1"/>
    <n v="219336"/>
    <m/>
    <s v="Donor"/>
    <m/>
  </r>
  <r>
    <x v="50"/>
    <s v="World Food Programme"/>
    <s v="Ebola Virus Outbreak - WEST AFRICA - April 2014"/>
    <x v="0"/>
    <s v="EBOLA-14/F/71114/561"/>
    <n v="2014"/>
    <n v="635324"/>
    <n v="0"/>
    <s v="(Guinea) Ebola response"/>
    <n v="500000"/>
    <s v="EUR"/>
    <x v="27"/>
    <s v="NOT SPECIFIED"/>
    <x v="1"/>
    <x v="1"/>
    <x v="0"/>
    <x v="23"/>
    <s v="UN Agencies"/>
    <x v="0"/>
    <n v="219875"/>
    <m/>
    <s v="Donor and Agency"/>
    <s v="REGIONAL"/>
  </r>
  <r>
    <x v="50"/>
    <s v="World Health Organization"/>
    <s v="Ebola Virus Outbreak - WEST AFRICA - April 2014"/>
    <x v="0"/>
    <s v="EBOLA-14/H/71120/122"/>
    <n v="2014"/>
    <n v="668449"/>
    <n v="0"/>
    <s v="(Region) Contribuer au renforcement des plans de riposte sanitaire."/>
    <n v="500000"/>
    <s v="EUR"/>
    <x v="33"/>
    <s v="NOT SPECIFIED"/>
    <x v="0"/>
    <x v="0"/>
    <x v="0"/>
    <x v="23"/>
    <s v="UN Agencies"/>
    <x v="0"/>
    <n v="220852"/>
    <m/>
    <s v="Donor and Agency"/>
    <s v="REGIONAL"/>
  </r>
  <r>
    <x v="51"/>
    <s v="United Nations Population Fund"/>
    <s v="Ebola Virus Outbreak - WEST AFRICA - April 2014"/>
    <x v="0"/>
    <s v="EBOLA-14/H/71103/1171"/>
    <n v="2014"/>
    <n v="70000"/>
    <n v="0"/>
    <s v="(Liberia) UNFPA Liberia's Ebola Relief Efforts (from Moccasin Lake Foundation )_x000d__x000a_"/>
    <s v=""/>
    <s v="USD"/>
    <x v="4"/>
    <s v="NOT SPECIFIED"/>
    <x v="0"/>
    <x v="3"/>
    <x v="0"/>
    <x v="1"/>
    <s v="UN Agencies"/>
    <x v="0"/>
    <n v="220614"/>
    <m/>
    <s v="Agency"/>
    <s v="REGIONAL"/>
  </r>
  <r>
    <x v="52"/>
    <s v="Partners in Health"/>
    <s v="Ebola Virus Outbreak - WEST AFRICA - April 2014"/>
    <x v="1"/>
    <m/>
    <n v="2014"/>
    <n v="2000000"/>
    <n v="0"/>
    <s v="(regiona) training front line health workers and system strengthening programs for long term preparedness and response,  in collaboration with Last Mile Health"/>
    <s v=""/>
    <s v="USD"/>
    <x v="53"/>
    <m/>
    <x v="0"/>
    <x v="0"/>
    <x v="2"/>
    <x v="1"/>
    <s v="Private Orgs. &amp; Foundations"/>
    <x v="0"/>
    <n v="218821"/>
    <m/>
    <s v="Donor"/>
    <m/>
  </r>
  <r>
    <x v="53"/>
    <s v="Arbeiter-Samariter-Bund Deutschland e.V"/>
    <s v="Ebola Virus Outbreak - WEST AFRICA - April 2014"/>
    <x v="1"/>
    <m/>
    <n v="2014"/>
    <n v="179881"/>
    <n v="0"/>
    <s v="(Gambia) Prevention and support (training, sensibilization , medical aid and equipment, sreening) for containment of the Ebola crisis im Gambia (VN05 321.50 GMB 01/14)"/>
    <n v="141566"/>
    <s v="EUR"/>
    <x v="26"/>
    <m/>
    <x v="0"/>
    <x v="11"/>
    <x v="2"/>
    <x v="24"/>
    <s v="NGOs"/>
    <x v="0"/>
    <n v="219475"/>
    <m/>
    <s v="Donor"/>
    <m/>
  </r>
  <r>
    <x v="53"/>
    <s v="Caritas Germany (DCV)"/>
    <s v="Ebola Virus Outbreak - WEST AFRICA - April 2014"/>
    <x v="1"/>
    <m/>
    <n v="2014"/>
    <n v="2017654"/>
    <n v="0"/>
    <s v="(Liberia) Provision of medical materials to the protection and for the care, food help  (2014.1831.8)"/>
    <n v="1600000"/>
    <s v="EUR"/>
    <x v="8"/>
    <m/>
    <x v="2"/>
    <x v="3"/>
    <x v="2"/>
    <x v="24"/>
    <s v="NGOs"/>
    <x v="0"/>
    <n v="220835"/>
    <m/>
    <s v="Donor"/>
    <m/>
  </r>
  <r>
    <x v="53"/>
    <s v="Deutsche Welthungerhilfe e.V. (German Agro Action)"/>
    <s v="Ebola Virus Outbreak - WEST AFRICA - April 2014"/>
    <x v="1"/>
    <m/>
    <n v="2014"/>
    <n v="260870"/>
    <n v="0"/>
    <s v="(Sierra Leone) Food aid and Ebola treatment / prevention in Sierra Leone (VN05 321.50 SLE 02/14)"/>
    <n v="198000"/>
    <s v="EUR"/>
    <x v="7"/>
    <m/>
    <x v="2"/>
    <x v="2"/>
    <x v="2"/>
    <x v="24"/>
    <s v="NGOs"/>
    <x v="0"/>
    <n v="218099"/>
    <m/>
    <s v="Donor"/>
    <m/>
  </r>
  <r>
    <x v="53"/>
    <s v="Diakonie Katastrophenhilfe"/>
    <s v="Ebola Virus Outbreak - WEST AFRICA - April 2014"/>
    <x v="1"/>
    <m/>
    <n v="2014"/>
    <n v="1773018"/>
    <n v="0"/>
    <s v="(Liberia) Medical emergency, training and equipment help to combat Ebola epidemic in Liberia (VN05 321.50 LIB 02/14)"/>
    <n v="1395365"/>
    <s v="EUR"/>
    <x v="32"/>
    <m/>
    <x v="0"/>
    <x v="3"/>
    <x v="2"/>
    <x v="24"/>
    <s v="NGOs"/>
    <x v="0"/>
    <n v="219649"/>
    <m/>
    <s v="Donor"/>
    <m/>
  </r>
  <r>
    <x v="53"/>
    <s v="Ebola Response Multi-Partner Trust Fund"/>
    <s v="Ebola Virus Outbreak - WEST AFRICA - April 2014"/>
    <x v="0"/>
    <s v="EBOLA-14/H/71642/16815"/>
    <n v="2014"/>
    <n v="6305170"/>
    <n v="0"/>
    <s v="(Region) Ebola Trust Fund (transnational Projects for Sierra Leone, Liberia and Guinea) (VN05 321.50 SLE 08/14)"/>
    <n v="5000000"/>
    <s v="EUR"/>
    <x v="69"/>
    <s v="NOT SPECIFIED"/>
    <x v="0"/>
    <x v="0"/>
    <x v="2"/>
    <x v="24"/>
    <s v="UN Agencies"/>
    <x v="0"/>
    <n v="220817"/>
    <m/>
    <s v="Donor and Agency"/>
    <s v="REGIONAL"/>
  </r>
  <r>
    <x v="53"/>
    <s v="German Doctors e.V."/>
    <s v="Ebola Virus Outbreak - WEST AFRICA - April 2014"/>
    <x v="1"/>
    <m/>
    <n v="2014"/>
    <n v="308351"/>
    <n v="0"/>
    <s v="(Sierra Leone) Ebola emergency measures, epidemic control and maintenance of health care in the catchmentarea of the Catholic community hospital Serabu (VN05 321.50 SLE 04/14)"/>
    <n v="242672"/>
    <s v="EUR"/>
    <x v="32"/>
    <m/>
    <x v="0"/>
    <x v="2"/>
    <x v="2"/>
    <x v="24"/>
    <s v="NGOs"/>
    <x v="0"/>
    <n v="219777"/>
    <m/>
    <s v="Donor"/>
    <m/>
  </r>
  <r>
    <x v="53"/>
    <s v="Humedica"/>
    <s v="Ebola Virus Outbreak - WEST AFRICA - April 2014"/>
    <x v="1"/>
    <m/>
    <n v="2014"/>
    <n v="262910"/>
    <n v="0"/>
    <s v="(Liberia) Prevention an Combating Ebola in Bomi, Sinoe and Grand Cape Mount Counties in Liberia (VN05 321.50 LIB 01/14)"/>
    <n v="199549"/>
    <s v="EUR"/>
    <x v="20"/>
    <m/>
    <x v="0"/>
    <x v="3"/>
    <x v="2"/>
    <x v="24"/>
    <s v="NGOs"/>
    <x v="0"/>
    <n v="219334"/>
    <m/>
    <s v="Donor"/>
    <m/>
  </r>
  <r>
    <x v="53"/>
    <s v="Médecins sans Frontières"/>
    <s v="Ebola Virus Outbreak - WEST AFRICA - April 2014"/>
    <x v="0"/>
    <s v="EBOLA-14/H/71118/5081"/>
    <n v="2014"/>
    <n v="345781"/>
    <n v="0"/>
    <s v="(Guinea) Emergency medical assistance at the outbreak of hemorrhagic fever (Ebola) in West Africa (VN05 321.50 GIN 01/14)"/>
    <n v="250000"/>
    <s v="EUR"/>
    <x v="77"/>
    <s v="NOT SPECIFIED"/>
    <x v="0"/>
    <x v="1"/>
    <x v="2"/>
    <x v="24"/>
    <s v="NGOs"/>
    <x v="0"/>
    <n v="218893"/>
    <m/>
    <s v="Donor"/>
    <s v="REGIONAL"/>
  </r>
  <r>
    <x v="53"/>
    <s v="Médecins sans Frontières"/>
    <s v="Ebola Virus Outbreak - WEST AFRICA - April 2014"/>
    <x v="0"/>
    <s v="EBOLA-14/H/71118/5081"/>
    <n v="2014"/>
    <n v="668449"/>
    <n v="0"/>
    <s v="(Sierra Leone) Emergency medical assistance during an outbreak of hemorrhagic fever in West Africa (VN05 321.50 SLE 01/14)"/>
    <n v="500000"/>
    <s v="EUR"/>
    <x v="78"/>
    <s v="NOT SPECIFIED"/>
    <x v="0"/>
    <x v="2"/>
    <x v="2"/>
    <x v="24"/>
    <s v="NGOs"/>
    <x v="0"/>
    <n v="218101"/>
    <m/>
    <s v="Donor"/>
    <s v="REGIONAL"/>
  </r>
  <r>
    <x v="53"/>
    <s v="Plan International"/>
    <s v="Ebola Virus Outbreak - WEST AFRICA - April 2014"/>
    <x v="0"/>
    <s v="EBOLA-14/H/71111/5524"/>
    <n v="2014"/>
    <n v="1905972"/>
    <n v="0"/>
    <s v="(Liberia) Multi-sectoral emergency projects to combat the direct and indirect effects of the Ebola epidemicin Sierra Leone, Guinea and Liberia (VN05 321.50 LIB 04/14)"/>
    <n v="1500000"/>
    <s v="EUR"/>
    <x v="46"/>
    <s v="NOT SPECIFIED"/>
    <x v="0"/>
    <x v="3"/>
    <x v="2"/>
    <x v="24"/>
    <s v="NGOs"/>
    <x v="0"/>
    <n v="219695"/>
    <m/>
    <s v="Donor"/>
    <s v="REGIONAL"/>
  </r>
  <r>
    <x v="53"/>
    <s v="Plan International"/>
    <s v="Ebola Virus Outbreak - WEST AFRICA - April 2014"/>
    <x v="0"/>
    <s v="EBOLA-14/H/71111/5524"/>
    <n v="2014"/>
    <n v="1905972"/>
    <n v="0"/>
    <s v="(Region) Procurement and distribution of NFI/hygiene kits (chlorine, soap, toothpaste, bed linen, among other things) to foster families (if necessary also disinfection of toilets and households) (Liberia/ Guinea).Procurement and establishment of wash-hand stations and distribution of sanitary kits (incl. soap, chlorine etc.) to 500 public places (schools, market places, clinics, health centres etc.) (Liberia/Guinea). Provision of 6 water tanks (as well as weekly refilling) for 3 local health centres, which also take care of first reception of people infected with Ebola _x000d__x000a_"/>
    <n v="1500000"/>
    <s v="EUR"/>
    <x v="6"/>
    <s v="NOT SPECIFIED"/>
    <x v="0"/>
    <x v="0"/>
    <x v="2"/>
    <x v="24"/>
    <s v="NGOs"/>
    <x v="0"/>
    <n v="219646"/>
    <m/>
    <s v="Agency"/>
    <s v="REGIONAL"/>
  </r>
  <r>
    <x v="53"/>
    <s v="Private (individuals &amp; organisations)"/>
    <s v="Ebola Virus Outbreak - WEST AFRICA - April 2014"/>
    <x v="1"/>
    <m/>
    <n v="2014"/>
    <n v="56814"/>
    <n v="0"/>
    <s v="(Sierra Leone) Education of the population in 13 districts in Sierra Leone to Ebola (VN05 321.50 SLE 03/14) (through Botschaft Bamako)"/>
    <n v="43122"/>
    <s v="EUR"/>
    <x v="15"/>
    <m/>
    <x v="0"/>
    <x v="2"/>
    <x v="2"/>
    <x v="24"/>
    <s v="Private Orgs. &amp; Foundations"/>
    <x v="0"/>
    <n v="218100"/>
    <m/>
    <s v="Donor"/>
    <m/>
  </r>
  <r>
    <x v="53"/>
    <s v="Technisches Hilfswerk (THW)"/>
    <s v="Ebola Virus Outbreak - WEST AFRICA - April 2014"/>
    <x v="1"/>
    <m/>
    <n v="2014"/>
    <n v="1241804"/>
    <n v="0"/>
    <s v="(Sierra Leone) Technical and Logistical support in the Ebola crisis in West Africa in Ebola infection Area WestAfrica (Guinea, Sierra Leone, Liberia) (VN05 321.50 SLE 05/14)"/>
    <n v="977300"/>
    <s v="EUR"/>
    <x v="57"/>
    <m/>
    <x v="3"/>
    <x v="2"/>
    <x v="2"/>
    <x v="24"/>
    <s v="Government"/>
    <x v="0"/>
    <n v="219474"/>
    <m/>
    <s v="Donor"/>
    <m/>
  </r>
  <r>
    <x v="53"/>
    <s v="United Nations Children's Fund"/>
    <s v="Ebola Virus Outbreak - WEST AFRICA - April 2014"/>
    <x v="0"/>
    <s v="EBOLA-14/H/71109/124"/>
    <n v="2014"/>
    <n v="4320000"/>
    <n v="0"/>
    <s v="(Liberia) Ebola Response"/>
    <n v="3399840"/>
    <s v="EUR"/>
    <x v="22"/>
    <s v="NOT SPECIFIED"/>
    <x v="0"/>
    <x v="3"/>
    <x v="0"/>
    <x v="24"/>
    <s v="UN Agencies"/>
    <x v="0"/>
    <n v="220707"/>
    <m/>
    <s v="Donor and Agency"/>
    <s v="REGIONAL"/>
  </r>
  <r>
    <x v="53"/>
    <s v="United Nations Children's Fund"/>
    <s v="Ebola Virus Outbreak - WEST AFRICA - April 2014"/>
    <x v="0"/>
    <s v="EBOLA-14/H/71109/124"/>
    <n v="2014"/>
    <n v="3240000"/>
    <n v="0"/>
    <s v="(Sierra Leone) Ebola Response"/>
    <n v="2549880"/>
    <s v="EUR"/>
    <x v="22"/>
    <s v="NOT SPECIFIED"/>
    <x v="0"/>
    <x v="2"/>
    <x v="0"/>
    <x v="24"/>
    <s v="UN Agencies"/>
    <x v="0"/>
    <n v="220708"/>
    <m/>
    <s v="Donor and Agency"/>
    <s v="REGIONAL"/>
  </r>
  <r>
    <x v="53"/>
    <s v="United Nations Children's Fund"/>
    <s v="Ebola Virus Outbreak - WEST AFRICA - April 2014"/>
    <x v="0"/>
    <s v="EBOLA-14/H/71109/124"/>
    <n v="2014"/>
    <n v="26350461"/>
    <n v="0"/>
    <s v="(Liberia) Ebola Response (2014.1829.2)"/>
    <n v="20000000"/>
    <s v="EUR"/>
    <x v="4"/>
    <s v="NOT SPECIFIED"/>
    <x v="0"/>
    <x v="3"/>
    <x v="2"/>
    <x v="24"/>
    <s v="UN Agencies"/>
    <x v="0"/>
    <n v="220529"/>
    <m/>
    <s v="Donor"/>
    <s v="REGIONAL"/>
  </r>
  <r>
    <x v="53"/>
    <s v="United Nations Children's Fund"/>
    <s v="Ebola Virus Outbreak - WEST AFRICA - April 2014"/>
    <x v="0"/>
    <s v="EBOLA-14/H/71109/124"/>
    <n v="2014"/>
    <n v="1270648"/>
    <n v="0"/>
    <s v="(Region) Ebola Response"/>
    <n v="1000000"/>
    <s v="EUR"/>
    <x v="22"/>
    <s v="NOT SPECIFIED"/>
    <x v="0"/>
    <x v="0"/>
    <x v="0"/>
    <x v="24"/>
    <s v="UN Agencies"/>
    <x v="0"/>
    <n v="220719"/>
    <m/>
    <s v="Donor and Agency"/>
    <s v="REGIONAL"/>
  </r>
  <r>
    <x v="53"/>
    <s v="United Nations Children's Fund"/>
    <s v="Ebola Virus Outbreak - WEST AFRICA - April 2014"/>
    <x v="0"/>
    <s v="EBOLA-14/H/71109/124"/>
    <n v="2014"/>
    <n v="108000"/>
    <n v="0"/>
    <s v="(Benin) Ebola Response"/>
    <n v="84996"/>
    <s v="EUR"/>
    <x v="22"/>
    <s v="NOT SPECIFIED"/>
    <x v="0"/>
    <x v="15"/>
    <x v="0"/>
    <x v="24"/>
    <s v="UN Agencies"/>
    <x v="0"/>
    <n v="220715"/>
    <m/>
    <s v="Donor and Agency"/>
    <s v="REGIONAL"/>
  </r>
  <r>
    <x v="53"/>
    <s v="United Nations Children's Fund"/>
    <s v="Ebola Virus Outbreak - WEST AFRICA - April 2014"/>
    <x v="0"/>
    <s v="EBOLA-14/H/71109/124"/>
    <n v="2014"/>
    <n v="108000"/>
    <n v="0"/>
    <s v="(Ghana) Ebola Response"/>
    <n v="84996"/>
    <s v="EUR"/>
    <x v="22"/>
    <s v="NOT SPECIFIED"/>
    <x v="0"/>
    <x v="13"/>
    <x v="0"/>
    <x v="24"/>
    <s v="UN Agencies"/>
    <x v="0"/>
    <n v="220716"/>
    <m/>
    <s v="Donor and Agency"/>
    <s v="REGIONAL"/>
  </r>
  <r>
    <x v="53"/>
    <s v="United Nations Children's Fund"/>
    <s v="Ebola Virus Outbreak - WEST AFRICA - April 2014"/>
    <x v="0"/>
    <s v="EBOLA-14/H/71109/124"/>
    <n v="2014"/>
    <n v="486000"/>
    <n v="0"/>
    <s v="(Guinea-Bissau) Ebola Response"/>
    <n v="382482"/>
    <s v="EUR"/>
    <x v="22"/>
    <s v="NOT SPECIFIED"/>
    <x v="0"/>
    <x v="6"/>
    <x v="0"/>
    <x v="24"/>
    <s v="UN Agencies"/>
    <x v="0"/>
    <n v="220717"/>
    <m/>
    <s v="Donor and Agency"/>
    <s v="REGIONAL"/>
  </r>
  <r>
    <x v="53"/>
    <s v="United Nations Children's Fund"/>
    <s v="Ebola Virus Outbreak - WEST AFRICA - April 2014"/>
    <x v="0"/>
    <s v="EBOLA-14/H/71109/124"/>
    <n v="2014"/>
    <n v="378000"/>
    <n v="0"/>
    <s v="(Mali) Ebola Response"/>
    <n v="297486"/>
    <s v="EUR"/>
    <x v="22"/>
    <s v="NOT SPECIFIED"/>
    <x v="0"/>
    <x v="7"/>
    <x v="0"/>
    <x v="24"/>
    <s v="UN Agencies"/>
    <x v="0"/>
    <n v="220718"/>
    <m/>
    <s v="Donor and Agency"/>
    <s v="REGIONAL"/>
  </r>
  <r>
    <x v="53"/>
    <s v="United Nations Children's Fund"/>
    <s v="Ebola Virus Outbreak - WEST AFRICA - April 2014"/>
    <x v="0"/>
    <s v="EBOLA-14/H/71109/124"/>
    <n v="2014"/>
    <n v="2795832"/>
    <n v="0"/>
    <s v="(Guinea) Ebola Response "/>
    <n v="2200320"/>
    <s v="EUR"/>
    <x v="22"/>
    <s v="NOT SPECIFIED"/>
    <x v="0"/>
    <x v="1"/>
    <x v="0"/>
    <x v="24"/>
    <s v="UN Agencies"/>
    <x v="0"/>
    <n v="220349"/>
    <m/>
    <s v="Donor and Agency"/>
    <s v="REGIONAL"/>
  </r>
  <r>
    <x v="53"/>
    <s v="Various Recipients (details not yet provided)"/>
    <s v="Ebola Virus Outbreak - WEST AFRICA - April 2014"/>
    <x v="1"/>
    <m/>
    <n v="2014"/>
    <n v="0"/>
    <n v="53235823"/>
    <s v="(region) additional support to the Ebola crisis announced on October 17 (unallocated balance of 84.7 m euros)"/>
    <n v="39820397"/>
    <s v="EUR"/>
    <x v="35"/>
    <m/>
    <x v="0"/>
    <x v="0"/>
    <x v="1"/>
    <x v="24"/>
    <s v="Other"/>
    <x v="0"/>
    <n v="219436"/>
    <m/>
    <s v="Donor"/>
    <m/>
  </r>
  <r>
    <x v="53"/>
    <s v="World Food Programme"/>
    <s v="Ebola Virus Outbreak - WEST AFRICA - April 2014"/>
    <x v="0"/>
    <s v="EBOLA-14/CSS/72256/561"/>
    <n v="2014"/>
    <n v="5044136"/>
    <n v="0"/>
    <s v="(Liberia) Logistics services for the humanitarian community in the Ebola crisis in West Africa, includingUNHAS (VN05 321.50 LIB 06/14)"/>
    <n v="4000000"/>
    <s v="EUR"/>
    <x v="79"/>
    <s v="NOT SPECIFIED"/>
    <x v="3"/>
    <x v="3"/>
    <x v="2"/>
    <x v="24"/>
    <s v="UN Agencies"/>
    <x v="0"/>
    <n v="220599"/>
    <m/>
    <s v="Donor"/>
    <s v="NOT SPECIFIED"/>
  </r>
  <r>
    <x v="53"/>
    <s v="World Food Programme"/>
    <s v="Ebola Virus Outbreak - WEST AFRICA - April 2014"/>
    <x v="0"/>
    <s v="EBOLA-14/CSS/72256/561"/>
    <n v="2014"/>
    <n v="1261034"/>
    <n v="0"/>
    <s v="(Liberia) Support of the UNHAS flight service (VN05 321.50 LIB 03/14)"/>
    <n v="1000000"/>
    <s v="EUR"/>
    <x v="79"/>
    <s v="NOT SPECIFIED"/>
    <x v="3"/>
    <x v="3"/>
    <x v="2"/>
    <x v="24"/>
    <s v="UN Agencies"/>
    <x v="0"/>
    <n v="220600"/>
    <m/>
    <s v="Donor"/>
    <s v="NOT SPECIFIED"/>
  </r>
  <r>
    <x v="53"/>
    <s v="World Health Organization"/>
    <s v="Ebola Virus Outbreak - WEST AFRICA - April 2014"/>
    <x v="1"/>
    <m/>
    <n v="2014"/>
    <n v="553250"/>
    <n v="0"/>
    <s v="(Region) Guinea, Liberia and Sierra Leone through WHO EVD Outbreak Response _x000d__x000a_ "/>
    <n v="400000"/>
    <s v="EUR"/>
    <x v="44"/>
    <m/>
    <x v="0"/>
    <x v="0"/>
    <x v="0"/>
    <x v="24"/>
    <s v="UN Agencies"/>
    <x v="0"/>
    <n v="217841"/>
    <m/>
    <s v="Agency"/>
    <m/>
  </r>
  <r>
    <x v="53"/>
    <s v="World Health Organization"/>
    <s v="Ebola Virus Outbreak - WEST AFRICA - April 2014"/>
    <x v="0"/>
    <s v="EBOLA-14/H/71120/122"/>
    <n v="2014"/>
    <n v="1336000"/>
    <n v="0"/>
    <s v="(Region) WHO - Ebola Virus Diseases Outbreak response in west Africa "/>
    <n v="1000000"/>
    <s v="EUR"/>
    <x v="30"/>
    <s v="NOT SPECIFIED"/>
    <x v="0"/>
    <x v="0"/>
    <x v="0"/>
    <x v="24"/>
    <s v="UN Agencies"/>
    <x v="0"/>
    <n v="217849"/>
    <m/>
    <s v="Agency"/>
    <s v="REGIONAL"/>
  </r>
  <r>
    <x v="53"/>
    <s v="World Health Organization"/>
    <s v="Ebola Virus Outbreak - WEST AFRICA - April 2014"/>
    <x v="0"/>
    <s v="EBOLA-14/H/71120/122"/>
    <n v="2014"/>
    <n v="267380"/>
    <n v="0"/>
    <s v="(Region) WHO - Ebola Virus Diseases Outbreak response in west Africa_x000d__x000a_"/>
    <n v="200000"/>
    <s v="EUR"/>
    <x v="31"/>
    <s v="NOT SPECIFIED"/>
    <x v="0"/>
    <x v="0"/>
    <x v="0"/>
    <x v="24"/>
    <s v="UN Agencies"/>
    <x v="0"/>
    <n v="218845"/>
    <m/>
    <s v="Agency"/>
    <s v="REGIONAL"/>
  </r>
  <r>
    <x v="53"/>
    <s v="World Health Organization"/>
    <s v="Ebola Virus Outbreak - WEST AFRICA - April 2014"/>
    <x v="0"/>
    <s v="EBOLA-14/H/71120/122"/>
    <n v="2014"/>
    <n v="12032086"/>
    <n v="0"/>
    <s v="(Region) WHO - Ebola Virus Diseases Outbreak response in west Africa_x000d__x000a_"/>
    <n v="9000000"/>
    <s v="EUR"/>
    <x v="31"/>
    <s v="NOT SPECIFIED"/>
    <x v="0"/>
    <x v="0"/>
    <x v="0"/>
    <x v="24"/>
    <s v="UN Agencies"/>
    <x v="0"/>
    <n v="218848"/>
    <m/>
    <s v="Agency"/>
    <s v="REGIONAL"/>
  </r>
  <r>
    <x v="54"/>
    <s v="NGOs (details not yet provided)"/>
    <s v="Ebola Virus Outbreak - WEST AFRICA - April 2014"/>
    <x v="1"/>
    <m/>
    <n v="2014"/>
    <n v="829197"/>
    <n v="0"/>
    <s v="(Region) (in-kind) medical supplies for Liberia and Sierra Leone, including antibiotics to be delivered by AmeriCares and Project HOPE"/>
    <n v="500000"/>
    <s v="GBP"/>
    <x v="56"/>
    <m/>
    <x v="0"/>
    <x v="0"/>
    <x v="0"/>
    <x v="1"/>
    <s v="NGOs"/>
    <x v="1"/>
    <n v="218072"/>
    <m/>
    <s v="Donor"/>
    <m/>
  </r>
  <r>
    <x v="54"/>
    <s v="NGOs (details not yet provided)"/>
    <s v="Ebola Virus Outbreak - WEST AFRICA - April 2014"/>
    <x v="1"/>
    <m/>
    <n v="2014"/>
    <n v="215591"/>
    <n v="0"/>
    <s v="(Region) disease education and prevention efforts in each of the three countries; cost of purchasing and delivering personal protection equipment for front line healthcare workers (Americares, Direct Relief, Save the Children)"/>
    <n v="130000"/>
    <s v="GBP"/>
    <x v="56"/>
    <m/>
    <x v="0"/>
    <x v="0"/>
    <x v="0"/>
    <x v="1"/>
    <s v="NGOs"/>
    <x v="1"/>
    <n v="218073"/>
    <m/>
    <s v="Donor"/>
    <m/>
  </r>
  <r>
    <x v="55"/>
    <s v="Various Recipients (details not yet provided)"/>
    <s v="Ebola Virus Outbreak - WEST AFRICA - April 2014"/>
    <x v="1"/>
    <m/>
    <n v="2014"/>
    <n v="0"/>
    <n v="10000000"/>
    <s v="(Region) Emergency donations to organizations working in countries most affected by the deadly virus.  This contribution is towards InSTEDD,International Rescue Committee, Medecins Sans Frontieres, NetHope, Partners in Health, Save the Children andU.S. Fund for UNICEF"/>
    <s v=""/>
    <s v="USD"/>
    <x v="79"/>
    <m/>
    <x v="0"/>
    <x v="0"/>
    <x v="1"/>
    <x v="1"/>
    <s v="Other"/>
    <x v="0"/>
    <n v="220827"/>
    <m/>
    <s v="Donor"/>
    <m/>
  </r>
  <r>
    <x v="55"/>
    <s v="Various Recipients (details not yet provided)"/>
    <s v="Ebola Virus Outbreak - WEST AFRICA - April 2014"/>
    <x v="0"/>
    <s v="EBOLA-14/H/71276/7183"/>
    <n v="2014"/>
    <n v="0"/>
    <n v="5000000"/>
    <s v="(Region) To match donations on a two-to-one basis, up to $5 million, made via Network for Good, with the goal of raising a total of $7.5 million.  These will be for International Rescue Committee, Medecins Sans Frontieres, Partners in Health, and Save the Children (via donor advised fund Network for Good)"/>
    <s v=""/>
    <s v="USD"/>
    <x v="79"/>
    <s v="NOT SPECIFIED"/>
    <x v="0"/>
    <x v="0"/>
    <x v="1"/>
    <x v="1"/>
    <s v="Other"/>
    <x v="0"/>
    <n v="220828"/>
    <m/>
    <s v="Donor"/>
    <s v="REGIONAL"/>
  </r>
  <r>
    <x v="56"/>
    <s v="World Food Programme"/>
    <s v="Ebola Virus Outbreak - WEST AFRICA - April 2014"/>
    <x v="0"/>
    <s v="EBOLA-14/F/71114/561"/>
    <n v="2014"/>
    <n v="39526"/>
    <n v="0"/>
    <s v="(Region) A CONTRIBUTION TO THE IMPLEMENTING AGENCY OF UNITED NATIONS &quot;WORLD FOOD PROGRAMME&quot; FOR FINANCING SPECIFIC ACTIONS FOR THE RESPONSE TO THE EBOLA EPIDEMIC IN WEST AFRICA"/>
    <n v="30000"/>
    <s v="EUR"/>
    <x v="61"/>
    <s v="NOT SPECIFIED"/>
    <x v="1"/>
    <x v="0"/>
    <x v="2"/>
    <x v="25"/>
    <s v="UN Agencies"/>
    <x v="0"/>
    <n v="219494"/>
    <m/>
    <s v="Donor"/>
    <s v="REGIONAL"/>
  </r>
  <r>
    <x v="57"/>
    <s v="Centers for Disease Control Foundation"/>
    <s v="Ebola Virus Outbreak - WEST AFRICA - April 2014"/>
    <x v="1"/>
    <m/>
    <n v="2014"/>
    <n v="0"/>
    <n v="1000000"/>
    <s v="(Region) (inkind) Henry Schein's donations will include more than $1 million in masks, gloves and gowns, along with hand sanitizer, coveralls and other PPE. The CDC Foundation will receive $500,000 of this product, with the remainder donated to Henry Schein's strategic NGO (Non-Government Organization) partners providing relief, including AmeriCares, Direct Relief, International Medical Corps and Medshare. Henry Schein's response to the Ebola outbreak includes support from its supplier partners, including Crosstex International, Inc., KaVo Kerr Group, Medicom LLC and PDI Healthcare."/>
    <s v=""/>
    <s v="USD"/>
    <x v="26"/>
    <m/>
    <x v="0"/>
    <x v="0"/>
    <x v="1"/>
    <x v="1"/>
    <s v="Private Orgs. &amp; Foundations"/>
    <x v="1"/>
    <n v="219669"/>
    <m/>
    <s v="Donor"/>
    <m/>
  </r>
  <r>
    <x v="58"/>
    <s v="Centers for Disease Control Foundation"/>
    <s v="Ebola Virus Outbreak - WEST AFRICA - April 2014"/>
    <x v="1"/>
    <m/>
    <n v="2014"/>
    <n v="1000000"/>
    <n v="0"/>
    <s v="(region) to help support international Ebola epidemic response efforts involving the CDC and their work with partners on the ground in West Africa_x000d__x000a__x000d__x000a_"/>
    <s v=""/>
    <s v="USD"/>
    <x v="18"/>
    <m/>
    <x v="0"/>
    <x v="0"/>
    <x v="0"/>
    <x v="1"/>
    <s v="Private Orgs. &amp; Foundations"/>
    <x v="0"/>
    <n v="218459"/>
    <m/>
    <s v="Donor"/>
    <m/>
  </r>
  <r>
    <x v="59"/>
    <s v="Canadian Red Cross Society"/>
    <s v="Ebola Virus Outbreak - WEST AFRICA - April 2014"/>
    <x v="0"/>
    <s v="EBOLA-14/SNYS/71570/5389"/>
    <n v="2014"/>
    <n v="0"/>
    <n v="50000"/>
    <s v="(Region) A donation match of up to $50,000 to the Canadian Red Cross in support of their efforts to combat the spread of the deadly Ebola virus and provide emergency response operations in the affected countries. The donation will benefit the West Africa Ebola Fund with funds raised through the HBC Foundation."/>
    <s v=""/>
    <s v="USD"/>
    <x v="80"/>
    <s v="NOT SPECIFIED"/>
    <x v="0"/>
    <x v="0"/>
    <x v="1"/>
    <x v="1"/>
    <s v="Red Cross / Red Crescent"/>
    <x v="0"/>
    <n v="220362"/>
    <m/>
    <s v="Donor"/>
    <s v="REGIONAL"/>
  </r>
  <r>
    <x v="60"/>
    <s v="World Health Organization"/>
    <s v="Ebola Virus Outbreak - WEST AFRICA - April 2014"/>
    <x v="0"/>
    <s v="EBOLA-14/H/71120/122"/>
    <n v="2014"/>
    <n v="63532"/>
    <n v="0"/>
    <s v="(Guinea) To support the implementation of WHO's Ebola response roadmap"/>
    <n v="50000"/>
    <s v="EUR"/>
    <x v="46"/>
    <s v="NOT SPECIFIED"/>
    <x v="0"/>
    <x v="1"/>
    <x v="2"/>
    <x v="26"/>
    <s v="UN Agencies"/>
    <x v="0"/>
    <n v="220272"/>
    <m/>
    <s v="Donor"/>
    <s v="REGIONAL"/>
  </r>
  <r>
    <x v="61"/>
    <s v="Various Recipients (details not yet provided)"/>
    <s v="Ebola Virus Outbreak - WEST AFRICA - April 2014"/>
    <x v="1"/>
    <m/>
    <n v="2014"/>
    <n v="0"/>
    <n v="0"/>
    <s v="(Region) (In Kind) IBM has launched several initiaitives: 1) a citizen engagement and analytics system in Sierra Leone that enables communities affected by Ebola to communicate their issues and concerns directly to the government; 2) a donation of IBM Connections technology in Nigeria to strengthen the Lagos State government’s preparedness for future disease outbreaks; and 3) a global platform for sharing Ebola-related open data"/>
    <s v=""/>
    <s v="USD"/>
    <x v="28"/>
    <m/>
    <x v="0"/>
    <x v="0"/>
    <x v="0"/>
    <x v="1"/>
    <s v="Other"/>
    <x v="1"/>
    <n v="220010"/>
    <m/>
    <s v="Donor"/>
    <m/>
  </r>
  <r>
    <x v="62"/>
    <s v="United Nations Children's Fund"/>
    <s v="Ebola Virus Outbreak - WEST AFRICA - April 2014"/>
    <x v="0"/>
    <s v="EBOLA-14/H/71109/124"/>
    <n v="2014"/>
    <n v="50000"/>
    <n v="0"/>
    <s v="(Region) Ebola Response "/>
    <s v=""/>
    <s v="USD"/>
    <x v="26"/>
    <s v="NOT SPECIFIED"/>
    <x v="0"/>
    <x v="0"/>
    <x v="0"/>
    <x v="27"/>
    <s v="UN Agencies"/>
    <x v="0"/>
    <n v="220350"/>
    <m/>
    <s v="Agency"/>
    <s v="REGIONAL"/>
  </r>
  <r>
    <x v="63"/>
    <s v="Médecins sans Frontières"/>
    <s v="Ebola Virus Outbreak - WEST AFRICA - April 2014"/>
    <x v="0"/>
    <s v="EBOLA-14/H/71118/5081"/>
    <n v="2014"/>
    <n v="0"/>
    <n v="6587615"/>
    <s v="(region) support for patients and their families in Guinea, Liberia, Nigeria, Senegal, Sierra Leone and the Democratic Republic of the Congo. "/>
    <n v="5000000"/>
    <s v="EUR"/>
    <x v="34"/>
    <s v="NOT SPECIFIED"/>
    <x v="0"/>
    <x v="0"/>
    <x v="1"/>
    <x v="1"/>
    <s v="NGOs"/>
    <x v="0"/>
    <n v="218586"/>
    <m/>
    <s v="Donor"/>
    <s v="REGIONAL"/>
  </r>
  <r>
    <x v="63"/>
    <s v="Save the Children "/>
    <s v="Ebola Virus Outbreak - WEST AFRICA - April 2014"/>
    <x v="0"/>
    <s v="EBOLA-14/H/71107/6079"/>
    <n v="2014"/>
    <n v="0"/>
    <n v="131751"/>
    <s v="(region) train more healthcare staff in Liberia and support children whose parents are in clinical isolation"/>
    <n v="100000"/>
    <s v="EUR"/>
    <x v="34"/>
    <s v="NOT SPECIFIED"/>
    <x v="0"/>
    <x v="3"/>
    <x v="1"/>
    <x v="1"/>
    <s v="NGOs"/>
    <x v="0"/>
    <n v="218587"/>
    <m/>
    <s v="Donor"/>
    <s v="REGIONAL"/>
  </r>
  <r>
    <x v="64"/>
    <s v="Ebola Response Multi-Partner Trust Fund"/>
    <s v="Ebola Virus Outbreak - WEST AFRICA - April 2014"/>
    <x v="0"/>
    <s v="EBOLA-14/H/71642/16815"/>
    <n v="2014"/>
    <n v="0"/>
    <n v="10000000"/>
    <s v="(Region) Ebola Response Multi-Partner Trust Fund "/>
    <s v=""/>
    <s v="USD"/>
    <x v="18"/>
    <s v="NOT SPECIFIED"/>
    <x v="0"/>
    <x v="0"/>
    <x v="1"/>
    <x v="28"/>
    <s v="UN Agencies"/>
    <x v="0"/>
    <n v="218396"/>
    <m/>
    <s v="Donor"/>
    <s v="REGIONAL"/>
  </r>
  <r>
    <x v="64"/>
    <s v="Various Recipients (details not yet provided)"/>
    <s v="Ebola Virus Outbreak - WEST AFRICA - April 2014"/>
    <x v="1"/>
    <m/>
    <n v="2014"/>
    <n v="0"/>
    <n v="2000000"/>
    <s v="(region) (in-kind) protective gear"/>
    <s v=""/>
    <s v="USD"/>
    <x v="18"/>
    <m/>
    <x v="0"/>
    <x v="0"/>
    <x v="1"/>
    <x v="28"/>
    <s v="Other"/>
    <x v="1"/>
    <n v="218395"/>
    <m/>
    <s v="Donor"/>
    <m/>
  </r>
  <r>
    <x v="64"/>
    <s v="World Health Organization"/>
    <s v="Ebola Virus Outbreak - WEST AFRICA - April 2014"/>
    <x v="0"/>
    <s v="EBOLA-14/H/71120/122"/>
    <n v="2014"/>
    <n v="500000"/>
    <n v="0"/>
    <s v="(Region) WHO - Ebola Virus Diseases Outbreak response in west Africa "/>
    <s v=""/>
    <s v="USD"/>
    <x v="2"/>
    <s v="NOT SPECIFIED"/>
    <x v="0"/>
    <x v="0"/>
    <x v="0"/>
    <x v="28"/>
    <s v="UN Agencies"/>
    <x v="0"/>
    <n v="218172"/>
    <m/>
    <s v="Agency"/>
    <s v="REGIONAL"/>
  </r>
  <r>
    <x v="65"/>
    <s v="Concern Worldwide"/>
    <s v="Ebola Virus Outbreak - WEST AFRICA - April 2014"/>
    <x v="1"/>
    <m/>
    <n v="2014"/>
    <n v="68027"/>
    <n v="0"/>
    <s v="(Sierra Leone) To save lives and alleviate suffering - Mitigating the spread of Ebola through community sensitisation and health and hygiene awareness (Concern erfs)"/>
    <n v="50000"/>
    <s v="EUR"/>
    <x v="81"/>
    <m/>
    <x v="0"/>
    <x v="2"/>
    <x v="2"/>
    <x v="29"/>
    <s v="NGOs"/>
    <x v="0"/>
    <n v="218094"/>
    <m/>
    <s v="Donor"/>
    <m/>
  </r>
  <r>
    <x v="65"/>
    <s v="Concern Worldwide"/>
    <s v="Ebola Virus Outbreak - WEST AFRICA - April 2014"/>
    <x v="1"/>
    <m/>
    <n v="2014"/>
    <n v="47610"/>
    <n v="0"/>
    <s v="(Liberia) To save lives and alleviate suffering - Mitigating the spread of Ebola through community awareness raising phase 2 &amp; awareness-raising and prevention activities for Ebola outbreak  (Concern ERFS)"/>
    <n v="35041"/>
    <s v="EUR"/>
    <x v="82"/>
    <m/>
    <x v="3"/>
    <x v="3"/>
    <x v="2"/>
    <x v="29"/>
    <s v="NGOs"/>
    <x v="0"/>
    <n v="218125"/>
    <m/>
    <s v="Donor"/>
    <m/>
  </r>
  <r>
    <x v="65"/>
    <s v="Ebola Response Multi-Partner Trust Fund"/>
    <s v="Ebola Virus Outbreak - WEST AFRICA - April 2014"/>
    <x v="0"/>
    <s v="EBOLA-14/H/71642/16815"/>
    <n v="2014"/>
    <n v="0"/>
    <n v="0"/>
    <s v="(Region) Ebola Response Multi-Partner Trust Fund (amount to be confirmed)"/>
    <s v=""/>
    <s v="USD"/>
    <x v="22"/>
    <s v="NOT SPECIFIED"/>
    <x v="0"/>
    <x v="0"/>
    <x v="1"/>
    <x v="29"/>
    <s v="UN Agencies"/>
    <x v="0"/>
    <n v="219763"/>
    <m/>
    <s v="Agency"/>
    <s v="REGIONAL"/>
  </r>
  <r>
    <x v="65"/>
    <s v="GOAL"/>
    <s v="Ebola Virus Outbreak - WEST AFRICA - April 2014"/>
    <x v="1"/>
    <m/>
    <n v="2014"/>
    <n v="108696"/>
    <n v="0"/>
    <s v="(Sierra Leone)To save lives and alleviate suffering - reducing the spread of Ebola and supporting survivors and dependents in Sierra Leone (Goal erfs)"/>
    <n v="80000"/>
    <s v="EUR"/>
    <x v="83"/>
    <m/>
    <x v="0"/>
    <x v="2"/>
    <x v="2"/>
    <x v="29"/>
    <s v="NGOs"/>
    <x v="0"/>
    <n v="218096"/>
    <m/>
    <s v="Donor"/>
    <m/>
  </r>
  <r>
    <x v="65"/>
    <s v="International Rescue Committee"/>
    <s v="Ebola Virus Outbreak - WEST AFRICA - April 2014"/>
    <x v="1"/>
    <m/>
    <n v="2014"/>
    <n v="131752"/>
    <n v="0"/>
    <s v="(Sierra Leone) Emergency Response to Ebola Outbreak in Kono and Kenema Districts, Sierra Leone"/>
    <n v="100000"/>
    <s v="EUR"/>
    <x v="84"/>
    <m/>
    <x v="0"/>
    <x v="2"/>
    <x v="2"/>
    <x v="29"/>
    <s v="NGOs"/>
    <x v="0"/>
    <n v="218442"/>
    <m/>
    <s v="Donor"/>
    <m/>
  </r>
  <r>
    <x v="65"/>
    <s v="United Nations Children's Fund"/>
    <s v="Ebola Virus Outbreak - WEST AFRICA - April 2014"/>
    <x v="0"/>
    <s v="EBOLA-14/H/71109/124"/>
    <n v="2014"/>
    <n v="838628"/>
    <n v="0"/>
    <s v="(Sierra Leone) Emergency Nutrition Interventions"/>
    <n v="660000"/>
    <s v="EUR"/>
    <x v="18"/>
    <s v="NOT SPECIFIED"/>
    <x v="0"/>
    <x v="2"/>
    <x v="0"/>
    <x v="29"/>
    <s v="UN Agencies"/>
    <x v="0"/>
    <n v="218443"/>
    <m/>
    <s v="Donor and Agency"/>
    <s v="REGIONAL"/>
  </r>
  <r>
    <x v="65"/>
    <s v="World Vision International"/>
    <s v="Ebola Virus Outbreak - WEST AFRICA - April 2014"/>
    <x v="1"/>
    <m/>
    <n v="2014"/>
    <n v="54348"/>
    <n v="0"/>
    <s v="(Sierra Leone) To save lives and alleviate suffering (World Vision erfs)"/>
    <n v="40000"/>
    <s v="EUR"/>
    <x v="83"/>
    <m/>
    <x v="0"/>
    <x v="2"/>
    <x v="2"/>
    <x v="29"/>
    <s v="NGOs"/>
    <x v="0"/>
    <n v="218095"/>
    <m/>
    <s v="Donor"/>
    <m/>
  </r>
  <r>
    <x v="66"/>
    <s v="Bilateral (affected government)"/>
    <s v="Ebola Virus Outbreak - WEST AFRICA - April 2014"/>
    <x v="1"/>
    <m/>
    <n v="2014"/>
    <n v="0"/>
    <n v="0"/>
    <s v="(Sierra Leone) (in-kind) fully equipped emergency anti-Ebola medical clinic, including hospital beds, isolation kits, protective clothing for medical staff, and specialist staff to operate clinics and train local health workers"/>
    <s v=""/>
    <s v="USD"/>
    <x v="80"/>
    <m/>
    <x v="0"/>
    <x v="2"/>
    <x v="1"/>
    <x v="30"/>
    <s v="Government"/>
    <x v="1"/>
    <n v="219314"/>
    <m/>
    <s v="Donor"/>
    <m/>
  </r>
  <r>
    <x v="66"/>
    <s v="Bilateral (affected government)"/>
    <s v="Ebola Virus Outbreak - WEST AFRICA - April 2014"/>
    <x v="1"/>
    <m/>
    <n v="2014"/>
    <n v="0"/>
    <n v="0"/>
    <s v="(Liberia) (in-kind) fully equipped emergency anti-Ebola medical clinic, including hospital beds, isolation kits, protective clothing for medical staff, and specialist staff to operate clinics and train local health workers"/>
    <s v=""/>
    <s v="USD"/>
    <x v="80"/>
    <m/>
    <x v="0"/>
    <x v="3"/>
    <x v="1"/>
    <x v="30"/>
    <s v="Government"/>
    <x v="1"/>
    <n v="219315"/>
    <m/>
    <s v="Donor"/>
    <m/>
  </r>
  <r>
    <x v="66"/>
    <s v="Bilateral (affected government)"/>
    <s v="Ebola Virus Outbreak - WEST AFRICA - April 2014"/>
    <x v="1"/>
    <m/>
    <n v="2014"/>
    <n v="0"/>
    <n v="0"/>
    <s v="(Region) (in-kind) medical supplies to Ethiopia and public health and infectious disease experts to Cameroon to train on prevention and containment"/>
    <s v=""/>
    <s v="USD"/>
    <x v="80"/>
    <m/>
    <x v="0"/>
    <x v="0"/>
    <x v="0"/>
    <x v="30"/>
    <s v="Government"/>
    <x v="1"/>
    <n v="219316"/>
    <m/>
    <s v="Donor"/>
    <m/>
  </r>
  <r>
    <x v="66"/>
    <s v="World Food Programme"/>
    <s v="Ebola Virus Outbreak - WEST AFRICA - April 2014"/>
    <x v="0"/>
    <s v="EBOLA-14/F/71114/561"/>
    <n v="2014"/>
    <n v="20000"/>
    <n v="0"/>
    <s v="(Region) Ebola response"/>
    <s v=""/>
    <s v="USD"/>
    <x v="69"/>
    <s v="NOT SPECIFIED"/>
    <x v="1"/>
    <x v="0"/>
    <x v="0"/>
    <x v="30"/>
    <s v="UN Agencies"/>
    <x v="0"/>
    <n v="220432"/>
    <m/>
    <s v="Agency"/>
    <s v="REGIONAL"/>
  </r>
  <r>
    <x v="67"/>
    <s v="Bilateral (affected government)"/>
    <s v="Ebola Virus Outbreak - WEST AFRICA - April 2014"/>
    <x v="1"/>
    <m/>
    <n v="2014"/>
    <n v="1581028"/>
    <n v="0"/>
    <s v="(Sierra Leone) Bilateral contribution: Emergency initiative implemented by NGOs’ and by the Hospital Spallanzani of Rome to assist population at risk to Ebola haemorrhagic fever through actions for the strengthening of social, health and nutrion services delivery (AID 10398)"/>
    <n v="1200000"/>
    <s v="EUR"/>
    <x v="63"/>
    <m/>
    <x v="0"/>
    <x v="2"/>
    <x v="2"/>
    <x v="31"/>
    <s v="Government"/>
    <x v="0"/>
    <n v="218197"/>
    <m/>
    <s v="Donor"/>
    <m/>
  </r>
  <r>
    <x v="67"/>
    <s v="NGOs (details not yet provided)"/>
    <s v="Ebola Virus Outbreak - WEST AFRICA - April 2014"/>
    <x v="1"/>
    <m/>
    <n v="2014"/>
    <n v="26350"/>
    <n v="0"/>
    <s v="(Sierra Leone) In-kind - Italian Development Cooperation has financed the transport of medical supplies (amuchine, surgical instruments, personal protective equipment, not surgical gowns and surgical gowns, masks, aprons, disinfectant wipes boxes, gloves, inflatable mattresses, needles, pain killer boxes, syrings, protective glasses, face visors, laringoscope plastic bladders, ultrasound gel, betadine solution, physiological saline solution, rubber boots) to Sierra Leone in favour of two Italian NGO’s (ENGIM and EMERGENCY) to support population affected by Ebola Virus"/>
    <n v="20000"/>
    <s v="EUR"/>
    <x v="34"/>
    <m/>
    <x v="0"/>
    <x v="2"/>
    <x v="2"/>
    <x v="31"/>
    <s v="NGOs"/>
    <x v="1"/>
    <n v="219561"/>
    <m/>
    <s v="Donor"/>
    <m/>
  </r>
  <r>
    <x v="67"/>
    <s v="Various Recipients (details not yet provided)"/>
    <s v="Ebola Virus Outbreak - WEST AFRICA - April 2014"/>
    <x v="1"/>
    <m/>
    <n v="2014"/>
    <n v="0"/>
    <n v="6327827"/>
    <s v="(Region) Ebola response"/>
    <n v="4980000"/>
    <s v="EUR"/>
    <x v="42"/>
    <m/>
    <x v="0"/>
    <x v="0"/>
    <x v="1"/>
    <x v="31"/>
    <s v="Other"/>
    <x v="0"/>
    <n v="219410"/>
    <m/>
    <s v="Donor"/>
    <m/>
  </r>
  <r>
    <x v="67"/>
    <s v="World Health Organization"/>
    <s v="Ebola Virus Outbreak - WEST AFRICA - April 2014"/>
    <x v="1"/>
    <m/>
    <n v="2014"/>
    <n v="275103"/>
    <n v="0"/>
    <s v="(Guinea) Ebola Virus disease outbreak response, Guinea” to control the spread of Ebola Virus disease in affected districts, including Guekedou, Macenta and Kissidougou, reduce mortality in the affected population, and heighten outbreak response preparations in neighbouring districts and areas of Guinea "/>
    <n v="200000"/>
    <s v="EUR"/>
    <x v="85"/>
    <m/>
    <x v="0"/>
    <x v="1"/>
    <x v="0"/>
    <x v="31"/>
    <s v="UN Agencies"/>
    <x v="0"/>
    <n v="210216"/>
    <m/>
    <s v="Donor and Agency"/>
    <m/>
  </r>
  <r>
    <x v="67"/>
    <s v="World Health Organization"/>
    <s v="Ebola Virus Outbreak - WEST AFRICA - April 2014"/>
    <x v="1"/>
    <m/>
    <n v="2014"/>
    <n v="323529"/>
    <n v="0"/>
    <s v="(Region) Multilateral contribution: Support to WHO (on the basis of the “Ebola Response Roadmap” issued by the Organization) to stop the Ebola transmission in affected countries (Guinea Conakry, Liberia, Sierra Leone and Nigeria) and to reduce mortality in the affected population"/>
    <n v="242000"/>
    <s v="EUR"/>
    <x v="36"/>
    <m/>
    <x v="0"/>
    <x v="0"/>
    <x v="2"/>
    <x v="31"/>
    <s v="UN Agencies"/>
    <x v="0"/>
    <n v="217599"/>
    <m/>
    <s v="Donor"/>
    <m/>
  </r>
  <r>
    <x v="68"/>
    <s v="Bilateral (affected government)"/>
    <s v="Ebola Virus Outbreak - WEST AFRICA - April 2014"/>
    <x v="1"/>
    <m/>
    <n v="2014"/>
    <n v="300000"/>
    <n v="0"/>
    <s v="(Guinea) (in-kind) emergency relief and medical supplies"/>
    <s v=""/>
    <s v="USD"/>
    <x v="18"/>
    <m/>
    <x v="0"/>
    <x v="1"/>
    <x v="0"/>
    <x v="32"/>
    <s v="Government"/>
    <x v="1"/>
    <n v="219367"/>
    <m/>
    <s v="Donor"/>
    <m/>
  </r>
  <r>
    <x v="68"/>
    <s v="Bilateral (affected government)"/>
    <s v="Ebola Virus Outbreak - WEST AFRICA - April 2014"/>
    <x v="1"/>
    <m/>
    <n v="2014"/>
    <n v="310000"/>
    <n v="0"/>
    <s v="(Liberia) (in-kind) emergency relief and medical supplies"/>
    <s v=""/>
    <s v="USD"/>
    <x v="86"/>
    <m/>
    <x v="0"/>
    <x v="3"/>
    <x v="0"/>
    <x v="32"/>
    <s v="Government"/>
    <x v="1"/>
    <n v="219368"/>
    <m/>
    <s v="Donor"/>
    <m/>
  </r>
  <r>
    <x v="68"/>
    <s v="Bilateral (affected government)"/>
    <s v="Ebola Virus Outbreak - WEST AFRICA - April 2014"/>
    <x v="1"/>
    <m/>
    <n v="2014"/>
    <n v="300000"/>
    <n v="0"/>
    <s v="(Sierra Leone) (in-kind) emergency relief and medical supplies"/>
    <s v=""/>
    <s v="USD"/>
    <x v="86"/>
    <m/>
    <x v="0"/>
    <x v="2"/>
    <x v="0"/>
    <x v="32"/>
    <s v="Government"/>
    <x v="1"/>
    <n v="219369"/>
    <m/>
    <s v="Donor"/>
    <m/>
  </r>
  <r>
    <x v="68"/>
    <s v="Ebola Response Multi-Partner Trust Fund"/>
    <s v="Ebola Virus Outbreak - WEST AFRICA - April 2014"/>
    <x v="0"/>
    <s v="EBOLA-14/H/71642/16815"/>
    <n v="2014"/>
    <n v="0"/>
    <n v="0"/>
    <s v="(Region) Ebola Response Multi-Partner Trust Fund (amount to be confirmed)"/>
    <s v=""/>
    <s v="USD"/>
    <x v="87"/>
    <s v="NOT SPECIFIED"/>
    <x v="0"/>
    <x v="0"/>
    <x v="1"/>
    <x v="32"/>
    <s v="UN Agencies"/>
    <x v="0"/>
    <n v="220810"/>
    <m/>
    <s v="Agency"/>
    <s v="REGIONAL"/>
  </r>
  <r>
    <x v="68"/>
    <s v="International Federation of Red Cross and Red Crescent Societies"/>
    <s v="Ebola Virus Outbreak - WEST AFRICA - April 2014"/>
    <x v="0"/>
    <s v="EBOLA-14/H/71122/99"/>
    <n v="2014"/>
    <n v="150000"/>
    <n v="0"/>
    <s v="(Liberia) IFRC Emergency Appeal"/>
    <n v="15500000"/>
    <s v="JPY"/>
    <x v="36"/>
    <s v="NOT SPECIFIED"/>
    <x v="0"/>
    <x v="3"/>
    <x v="0"/>
    <x v="32"/>
    <s v="Red Cross / Red Crescent"/>
    <x v="0"/>
    <n v="217356"/>
    <m/>
    <s v="Donor and Agency"/>
    <s v="REGIONAL"/>
  </r>
  <r>
    <x v="68"/>
    <s v="International Federation of Red Cross and Red Crescent Societies"/>
    <s v="Ebola Virus Outbreak - WEST AFRICA - April 2014"/>
    <x v="0"/>
    <s v="EBOLA-14/H/71122/99"/>
    <n v="2014"/>
    <n v="150000"/>
    <n v="0"/>
    <s v="(Sierra Leone) IFRC Emergency Appeal"/>
    <n v="15500000"/>
    <s v="JPY"/>
    <x v="36"/>
    <s v="NOT SPECIFIED"/>
    <x v="0"/>
    <x v="2"/>
    <x v="0"/>
    <x v="32"/>
    <s v="Red Cross / Red Crescent"/>
    <x v="0"/>
    <n v="217357"/>
    <m/>
    <s v="Donor and Agency"/>
    <s v="REGIONAL"/>
  </r>
  <r>
    <x v="68"/>
    <s v="International Federation of Red Cross and Red Crescent Societies"/>
    <s v="Ebola Virus Outbreak - WEST AFRICA - April 2014"/>
    <x v="0"/>
    <s v="EBOLA-14/H/71122/99"/>
    <n v="2014"/>
    <n v="150000"/>
    <n v="0"/>
    <s v="(Guinea) IFRC Emergency Appeal"/>
    <n v="15500000"/>
    <s v="JPY"/>
    <x v="36"/>
    <s v="NOT SPECIFIED"/>
    <x v="0"/>
    <x v="1"/>
    <x v="0"/>
    <x v="32"/>
    <s v="Red Cross / Red Crescent"/>
    <x v="0"/>
    <n v="217355"/>
    <m/>
    <s v="Donor and Agency"/>
    <s v="REGIONAL"/>
  </r>
  <r>
    <x v="68"/>
    <s v="Office for the Coordination of Humanitarian Affairs"/>
    <s v="Ebola Virus Outbreak - WEST AFRICA - April 2014"/>
    <x v="1"/>
    <m/>
    <n v="2014"/>
    <n v="500000"/>
    <n v="0"/>
    <s v="(Region) Emergency Grant Aid in response to the Ebola Virus (OCT 4624)"/>
    <s v=""/>
    <s v="USD"/>
    <x v="38"/>
    <m/>
    <x v="3"/>
    <x v="0"/>
    <x v="0"/>
    <x v="32"/>
    <s v="UN Agencies"/>
    <x v="0"/>
    <n v="219372"/>
    <m/>
    <s v="Donor and Agency"/>
    <m/>
  </r>
  <r>
    <x v="68"/>
    <s v="United Nations Children's Fund"/>
    <s v="Ebola Virus Outbreak - WEST AFRICA - April 2014"/>
    <x v="1"/>
    <m/>
    <n v="2014"/>
    <n v="100000"/>
    <n v="0"/>
    <s v="(Liberia) Awareness raising and knowledge building of general public on prevention and control of Ebola virus disease_x000d__x000a_"/>
    <n v="9870000"/>
    <s v="JPY"/>
    <x v="66"/>
    <m/>
    <x v="0"/>
    <x v="3"/>
    <x v="0"/>
    <x v="32"/>
    <s v="UN Agencies"/>
    <x v="0"/>
    <n v="217577"/>
    <m/>
    <s v="Donor and Agency"/>
    <m/>
  </r>
  <r>
    <x v="68"/>
    <s v="United Nations Children's Fund"/>
    <s v="Ebola Virus Outbreak - WEST AFRICA - April 2014"/>
    <x v="1"/>
    <m/>
    <n v="2014"/>
    <n v="100000"/>
    <n v="0"/>
    <s v="(Sierra Leone) Awareness raising and knowledge building of general public on prevention and control of Ebola virus disease"/>
    <n v="9870000"/>
    <s v="JPY"/>
    <x v="66"/>
    <m/>
    <x v="0"/>
    <x v="2"/>
    <x v="0"/>
    <x v="32"/>
    <s v="UN Agencies"/>
    <x v="0"/>
    <n v="217578"/>
    <m/>
    <s v="Donor and Agency"/>
    <m/>
  </r>
  <r>
    <x v="68"/>
    <s v="United Nations Children's Fund"/>
    <s v="Ebola Virus Outbreak - WEST AFRICA - April 2014"/>
    <x v="0"/>
    <s v="EBOLA-14/H/71109/124"/>
    <n v="2014"/>
    <n v="1500000"/>
    <n v="0"/>
    <s v="(Guinea) Ebola Response"/>
    <s v=""/>
    <s v="USD"/>
    <x v="25"/>
    <s v="NOT SPECIFIED"/>
    <x v="0"/>
    <x v="1"/>
    <x v="0"/>
    <x v="32"/>
    <s v="UN Agencies"/>
    <x v="0"/>
    <n v="219454"/>
    <m/>
    <s v="Donor and Agency"/>
    <s v="REGIONAL"/>
  </r>
  <r>
    <x v="68"/>
    <s v="United Nations Children's Fund"/>
    <s v="Ebola Virus Outbreak - WEST AFRICA - April 2014"/>
    <x v="0"/>
    <s v="EBOLA-14/H/71109/124"/>
    <n v="2014"/>
    <n v="2000000"/>
    <n v="0"/>
    <s v="(Liberia) Ebola Response"/>
    <s v=""/>
    <s v="USD"/>
    <x v="25"/>
    <s v="NOT SPECIFIED"/>
    <x v="0"/>
    <x v="3"/>
    <x v="0"/>
    <x v="32"/>
    <s v="UN Agencies"/>
    <x v="0"/>
    <n v="219456"/>
    <m/>
    <s v="Donor and Agency"/>
    <s v="REGIONAL"/>
  </r>
  <r>
    <x v="68"/>
    <s v="United Nations Children's Fund"/>
    <s v="Ebola Virus Outbreak - WEST AFRICA - April 2014"/>
    <x v="0"/>
    <s v="EBOLA-14/H/71109/124"/>
    <n v="2014"/>
    <n v="2000000"/>
    <n v="0"/>
    <s v="(Sierra Leone) Ebola Response"/>
    <s v=""/>
    <s v="USD"/>
    <x v="25"/>
    <s v="NOT SPECIFIED"/>
    <x v="0"/>
    <x v="2"/>
    <x v="0"/>
    <x v="32"/>
    <s v="UN Agencies"/>
    <x v="0"/>
    <n v="219455"/>
    <m/>
    <s v="Donor and Agency"/>
    <s v="REGIONAL"/>
  </r>
  <r>
    <x v="68"/>
    <s v="United Nations Children's Fund"/>
    <s v="Ebola Virus Outbreak - WEST AFRICA - April 2014"/>
    <x v="0"/>
    <s v="EBOLA-14/H/71109/124"/>
    <n v="2014"/>
    <n v="500000"/>
    <n v="0"/>
    <s v="(Region) Ebola Response"/>
    <s v=""/>
    <s v="USD"/>
    <x v="25"/>
    <s v="NOT SPECIFIED"/>
    <x v="0"/>
    <x v="0"/>
    <x v="0"/>
    <x v="32"/>
    <s v="UN Agencies"/>
    <x v="0"/>
    <n v="219457"/>
    <m/>
    <s v="Donor and Agency"/>
    <s v="REGIONAL"/>
  </r>
  <r>
    <x v="68"/>
    <s v="United Nations Children's Fund"/>
    <s v="Ebola Virus Outbreak - WEST AFRICA - April 2014"/>
    <x v="0"/>
    <s v="EBOLA-14/H/71109/124"/>
    <n v="2014"/>
    <n v="523602"/>
    <n v="0"/>
    <s v="(Guinea) Emergency Grant Aid in response to the Ebola hemorrhagic fever outbreak_x000d__x000a_"/>
    <n v="52000000"/>
    <s v="JPY"/>
    <x v="88"/>
    <s v="NOT SPECIFIED"/>
    <x v="0"/>
    <x v="1"/>
    <x v="0"/>
    <x v="32"/>
    <s v="UN Agencies"/>
    <x v="0"/>
    <n v="217566"/>
    <m/>
    <s v="Donor and Agency"/>
    <s v="REGIONAL"/>
  </r>
  <r>
    <x v="68"/>
    <s v="Various Recipients (details not yet provided)"/>
    <s v="Ebola Virus Outbreak - WEST AFRICA - April 2014"/>
    <x v="1"/>
    <m/>
    <n v="2014"/>
    <n v="0"/>
    <n v="0"/>
    <s v="(Region) (in-kind) 500,000 pieces of personal protective equipment"/>
    <s v=""/>
    <s v="USD"/>
    <x v="42"/>
    <m/>
    <x v="0"/>
    <x v="0"/>
    <x v="1"/>
    <x v="32"/>
    <s v="Other"/>
    <x v="1"/>
    <n v="219324"/>
    <m/>
    <s v="Donor"/>
    <m/>
  </r>
  <r>
    <x v="68"/>
    <s v="Various Recipients (details not yet provided)"/>
    <s v="Ebola Virus Outbreak - WEST AFRICA - April 2014"/>
    <x v="1"/>
    <m/>
    <n v="2014"/>
    <n v="0"/>
    <n v="0"/>
    <s v="(Region) emergency grant aid  through the World Health Organization (WHO), United Nations Children’s Fund (UNICEF) and International Federation of Red Cross and Red Crescent Societies (IFRC) to support the Ebola virus disease outbreak response in West African countries including the Republic of Sierra Leone, the Republic of Liberia and the Republic of Guinea. (JPY 150 mn - fully allocated to specific organizations)"/>
    <s v=""/>
    <s v="JPY"/>
    <x v="89"/>
    <m/>
    <x v="0"/>
    <x v="0"/>
    <x v="1"/>
    <x v="32"/>
    <s v="Other"/>
    <x v="0"/>
    <n v="217025"/>
    <m/>
    <s v="Donor"/>
    <m/>
  </r>
  <r>
    <x v="68"/>
    <s v="Various Recipients (details not yet provided)"/>
    <s v="Ebola Virus Outbreak - WEST AFRICA - April 2014"/>
    <x v="1"/>
    <m/>
    <n v="2014"/>
    <n v="0"/>
    <n v="3869350"/>
    <s v="(region) additional support to Ebola response (part of $40 million additional support announced on October 3)"/>
    <s v=""/>
    <s v="USD"/>
    <x v="31"/>
    <m/>
    <x v="0"/>
    <x v="0"/>
    <x v="1"/>
    <x v="32"/>
    <s v="Other"/>
    <x v="0"/>
    <n v="218965"/>
    <m/>
    <s v="Donor"/>
    <m/>
  </r>
  <r>
    <x v="68"/>
    <s v="Various Recipients (details not yet provided)"/>
    <s v="Ebola Virus Outbreak - WEST AFRICA - April 2014"/>
    <x v="0"/>
    <s v="EBOLA-14/H/71276/7183"/>
    <n v="2014"/>
    <n v="0"/>
    <n v="18000000"/>
    <s v="(Region) Ebola response (part of $40 million additional support announced on October 3)"/>
    <s v=""/>
    <s v="USD"/>
    <x v="31"/>
    <s v="NOT SPECIFIED"/>
    <x v="0"/>
    <x v="0"/>
    <x v="1"/>
    <x v="32"/>
    <s v="Other"/>
    <x v="0"/>
    <n v="219186"/>
    <m/>
    <s v="Donor"/>
    <s v="REGIONAL"/>
  </r>
  <r>
    <x v="68"/>
    <s v="World Food Programme"/>
    <s v="Ebola Virus Outbreak - WEST AFRICA - April 2014"/>
    <x v="0"/>
    <s v="EBOLA-14/CSS/72256/561"/>
    <n v="2014"/>
    <n v="2000000"/>
    <n v="0"/>
    <s v="(Region) Ebola response "/>
    <s v=""/>
    <s v="USD"/>
    <x v="31"/>
    <s v="NOT SPECIFIED"/>
    <x v="3"/>
    <x v="0"/>
    <x v="0"/>
    <x v="32"/>
    <s v="UN Agencies"/>
    <x v="0"/>
    <n v="220457"/>
    <m/>
    <s v="Agency"/>
    <s v="NOT SPECIFIED"/>
  </r>
  <r>
    <x v="68"/>
    <s v="World Food Programme"/>
    <s v="Ebola Virus Outbreak - WEST AFRICA - April 2014"/>
    <x v="0"/>
    <s v="EBOLA-14/CSS/72256/561"/>
    <n v="2014"/>
    <n v="2000000"/>
    <n v="0"/>
    <s v="(Region) Ebola response "/>
    <s v=""/>
    <s v="USD"/>
    <x v="31"/>
    <s v="NOT SPECIFIED"/>
    <x v="3"/>
    <x v="0"/>
    <x v="0"/>
    <x v="32"/>
    <s v="UN Agencies"/>
    <x v="0"/>
    <n v="220458"/>
    <m/>
    <s v="Agency"/>
    <s v="NOT SPECIFIED"/>
  </r>
  <r>
    <x v="68"/>
    <s v="World Food Programme"/>
    <s v="Ebola Virus Outbreak - WEST AFRICA - April 2014"/>
    <x v="0"/>
    <s v="EBOLA-14/F/71114/561"/>
    <n v="2014"/>
    <n v="700000"/>
    <n v="0"/>
    <s v="(Region) Regional EMOP - 200761 - Support to Populations in Areas Affected by the Ebola Outbreak  in West Africa"/>
    <s v=""/>
    <s v="USD"/>
    <x v="15"/>
    <s v="NOT SPECIFIED"/>
    <x v="1"/>
    <x v="0"/>
    <x v="0"/>
    <x v="32"/>
    <s v="UN Agencies"/>
    <x v="0"/>
    <n v="217949"/>
    <m/>
    <s v="Agency"/>
    <s v="REGIONAL"/>
  </r>
  <r>
    <x v="68"/>
    <s v="World Food Programme"/>
    <s v="Ebola Virus Outbreak - WEST AFRICA - April 2014"/>
    <x v="0"/>
    <s v="EBOLA-14/F/71114/561"/>
    <n v="2014"/>
    <n v="1000000"/>
    <n v="0"/>
    <s v="(Region) Ebola response"/>
    <s v=""/>
    <s v="USD"/>
    <x v="31"/>
    <s v="NOT SPECIFIED"/>
    <x v="1"/>
    <x v="0"/>
    <x v="0"/>
    <x v="32"/>
    <s v="UN Agencies"/>
    <x v="0"/>
    <n v="219073"/>
    <m/>
    <s v="Donor and Agency"/>
    <s v="REGIONAL"/>
  </r>
  <r>
    <x v="68"/>
    <s v="World Food Programme"/>
    <s v="Ebola Virus Outbreak - WEST AFRICA - April 2014"/>
    <x v="0"/>
    <s v="EBOLA-14/F/71114/561"/>
    <n v="2014"/>
    <n v="667995"/>
    <n v="0"/>
    <s v="(Region) Ebola response "/>
    <s v=""/>
    <s v="USD"/>
    <x v="69"/>
    <s v="NOT SPECIFIED"/>
    <x v="1"/>
    <x v="0"/>
    <x v="0"/>
    <x v="32"/>
    <s v="UN Agencies"/>
    <x v="0"/>
    <n v="220437"/>
    <m/>
    <s v="Agency"/>
    <s v="REGIONAL"/>
  </r>
  <r>
    <x v="68"/>
    <s v="World Food Programme"/>
    <s v="Ebola Virus Outbreak - WEST AFRICA - April 2014"/>
    <x v="0"/>
    <s v="EBOLA-14/F/71114/561"/>
    <n v="2014"/>
    <n v="294660"/>
    <n v="0"/>
    <s v="(Region) Ebola response "/>
    <s v=""/>
    <s v="USD"/>
    <x v="69"/>
    <s v="NOT SPECIFIED"/>
    <x v="1"/>
    <x v="0"/>
    <x v="0"/>
    <x v="32"/>
    <s v="UN Agencies"/>
    <x v="0"/>
    <n v="220438"/>
    <m/>
    <s v="Agency"/>
    <s v="REGIONAL"/>
  </r>
  <r>
    <x v="68"/>
    <s v="World Health Organization"/>
    <s v="Ebola Virus Outbreak - WEST AFRICA - April 2014"/>
    <x v="1"/>
    <m/>
    <n v="2014"/>
    <n v="300000"/>
    <n v="0"/>
    <s v="Region - Ebola virus disease outbreak response plan in West Africa_x000d__x000a_"/>
    <s v=""/>
    <s v="USD"/>
    <x v="43"/>
    <m/>
    <x v="0"/>
    <x v="0"/>
    <x v="0"/>
    <x v="32"/>
    <s v="UN Agencies"/>
    <x v="0"/>
    <n v="217830"/>
    <m/>
    <s v="Agency"/>
    <m/>
  </r>
  <r>
    <x v="68"/>
    <s v="World Health Organization"/>
    <s v="Ebola Virus Outbreak - WEST AFRICA - April 2014"/>
    <x v="0"/>
    <s v="EBOLA-14/H/71120/122"/>
    <n v="2014"/>
    <n v="5000000"/>
    <n v="0"/>
    <s v="(Region) WHO - Ebola Virus Diseases Outbreak response in West Africa_x000d__x000a_"/>
    <s v=""/>
    <s v="USD"/>
    <x v="31"/>
    <s v="NOT SPECIFIED"/>
    <x v="0"/>
    <x v="0"/>
    <x v="0"/>
    <x v="32"/>
    <s v="UN Agencies"/>
    <x v="0"/>
    <n v="219072"/>
    <m/>
    <s v="Donor and Agency"/>
    <s v="REGIONAL"/>
  </r>
  <r>
    <x v="68"/>
    <s v="World Health Organization"/>
    <s v="Ebola Virus Outbreak - WEST AFRICA - April 2014"/>
    <x v="0"/>
    <s v="EBOLA-14/H/71120/122"/>
    <n v="2014"/>
    <n v="850000"/>
    <n v="0"/>
    <s v="(region) Ebola virus disease outbreak response plan in West Africa_x000d__x000a_"/>
    <n v="83895000"/>
    <s v="JPY"/>
    <x v="20"/>
    <s v="NOT SPECIFIED"/>
    <x v="0"/>
    <x v="0"/>
    <x v="0"/>
    <x v="32"/>
    <s v="UN Agencies"/>
    <x v="0"/>
    <n v="217557"/>
    <m/>
    <s v="Donor and Agency"/>
    <s v="REGIONAL"/>
  </r>
  <r>
    <x v="69"/>
    <s v="Various Recipients (details not yet provided)"/>
    <s v="Ebola Virus Outbreak - WEST AFRICA - April 2014"/>
    <x v="1"/>
    <m/>
    <n v="2014"/>
    <n v="1000000"/>
    <n v="0"/>
    <s v="(Region) (In-kind) Johnson &amp; Johnson has donated $1 million to support partners providing the region with Personal Protective Equipment (PPE) and the training of health care providers."/>
    <s v=""/>
    <s v="USD"/>
    <x v="22"/>
    <m/>
    <x v="0"/>
    <x v="0"/>
    <x v="0"/>
    <x v="1"/>
    <s v="Other"/>
    <x v="0"/>
    <n v="220840"/>
    <m/>
    <s v="Donor"/>
    <m/>
  </r>
  <r>
    <x v="70"/>
    <s v="UN Agencies, NGOs and/or Red Cross (details not yet provided)"/>
    <s v="Ebola Virus Outbreak - WEST AFRICA - April 2014"/>
    <x v="0"/>
    <s v="EBOLA-14/SNYS/71293/6491"/>
    <n v="2014"/>
    <n v="0"/>
    <n v="300000"/>
    <s v="(region) To help curtail the Ebola outbreak in West Africa"/>
    <s v=""/>
    <s v="USD"/>
    <x v="32"/>
    <s v="COMMON SERVICES / REGIONAL"/>
    <x v="0"/>
    <x v="0"/>
    <x v="1"/>
    <x v="1"/>
    <s v="Other"/>
    <x v="0"/>
    <n v="219690"/>
    <m/>
    <s v="Donor"/>
    <s v="REGIONAL"/>
  </r>
  <r>
    <x v="71"/>
    <s v="International Medical Corps"/>
    <s v="Ebola Virus Outbreak - WEST AFRICA - April 2014"/>
    <x v="0"/>
    <s v="EBOLA-14/H/71121/5160"/>
    <n v="2014"/>
    <n v="500000"/>
    <n v="0"/>
    <s v="(Region) To support direct medical care and treatment facilites_x000d__x000a_"/>
    <s v=""/>
    <s v="USD"/>
    <x v="29"/>
    <s v="NOT SPECIFIED"/>
    <x v="0"/>
    <x v="0"/>
    <x v="0"/>
    <x v="1"/>
    <s v="NGOs"/>
    <x v="0"/>
    <n v="219265"/>
    <m/>
    <s v="Donor"/>
    <s v="REGIONAL"/>
  </r>
  <r>
    <x v="71"/>
    <s v="Médecins sans Frontières"/>
    <s v="Ebola Virus Outbreak - WEST AFRICA - April 2014"/>
    <x v="0"/>
    <s v="EBOLA-14/H/71118/5081"/>
    <n v="2014"/>
    <n v="500000"/>
    <n v="0"/>
    <s v="(Region) To support direct medical care and treatment facilites_x000d__x000a_"/>
    <s v=""/>
    <s v="USD"/>
    <x v="29"/>
    <s v="NOT SPECIFIED"/>
    <x v="0"/>
    <x v="0"/>
    <x v="0"/>
    <x v="1"/>
    <s v="NGOs"/>
    <x v="0"/>
    <n v="219266"/>
    <m/>
    <s v="Donor"/>
    <s v="REGIONAL"/>
  </r>
  <r>
    <x v="72"/>
    <s v="Ebola Response Multi-Partner Trust Fund"/>
    <s v="Ebola Virus Outbreak - WEST AFRICA - April 2014"/>
    <x v="0"/>
    <s v="EBOLA-14/H/71642/16815"/>
    <n v="2014"/>
    <n v="0"/>
    <n v="50000"/>
    <s v="(region) Ebola Response Multi-Partner Trust Fund"/>
    <s v=""/>
    <s v="USD"/>
    <x v="35"/>
    <s v="NOT SPECIFIED"/>
    <x v="0"/>
    <x v="0"/>
    <x v="1"/>
    <x v="33"/>
    <s v="UN Agencies"/>
    <x v="0"/>
    <n v="219429"/>
    <m/>
    <s v="Other"/>
    <s v="REGIONAL"/>
  </r>
  <r>
    <x v="73"/>
    <s v="Various Recipients (details not yet provided)"/>
    <s v="Ebola Virus Outbreak - WEST AFRICA - April 2014"/>
    <x v="1"/>
    <m/>
    <n v="2014"/>
    <n v="0"/>
    <n v="1000000"/>
    <s v="(Region) Ebola crisis response"/>
    <s v=""/>
    <s v="USD"/>
    <x v="2"/>
    <m/>
    <x v="2"/>
    <x v="0"/>
    <x v="1"/>
    <x v="34"/>
    <s v="Other"/>
    <x v="0"/>
    <n v="218223"/>
    <m/>
    <s v="Donor"/>
    <m/>
  </r>
  <r>
    <x v="74"/>
    <s v="Ebola Response Multi-Partner Trust Fund"/>
    <s v="Ebola Virus Outbreak - WEST AFRICA - April 2014"/>
    <x v="0"/>
    <s v="EBOLA-14/H/71642/16815"/>
    <n v="2014"/>
    <n v="5000000"/>
    <n v="0"/>
    <s v="(region) Ebola Response Multi-Partner Trust Fund "/>
    <s v=""/>
    <s v="USD"/>
    <x v="46"/>
    <s v="NOT SPECIFIED"/>
    <x v="0"/>
    <x v="0"/>
    <x v="2"/>
    <x v="35"/>
    <s v="UN Agencies"/>
    <x v="0"/>
    <n v="219313"/>
    <m/>
    <s v="Donor and Agency"/>
    <s v="REGIONAL"/>
  </r>
  <r>
    <x v="74"/>
    <s v="United Nations Children's Fund"/>
    <s v="Ebola Virus Outbreak - WEST AFRICA - April 2014"/>
    <x v="0"/>
    <s v="EBOLA-14/H/71109/124"/>
    <n v="2014"/>
    <n v="50000"/>
    <n v="0"/>
    <s v="(Liberia) Response to Ebola outbreak"/>
    <s v=""/>
    <s v="USD"/>
    <x v="58"/>
    <s v="NOT SPECIFIED"/>
    <x v="0"/>
    <x v="3"/>
    <x v="0"/>
    <x v="35"/>
    <s v="UN Agencies"/>
    <x v="0"/>
    <n v="217955"/>
    <m/>
    <s v="Agency"/>
    <s v="REGIONAL"/>
  </r>
  <r>
    <x v="74"/>
    <s v="World Health Organization"/>
    <s v="Ebola Virus Outbreak - WEST AFRICA - April 2014"/>
    <x v="1"/>
    <m/>
    <n v="2014"/>
    <n v="450000"/>
    <n v="0"/>
    <s v="(Region) WHO - Ebola virus disease outbreak response plan in West Africa _x000d__x000a_"/>
    <s v=""/>
    <s v="USD"/>
    <x v="16"/>
    <m/>
    <x v="0"/>
    <x v="0"/>
    <x v="0"/>
    <x v="35"/>
    <s v="UN Agencies"/>
    <x v="0"/>
    <n v="217029"/>
    <m/>
    <s v="Agency"/>
    <m/>
  </r>
  <r>
    <x v="74"/>
    <s v="World Health Organization"/>
    <s v="Ebola Virus Outbreak - WEST AFRICA - April 2014"/>
    <x v="1"/>
    <m/>
    <n v="2014"/>
    <n v="50000"/>
    <n v="0"/>
    <s v="Region - WHO - Ebola Virus Diseases Outbreak response in west Africa_x000d__x000a_"/>
    <s v=""/>
    <s v="USD"/>
    <x v="43"/>
    <m/>
    <x v="0"/>
    <x v="0"/>
    <x v="0"/>
    <x v="35"/>
    <s v="UN Agencies"/>
    <x v="0"/>
    <n v="217831"/>
    <m/>
    <s v="Agency"/>
    <m/>
  </r>
  <r>
    <x v="74"/>
    <s v="World Health Organization"/>
    <s v="Ebola Virus Outbreak - WEST AFRICA - April 2014"/>
    <x v="1"/>
    <m/>
    <n v="2014"/>
    <n v="50000"/>
    <n v="0"/>
    <s v="(Sierra Leone) Deployment of essential supplies to Improve Care and Outcomes for patients with Ebola Virus Disease (EVD) in Sierra Leone_x000d__x000a_"/>
    <s v=""/>
    <s v="USD"/>
    <x v="84"/>
    <m/>
    <x v="0"/>
    <x v="2"/>
    <x v="0"/>
    <x v="35"/>
    <s v="UN Agencies"/>
    <x v="0"/>
    <n v="217832"/>
    <m/>
    <s v="Agency"/>
    <m/>
  </r>
  <r>
    <x v="75"/>
    <s v="World Health Organization"/>
    <s v="Ebola Virus Outbreak - WEST AFRICA - April 2014"/>
    <x v="0"/>
    <s v="EBOLA-14/H/71120/122"/>
    <n v="2014"/>
    <n v="5000000"/>
    <n v="0"/>
    <s v="(Region) WHO - Ebola virus disease outbreak response plan in West Africa _x000d__x000a_"/>
    <s v=""/>
    <s v="USD"/>
    <x v="16"/>
    <s v="NOT SPECIFIED"/>
    <x v="0"/>
    <x v="0"/>
    <x v="0"/>
    <x v="36"/>
    <s v="UN Agencies"/>
    <x v="0"/>
    <n v="217027"/>
    <m/>
    <s v="Donor and Agency"/>
    <s v="REGIONAL"/>
  </r>
  <r>
    <x v="76"/>
    <s v="Various Recipients (details not yet provided)"/>
    <s v="Ebola Virus Outbreak - WEST AFRICA - April 2014"/>
    <x v="1"/>
    <m/>
    <n v="2014"/>
    <n v="0"/>
    <n v="15000000"/>
    <s v="(Region) To match donations on a two-to-one basis, up to $5 million, made via Network for Good, with the goal of raising a total of $7.5 million.  These will be for International Rescue Committee, Medecins Sans Frontieres, Partners in Health, and Save the Children (via donor advised fund Network for Good)"/>
    <s v=""/>
    <s v="USD"/>
    <x v="79"/>
    <m/>
    <x v="0"/>
    <x v="0"/>
    <x v="1"/>
    <x v="1"/>
    <s v="Other"/>
    <x v="0"/>
    <n v="220830"/>
    <m/>
    <s v="Donor"/>
    <m/>
  </r>
  <r>
    <x v="77"/>
    <s v="Various Recipients (details not yet provided)"/>
    <s v="Ebola Virus Outbreak - WEST AFRICA - April 2014"/>
    <x v="1"/>
    <m/>
    <n v="2014"/>
    <n v="150000"/>
    <n v="0"/>
    <s v="(region) contribution to the Ebola Crisis Fund managed by Capital for Good"/>
    <s v=""/>
    <s v="USD"/>
    <x v="51"/>
    <m/>
    <x v="0"/>
    <x v="0"/>
    <x v="0"/>
    <x v="1"/>
    <s v="Other"/>
    <x v="0"/>
    <n v="218307"/>
    <m/>
    <s v="Donor"/>
    <m/>
  </r>
  <r>
    <x v="78"/>
    <s v="Bilateral (affected government)"/>
    <s v="Ebola Virus Outbreak - WEST AFRICA - April 2014"/>
    <x v="1"/>
    <m/>
    <n v="2014"/>
    <n v="75000"/>
    <n v="0"/>
    <s v="(LIBERIA) Donated $75,000 to be used to buy preventive gear such as face masks, bodysuits, latex gloves, foot and head wears to medical works in medical facilities throughout Liberia."/>
    <s v=""/>
    <s v="USD"/>
    <x v="20"/>
    <m/>
    <x v="0"/>
    <x v="3"/>
    <x v="0"/>
    <x v="1"/>
    <s v="Government"/>
    <x v="0"/>
    <n v="219042"/>
    <m/>
    <s v="Donor"/>
    <m/>
  </r>
  <r>
    <x v="79"/>
    <s v="Médecins sans Frontières"/>
    <s v="Ebola Virus Outbreak - WEST AFRICA - April 2014"/>
    <x v="0"/>
    <s v="EBOLA-14/H/71118/5081"/>
    <n v="2014"/>
    <n v="52632"/>
    <n v="0"/>
    <s v="(Region) Ebola response"/>
    <n v="50000"/>
    <s v="CHF"/>
    <x v="80"/>
    <s v="NOT SPECIFIED"/>
    <x v="0"/>
    <x v="0"/>
    <x v="0"/>
    <x v="37"/>
    <s v="NGOs"/>
    <x v="0"/>
    <n v="219354"/>
    <m/>
    <s v="Donor"/>
    <s v="REGIONAL"/>
  </r>
  <r>
    <x v="80"/>
    <s v="Ebola Response Multi-Partner Trust Fund"/>
    <s v="Ebola Virus Outbreak - WEST AFRICA - April 2014"/>
    <x v="0"/>
    <s v="EBOLA-14/H/71642/16815"/>
    <n v="2014"/>
    <n v="254130"/>
    <n v="0"/>
    <s v="(Region) Ebola Response Multi-Partner Trust Fund (MULTI/PNUD/2014/0007)"/>
    <n v="200000"/>
    <s v="EUR"/>
    <x v="59"/>
    <s v="NOT SPECIFIED"/>
    <x v="0"/>
    <x v="0"/>
    <x v="2"/>
    <x v="38"/>
    <s v="UN Agencies"/>
    <x v="0"/>
    <n v="219951"/>
    <m/>
    <s v="Donor"/>
    <s v="REGIONAL"/>
  </r>
  <r>
    <x v="80"/>
    <s v="Luxembourg Red Cross"/>
    <s v="Ebola Virus Outbreak - WEST AFRICA - April 2014"/>
    <x v="1"/>
    <m/>
    <n v="2014"/>
    <n v="52701"/>
    <n v="0"/>
    <s v="(Burkina Faso) Regional programme for Ebola preparedness (AH/CR/2014/0010)"/>
    <n v="40000"/>
    <s v="EUR"/>
    <x v="34"/>
    <m/>
    <x v="0"/>
    <x v="16"/>
    <x v="2"/>
    <x v="38"/>
    <s v="Red Cross / Red Crescent"/>
    <x v="0"/>
    <n v="218987"/>
    <m/>
    <s v="Donor"/>
    <m/>
  </r>
  <r>
    <x v="80"/>
    <s v="Luxembourg Red Cross"/>
    <s v="Ebola Virus Outbreak - WEST AFRICA - April 2014"/>
    <x v="1"/>
    <m/>
    <n v="2014"/>
    <n v="19763"/>
    <n v="0"/>
    <s v="(Mali) Regional programme for Ebola preparedness (AH/CR/2014/0010)"/>
    <n v="15000"/>
    <s v="EUR"/>
    <x v="34"/>
    <m/>
    <x v="0"/>
    <x v="7"/>
    <x v="2"/>
    <x v="38"/>
    <s v="Red Cross / Red Crescent"/>
    <x v="0"/>
    <n v="218988"/>
    <m/>
    <s v="Donor"/>
    <m/>
  </r>
  <r>
    <x v="80"/>
    <s v="Luxembourg Red Cross"/>
    <s v="Ebola Virus Outbreak - WEST AFRICA - April 2014"/>
    <x v="1"/>
    <m/>
    <n v="2014"/>
    <n v="19763"/>
    <n v="0"/>
    <s v="(Niger) Regional programme for Ebola preparedness (AH/CR/2014/0010)"/>
    <n v="15000"/>
    <s v="EUR"/>
    <x v="34"/>
    <m/>
    <x v="0"/>
    <x v="17"/>
    <x v="2"/>
    <x v="38"/>
    <s v="Red Cross / Red Crescent"/>
    <x v="0"/>
    <n v="218989"/>
    <m/>
    <s v="Donor"/>
    <m/>
  </r>
  <r>
    <x v="80"/>
    <s v="Luxembourg Red Cross"/>
    <s v="Ebola Virus Outbreak - WEST AFRICA - April 2014"/>
    <x v="1"/>
    <m/>
    <n v="2014"/>
    <n v="26350"/>
    <n v="0"/>
    <s v="(Benin) Regional programme for Ebola preparedness (AH/CR/2014/0010)"/>
    <n v="20000"/>
    <s v="EUR"/>
    <x v="34"/>
    <m/>
    <x v="0"/>
    <x v="15"/>
    <x v="2"/>
    <x v="38"/>
    <s v="Red Cross / Red Crescent"/>
    <x v="0"/>
    <n v="218990"/>
    <m/>
    <s v="Donor"/>
    <m/>
  </r>
  <r>
    <x v="80"/>
    <s v="Luxembourg Red Cross"/>
    <s v="Ebola Virus Outbreak - WEST AFRICA - April 2014"/>
    <x v="1"/>
    <m/>
    <n v="2014"/>
    <n v="19763"/>
    <n v="0"/>
    <s v="(Burundi) Regional programme for Ebola preparedness (AH/CR/2014/0010)"/>
    <n v="15000"/>
    <s v="EUR"/>
    <x v="34"/>
    <m/>
    <x v="0"/>
    <x v="18"/>
    <x v="2"/>
    <x v="38"/>
    <s v="Red Cross / Red Crescent"/>
    <x v="0"/>
    <n v="218986"/>
    <m/>
    <s v="Donor"/>
    <m/>
  </r>
  <r>
    <x v="80"/>
    <s v="Luxembourg Red Cross"/>
    <s v="Ebola Virus Outbreak - WEST AFRICA - April 2014"/>
    <x v="1"/>
    <m/>
    <n v="2014"/>
    <n v="19763"/>
    <n v="0"/>
    <s v="(Senegal) Regional programme for Ebola preparedness (AH/CR/2014/0010)"/>
    <n v="15000"/>
    <s v="EUR"/>
    <x v="34"/>
    <m/>
    <x v="0"/>
    <x v="8"/>
    <x v="2"/>
    <x v="38"/>
    <s v="Red Cross / Red Crescent"/>
    <x v="0"/>
    <n v="218948"/>
    <m/>
    <s v="Donor"/>
    <m/>
  </r>
  <r>
    <x v="80"/>
    <s v="Médecins sans Frontières"/>
    <s v="Ebola Virus Outbreak - WEST AFRICA - April 2014"/>
    <x v="0"/>
    <s v="EBOLA-14/H/71118/5081"/>
    <n v="2014"/>
    <n v="136054"/>
    <n v="0"/>
    <s v="(Guinea) Medical aid (AH/MSF/2014/0002)"/>
    <n v="100000"/>
    <s v="EUR"/>
    <x v="73"/>
    <s v="NOT SPECIFIED"/>
    <x v="0"/>
    <x v="1"/>
    <x v="2"/>
    <x v="38"/>
    <s v="NGOs"/>
    <x v="0"/>
    <n v="219944"/>
    <m/>
    <s v="Donor"/>
    <s v="REGIONAL"/>
  </r>
  <r>
    <x v="80"/>
    <s v="Private (individuals &amp; organisations)"/>
    <s v="Ebola Virus Outbreak - WEST AFRICA - April 2014"/>
    <x v="1"/>
    <m/>
    <n v="2014"/>
    <n v="38119"/>
    <n v="0"/>
    <s v="(Region) &quot;Microbiology for Development&quot; project implemented by the national health laboratory and CRP-Santé in collaboration with The Lagos University Teaching Hospital"/>
    <n v="30000"/>
    <s v="EUR"/>
    <x v="4"/>
    <m/>
    <x v="0"/>
    <x v="0"/>
    <x v="2"/>
    <x v="38"/>
    <s v="Private Orgs. &amp; Foundations"/>
    <x v="0"/>
    <n v="219946"/>
    <m/>
    <s v="Donor"/>
    <m/>
  </r>
  <r>
    <x v="80"/>
    <s v="United Nations High Commissioner for Refugees"/>
    <s v="Ebola Virus Outbreak - WEST AFRICA - April 2014"/>
    <x v="1"/>
    <m/>
    <n v="2014"/>
    <n v="317662"/>
    <n v="0"/>
    <s v="(Region) Preventive measures to protect HCR staff and refugees in the camps (AH/HCR/2014/0012)"/>
    <n v="250000"/>
    <s v="EUR"/>
    <x v="59"/>
    <m/>
    <x v="0"/>
    <x v="0"/>
    <x v="2"/>
    <x v="38"/>
    <s v="UN Agencies"/>
    <x v="0"/>
    <n v="219892"/>
    <m/>
    <s v="Donor"/>
    <m/>
  </r>
  <r>
    <x v="80"/>
    <s v="World Food Programme"/>
    <s v="Ebola Virus Outbreak - WEST AFRICA - April 2014"/>
    <x v="0"/>
    <s v="EBOLA-14/CSS/72256/561"/>
    <n v="2014"/>
    <n v="131752"/>
    <n v="0"/>
    <s v="(Region) Contribution to UNHAS (AH/PAM/2014/0008)"/>
    <n v="100000"/>
    <s v="EUR"/>
    <x v="34"/>
    <s v="NOT SPECIFIED"/>
    <x v="3"/>
    <x v="0"/>
    <x v="0"/>
    <x v="38"/>
    <s v="UN Agencies"/>
    <x v="0"/>
    <n v="218895"/>
    <m/>
    <s v="Donor and Agency"/>
    <s v="NOT SPECIFIED"/>
  </r>
  <r>
    <x v="80"/>
    <s v="World Health Organization"/>
    <s v="Ebola Virus Outbreak - WEST AFRICA - April 2014"/>
    <x v="0"/>
    <s v="EBOLA-14/H/71120/122"/>
    <n v="2014"/>
    <n v="133000"/>
    <n v="0"/>
    <s v="(Region) WHO - Ebola Virus Diseases Outbreak response in West Africa_x000d__x000a_(MULTI/OMS/2014/0640)"/>
    <n v="100000"/>
    <s v="EUR"/>
    <x v="18"/>
    <s v="NOT SPECIFIED"/>
    <x v="0"/>
    <x v="0"/>
    <x v="0"/>
    <x v="38"/>
    <s v="UN Agencies"/>
    <x v="0"/>
    <n v="218896"/>
    <m/>
    <s v="Donor and Agency"/>
    <s v="REGIONAL"/>
  </r>
  <r>
    <x v="81"/>
    <s v="Various Recipients (details not yet provided)"/>
    <s v="Ebola Virus Outbreak - WEST AFRICA - April 2014"/>
    <x v="1"/>
    <m/>
    <n v="2014"/>
    <n v="0"/>
    <n v="0"/>
    <s v="(Region) (in-kind) 20.9 million rubber gloves for Sierra Leone, Guinea, Liberia, Nigeria and DRC"/>
    <s v=""/>
    <s v="USD"/>
    <x v="19"/>
    <m/>
    <x v="0"/>
    <x v="0"/>
    <x v="1"/>
    <x v="39"/>
    <s v="Other"/>
    <x v="1"/>
    <n v="219355"/>
    <m/>
    <s v="Other"/>
    <m/>
  </r>
  <r>
    <x v="82"/>
    <s v="Ebola Response Multi-Partner Trust Fund"/>
    <s v="Ebola Virus Outbreak - WEST AFRICA - April 2014"/>
    <x v="0"/>
    <s v="EBOLA-14/H/71642/16815"/>
    <n v="2014"/>
    <n v="0"/>
    <n v="0"/>
    <s v="(Region) Ebola Response Multi-Partner Trust Fund (amount to be confirmed)"/>
    <s v=""/>
    <s v="USD"/>
    <x v="87"/>
    <s v="NOT SPECIFIED"/>
    <x v="0"/>
    <x v="0"/>
    <x v="1"/>
    <x v="40"/>
    <s v="UN Agencies"/>
    <x v="0"/>
    <n v="220811"/>
    <m/>
    <s v="Agency"/>
    <s v="REGIONAL"/>
  </r>
  <r>
    <x v="83"/>
    <s v="World Vision International"/>
    <s v="Ebola Virus Outbreak - WEST AFRICA - April 2014"/>
    <x v="1"/>
    <m/>
    <n v="2014"/>
    <n v="0"/>
    <n v="0"/>
    <s v="(REGION) (IN-KIND) McKesson has donated 200 pallets of medical supplies through World Vision, including 4 million pairs of latex gloves, 8,000 gallons of disinfectant, and a massive shipment of Personal Protective Equipment (PPE) kits."/>
    <s v=""/>
    <s v="USD"/>
    <x v="20"/>
    <m/>
    <x v="0"/>
    <x v="0"/>
    <x v="0"/>
    <x v="1"/>
    <s v="NGOs"/>
    <x v="1"/>
    <n v="219169"/>
    <m/>
    <s v="Donor"/>
    <m/>
  </r>
  <r>
    <x v="83"/>
    <s v="World Vision International"/>
    <s v="Ebola Virus Outbreak - WEST AFRICA - April 2014"/>
    <x v="1"/>
    <m/>
    <n v="2014"/>
    <n v="200000"/>
    <n v="0"/>
    <s v="(Sierra Leone) (in-kind) 4 million pairs of medical gloves to help protect health workers in Africa from the deadly Ebola virus_x000d__x000a__x000d__x000a_"/>
    <s v=""/>
    <s v="USD"/>
    <x v="2"/>
    <m/>
    <x v="0"/>
    <x v="0"/>
    <x v="0"/>
    <x v="1"/>
    <s v="NGOs"/>
    <x v="1"/>
    <n v="218460"/>
    <m/>
    <s v="Donor"/>
    <m/>
  </r>
  <r>
    <x v="84"/>
    <s v="German Red Cross"/>
    <s v="Ebola Virus Outbreak - WEST AFRICA - April 2014"/>
    <x v="0"/>
    <s v="EBOLA-14/SNYS/73143/5099"/>
    <n v="2014"/>
    <n v="0"/>
    <n v="329381"/>
    <s v="Fight against Ebola"/>
    <n v="250000"/>
    <s v="EUR"/>
    <x v="24"/>
    <s v="COMMON SERVICES / REGIONAL"/>
    <x v="0"/>
    <x v="0"/>
    <x v="1"/>
    <x v="1"/>
    <s v="Red Cross / Red Crescent"/>
    <x v="0"/>
    <n v="220363"/>
    <m/>
    <s v="Donor"/>
    <m/>
  </r>
  <r>
    <x v="85"/>
    <s v="Bilateral (affected government)"/>
    <s v="Ebola Virus Outbreak - WEST AFRICA - April 2014"/>
    <x v="1"/>
    <m/>
    <n v="2014"/>
    <n v="56880"/>
    <n v="0"/>
    <s v="(SIERRA LEONE) to fight against the Ebola outbreak."/>
    <s v=""/>
    <s v="USD"/>
    <x v="52"/>
    <m/>
    <x v="0"/>
    <x v="2"/>
    <x v="0"/>
    <x v="1"/>
    <s v="Government"/>
    <x v="0"/>
    <n v="219044"/>
    <m/>
    <s v="Donor"/>
    <m/>
  </r>
  <r>
    <x v="86"/>
    <s v="World Health Organization"/>
    <s v="Ebola Virus Outbreak - WEST AFRICA - April 2014"/>
    <x v="0"/>
    <s v="EBOLA-14/H/71120/122"/>
    <n v="2014"/>
    <n v="1000000"/>
    <n v="0"/>
    <s v="(Region) WHO - Ebola Virus Diseases Outbreak response in west Africa_x000d__x000a_"/>
    <s v=""/>
    <s v="USD"/>
    <x v="24"/>
    <s v="NOT SPECIFIED"/>
    <x v="0"/>
    <x v="0"/>
    <x v="2"/>
    <x v="41"/>
    <s v="UN Agencies"/>
    <x v="0"/>
    <n v="220108"/>
    <m/>
    <s v="Agency"/>
    <s v="REGIONAL"/>
  </r>
  <r>
    <x v="87"/>
    <s v="International Federation of Red Cross and Red Crescent Societies"/>
    <s v="Ebola Virus Outbreak - WEST AFRICA - April 2014"/>
    <x v="0"/>
    <s v="EBOLA-14/H/71122/99"/>
    <n v="2014"/>
    <n v="263505"/>
    <n v="0"/>
    <s v="(Region) IFRC - Ebola Virus Diseases Outbreak response in west Africa_x000d__x000a_"/>
    <n v="200000"/>
    <s v="EUR"/>
    <x v="24"/>
    <s v="NOT SPECIFIED"/>
    <x v="0"/>
    <x v="0"/>
    <x v="0"/>
    <x v="42"/>
    <s v="Red Cross / Red Crescent"/>
    <x v="0"/>
    <n v="220531"/>
    <m/>
    <s v="Donor and Agency"/>
    <s v="REGIONAL"/>
  </r>
  <r>
    <x v="87"/>
    <s v="World Health Organization"/>
    <s v="Ebola Virus Outbreak - WEST AFRICA - April 2014"/>
    <x v="0"/>
    <s v="EBOLA-14/H/71120/122"/>
    <n v="2014"/>
    <n v="66845"/>
    <n v="0"/>
    <s v="(Region) WHO - Ebola Virus Diseases Outbreak response in west Africa_x000d__x000a_"/>
    <n v="50000"/>
    <s v="EUR"/>
    <x v="24"/>
    <s v="NOT SPECIFIED"/>
    <x v="0"/>
    <x v="0"/>
    <x v="0"/>
    <x v="42"/>
    <s v="UN Agencies"/>
    <x v="0"/>
    <n v="220109"/>
    <m/>
    <s v="Donor and Agency"/>
    <s v="REGIONAL"/>
  </r>
  <r>
    <x v="88"/>
    <s v="UN Agencies (details not yet provided) "/>
    <s v="Ebola Virus Outbreak - WEST AFRICA - April 2014"/>
    <x v="1"/>
    <m/>
    <n v="2014"/>
    <n v="0"/>
    <n v="50000"/>
    <s v="(Region) Donation of 50000 USD to support UNMEER response strategy"/>
    <s v=""/>
    <s v="USD"/>
    <x v="12"/>
    <m/>
    <x v="0"/>
    <x v="0"/>
    <x v="1"/>
    <x v="1"/>
    <s v="UN Agencies"/>
    <x v="0"/>
    <n v="219671"/>
    <m/>
    <s v="Other"/>
    <m/>
  </r>
  <r>
    <x v="89"/>
    <s v="Various Recipients (details not yet provided)"/>
    <s v="Ebola Virus Outbreak - WEST AFRICA - April 2014"/>
    <x v="1"/>
    <m/>
    <n v="2014"/>
    <n v="0"/>
    <n v="1000000"/>
    <s v="(region) Ebola response"/>
    <s v=""/>
    <s v="USD"/>
    <x v="18"/>
    <m/>
    <x v="0"/>
    <x v="0"/>
    <x v="1"/>
    <x v="43"/>
    <s v="Other"/>
    <x v="0"/>
    <n v="218398"/>
    <m/>
    <s v="Donor"/>
    <m/>
  </r>
  <r>
    <x v="90"/>
    <s v="Bilateral (affected government)"/>
    <s v="Ebola Virus Outbreak - WEST AFRICA - April 2014"/>
    <x v="1"/>
    <m/>
    <n v="2014"/>
    <n v="150000"/>
    <n v="0"/>
    <s v="(Liberia) To assist government in its effort to fight the spread of the Ebola virus in Liberia_x000d__x000a_"/>
    <s v=""/>
    <s v="USD"/>
    <x v="90"/>
    <m/>
    <x v="0"/>
    <x v="3"/>
    <x v="0"/>
    <x v="1"/>
    <s v="Government"/>
    <x v="0"/>
    <n v="219032"/>
    <m/>
    <s v="Donor"/>
    <m/>
  </r>
  <r>
    <x v="90"/>
    <s v="Bilateral (affected government)"/>
    <s v="Ebola Virus Outbreak - WEST AFRICA - April 2014"/>
    <x v="1"/>
    <m/>
    <n v="2014"/>
    <n v="84000"/>
    <n v="0"/>
    <s v="(LIBERIA) Ministry of Health &amp; Social Welfare. _x000d__x000a_ In-kind donation of Personal Protective Equipment_x000d__x000a_"/>
    <s v=""/>
    <s v="USD"/>
    <x v="90"/>
    <m/>
    <x v="0"/>
    <x v="3"/>
    <x v="0"/>
    <x v="1"/>
    <s v="Government"/>
    <x v="1"/>
    <n v="219036"/>
    <m/>
    <s v="Donor"/>
    <m/>
  </r>
  <r>
    <x v="91"/>
    <s v="Bilateral (affected government)"/>
    <s v="Ebola Virus Outbreak - WEST AFRICA - April 2014"/>
    <x v="1"/>
    <m/>
    <n v="2014"/>
    <n v="17534943"/>
    <n v="0"/>
    <s v="(Region) Procurement (by IPA) and transport (by the Ministry of Defence) of emergency goods to Ebola affected regions in Western Africa (Sierra Leone, Liberia and Guinea. The goods will be delivered to the WHO. (27020 + 27025)"/>
    <n v="13800000"/>
    <s v="EUR"/>
    <x v="24"/>
    <m/>
    <x v="0"/>
    <x v="0"/>
    <x v="2"/>
    <x v="44"/>
    <s v="Government"/>
    <x v="0"/>
    <n v="220276"/>
    <m/>
    <s v="Donor"/>
    <m/>
  </r>
  <r>
    <x v="91"/>
    <s v="International Federation of Red Cross and Red Crescent Societies"/>
    <s v="Ebola Virus Outbreak - WEST AFRICA - April 2014"/>
    <x v="0"/>
    <s v="EBOLA-14/H/71122/99"/>
    <n v="2014"/>
    <n v="133658"/>
    <n v="0"/>
    <s v="(Sierral Leone) IFRC Emergency Appeal"/>
    <n v="121629"/>
    <s v="CHF"/>
    <x v="36"/>
    <s v="NOT SPECIFIED"/>
    <x v="0"/>
    <x v="2"/>
    <x v="0"/>
    <x v="44"/>
    <s v="Red Cross / Red Crescent"/>
    <x v="0"/>
    <n v="217363"/>
    <m/>
    <s v="Agency"/>
    <s v="REGIONAL"/>
  </r>
  <r>
    <x v="91"/>
    <s v="International Procurement Agency"/>
    <s v="Ebola Virus Outbreak - WEST AFRICA - April 2014"/>
    <x v="1"/>
    <m/>
    <n v="2014"/>
    <n v="6350529"/>
    <n v="0"/>
    <s v="(Region) Procurement (by IPA) and transport (by the Ministry of Defence) of emergency goods to Ebola affected regions in Western Africa (Sierra Leone, Liberia and Guinea. The goods will be delivered to the WHO. (27020 + 27025)"/>
    <n v="4997866"/>
    <s v="EUR"/>
    <x v="24"/>
    <m/>
    <x v="0"/>
    <x v="0"/>
    <x v="2"/>
    <x v="44"/>
    <s v="Private Orgs. &amp; Foundations"/>
    <x v="0"/>
    <n v="220275"/>
    <m/>
    <s v="Donor"/>
    <m/>
  </r>
  <r>
    <x v="91"/>
    <s v="Médecins sans Frontières"/>
    <s v="Ebola Virus Outbreak - WEST AFRICA - April 2014"/>
    <x v="0"/>
    <s v="EBOLA-14/H/71118/5081"/>
    <n v="2014"/>
    <n v="0"/>
    <n v="1317523"/>
    <s v="(Region) Humanitarian assistance"/>
    <n v="1000000"/>
    <s v="EUR"/>
    <x v="52"/>
    <s v="NOT SPECIFIED"/>
    <x v="0"/>
    <x v="0"/>
    <x v="1"/>
    <x v="44"/>
    <s v="NGOs"/>
    <x v="0"/>
    <n v="218414"/>
    <m/>
    <s v="Donor"/>
    <s v="REGIONAL"/>
  </r>
  <r>
    <x v="91"/>
    <s v="Médecins sans Frontières"/>
    <s v="Ebola Virus Outbreak - WEST AFRICA - April 2014"/>
    <x v="0"/>
    <s v="EBOLA-14/H/71118/5081"/>
    <n v="2014"/>
    <n v="658762"/>
    <n v="0"/>
    <s v="(Guinea) Emergency medical response to hemorrhagic fever outbreak in Guinea and nearby countries (26837 (DSH0118706)"/>
    <n v="500000"/>
    <s v="EUR"/>
    <x v="23"/>
    <s v="NOT SPECIFIED"/>
    <x v="0"/>
    <x v="1"/>
    <x v="2"/>
    <x v="44"/>
    <s v="NGOs"/>
    <x v="0"/>
    <n v="217730"/>
    <m/>
    <s v="Donor"/>
    <s v="REGIONAL"/>
  </r>
  <r>
    <x v="91"/>
    <s v="Netherlands Red Cross"/>
    <s v="Ebola Virus Outbreak - WEST AFRICA - April 2014"/>
    <x v="1"/>
    <m/>
    <n v="2014"/>
    <n v="131752"/>
    <n v="0"/>
    <s v="(Nigeria) Ebola virus control (23833)"/>
    <n v="100000"/>
    <s v="EUR"/>
    <x v="2"/>
    <m/>
    <x v="0"/>
    <x v="4"/>
    <x v="2"/>
    <x v="44"/>
    <s v="Red Cross / Red Crescent"/>
    <x v="0"/>
    <n v="218267"/>
    <m/>
    <s v="Donor"/>
    <m/>
  </r>
  <r>
    <x v="91"/>
    <s v="Netherlands Red Cross"/>
    <s v="Ebola Virus Outbreak - WEST AFRICA - April 2014"/>
    <x v="1"/>
    <m/>
    <n v="2014"/>
    <n v="52701"/>
    <n v="0"/>
    <s v="(Guinea) Ebola virus control (23833)"/>
    <n v="40000"/>
    <s v="EUR"/>
    <x v="2"/>
    <m/>
    <x v="0"/>
    <x v="1"/>
    <x v="2"/>
    <x v="44"/>
    <s v="Red Cross / Red Crescent"/>
    <x v="0"/>
    <n v="218264"/>
    <m/>
    <s v="Donor"/>
    <m/>
  </r>
  <r>
    <x v="91"/>
    <s v="Netherlands Red Cross"/>
    <s v="Ebola Virus Outbreak - WEST AFRICA - April 2014"/>
    <x v="1"/>
    <m/>
    <n v="2014"/>
    <n v="52701"/>
    <n v="0"/>
    <s v="(Cote d'Ivoire) Ebola virus control (23833)"/>
    <n v="40000"/>
    <s v="EUR"/>
    <x v="2"/>
    <m/>
    <x v="0"/>
    <x v="14"/>
    <x v="2"/>
    <x v="44"/>
    <s v="Red Cross / Red Crescent"/>
    <x v="0"/>
    <n v="218265"/>
    <m/>
    <s v="Donor"/>
    <m/>
  </r>
  <r>
    <x v="91"/>
    <s v="Netherlands Red Cross"/>
    <s v="Ebola Virus Outbreak - WEST AFRICA - April 2014"/>
    <x v="1"/>
    <m/>
    <n v="2014"/>
    <n v="187879"/>
    <n v="0"/>
    <s v="(Sierra Leone) Ebola virus control (23833)"/>
    <n v="142600"/>
    <s v="EUR"/>
    <x v="2"/>
    <m/>
    <x v="0"/>
    <x v="2"/>
    <x v="2"/>
    <x v="44"/>
    <s v="Red Cross / Red Crescent"/>
    <x v="0"/>
    <n v="218266"/>
    <m/>
    <s v="Donor"/>
    <m/>
  </r>
  <r>
    <x v="91"/>
    <s v="United Nations Children's Fund"/>
    <s v="Ebola Virus Outbreak - WEST AFRICA - April 2014"/>
    <x v="0"/>
    <s v="EBOLA-14/H/71109/124"/>
    <n v="2014"/>
    <n v="6305170"/>
    <n v="0"/>
    <s v="(Region) Contribution to UNICEF Ebola Response activities within the scope of the UNICEF HAC Appeal for the Ebola Outbreak Response in West Africa.  (27050)"/>
    <n v="5000000"/>
    <s v="EUR"/>
    <x v="87"/>
    <s v="NOT SPECIFIED"/>
    <x v="0"/>
    <x v="0"/>
    <x v="2"/>
    <x v="44"/>
    <s v="UN Agencies"/>
    <x v="0"/>
    <n v="221017"/>
    <m/>
    <s v="Donor"/>
    <s v="REGIONAL"/>
  </r>
  <r>
    <x v="91"/>
    <s v="Various Recipients (details not yet provided)"/>
    <s v="Ebola Virus Outbreak - WEST AFRICA - April 2014"/>
    <x v="1"/>
    <m/>
    <n v="2014"/>
    <n v="0"/>
    <n v="1317523"/>
    <s v="(Region) Staff"/>
    <n v="1000000"/>
    <s v="EUR"/>
    <x v="52"/>
    <m/>
    <x v="3"/>
    <x v="0"/>
    <x v="1"/>
    <x v="44"/>
    <s v="Other"/>
    <x v="0"/>
    <n v="218415"/>
    <m/>
    <s v="Donor"/>
    <m/>
  </r>
  <r>
    <x v="91"/>
    <s v="Various Recipients (details not yet provided)"/>
    <s v="Ebola Virus Outbreak - WEST AFRICA - April 2014"/>
    <x v="1"/>
    <m/>
    <n v="2014"/>
    <n v="0"/>
    <n v="3527536"/>
    <s v="(Region) Humanitarian assistance (through Red Cross not yet specified)"/>
    <n v="2677400"/>
    <s v="EUR"/>
    <x v="52"/>
    <m/>
    <x v="2"/>
    <x v="0"/>
    <x v="1"/>
    <x v="44"/>
    <s v="Other"/>
    <x v="0"/>
    <n v="218416"/>
    <m/>
    <s v="Donor"/>
    <m/>
  </r>
  <r>
    <x v="91"/>
    <s v="World Health Organization"/>
    <s v="Ebola Virus Outbreak - WEST AFRICA - April 2014"/>
    <x v="0"/>
    <s v="EBOLA-14/H/71120/122"/>
    <n v="2014"/>
    <n v="6684492"/>
    <n v="0"/>
    <s v="(Region) Contribution to WHO emergency aid activities within the scope of the WHO Ebola Response Roadmap (27049 (DSH0119375))"/>
    <n v="5000000"/>
    <s v="EUR"/>
    <x v="24"/>
    <s v="NOT SPECIFIED"/>
    <x v="0"/>
    <x v="0"/>
    <x v="0"/>
    <x v="44"/>
    <s v="UN Agencies"/>
    <x v="0"/>
    <n v="221019"/>
    <m/>
    <s v="Donor and Agency"/>
    <s v="REGIONAL"/>
  </r>
  <r>
    <x v="92"/>
    <s v="Ebola Response Multi-Partner Trust Fund"/>
    <s v="Ebola Virus Outbreak - WEST AFRICA - April 2014"/>
    <x v="0"/>
    <s v="EBOLA-14/H/71642/16815"/>
    <n v="2014"/>
    <n v="1169400"/>
    <n v="0"/>
    <s v="(region) Ebola Response Multi-Partner Trust Fund"/>
    <n v="1500000"/>
    <s v="NZD"/>
    <x v="91"/>
    <s v="NOT SPECIFIED"/>
    <x v="0"/>
    <x v="0"/>
    <x v="0"/>
    <x v="45"/>
    <s v="UN Agencies"/>
    <x v="0"/>
    <n v="219430"/>
    <m/>
    <s v="Donor and Agency"/>
    <s v="REGIONAL"/>
  </r>
  <r>
    <x v="92"/>
    <s v="World Health Organization"/>
    <s v="Ebola Virus Outbreak - WEST AFRICA - April 2014"/>
    <x v="0"/>
    <s v="EBOLA-14/H/71120/122"/>
    <n v="2014"/>
    <n v="418760"/>
    <n v="0"/>
    <s v="(Region) WHO - Ebola Virus Diseases Outbreak response in West Africa_x000d__x000a_"/>
    <n v="500000"/>
    <s v="NZD"/>
    <x v="31"/>
    <s v="NOT SPECIFIED"/>
    <x v="0"/>
    <x v="0"/>
    <x v="0"/>
    <x v="45"/>
    <s v="UN Agencies"/>
    <x v="0"/>
    <n v="218843"/>
    <m/>
    <s v="Donor and Agency"/>
    <s v="REGIONAL"/>
  </r>
  <r>
    <x v="93"/>
    <s v="Various Recipients (details not yet provided)"/>
    <s v="Ebola Virus Outbreak - WEST AFRICA - April 2014"/>
    <x v="1"/>
    <m/>
    <n v="2014"/>
    <n v="0"/>
    <n v="3500000"/>
    <s v="(Region) Ebola response"/>
    <s v=""/>
    <s v="USD"/>
    <x v="18"/>
    <m/>
    <x v="0"/>
    <x v="0"/>
    <x v="1"/>
    <x v="46"/>
    <s v="Other"/>
    <x v="0"/>
    <n v="219320"/>
    <m/>
    <s v="Donor"/>
    <m/>
  </r>
  <r>
    <x v="94"/>
    <s v="African Union"/>
    <s v="Ebola Virus Outbreak - WEST AFRICA - April 2014"/>
    <x v="1"/>
    <m/>
    <n v="2014"/>
    <n v="2827597"/>
    <n v="0"/>
    <s v="(Region) Ebola Response (RAF-14/0064)"/>
    <n v="17500000"/>
    <s v="NOK"/>
    <x v="10"/>
    <m/>
    <x v="0"/>
    <x v="0"/>
    <x v="2"/>
    <x v="47"/>
    <s v="Inter-governmental orgs."/>
    <x v="0"/>
    <n v="219980"/>
    <m/>
    <s v="Donor"/>
    <m/>
  </r>
  <r>
    <x v="94"/>
    <s v="Clinton Health Access Initiative"/>
    <s v="Ebola Virus Outbreak - WEST AFRICA - April 2014"/>
    <x v="1"/>
    <m/>
    <n v="2014"/>
    <n v="387777"/>
    <n v="0"/>
    <s v="(Region) Ebola Response"/>
    <n v="2500000"/>
    <s v="NOK"/>
    <x v="1"/>
    <m/>
    <x v="0"/>
    <x v="0"/>
    <x v="0"/>
    <x v="47"/>
    <s v="Private Orgs. &amp; Foundations"/>
    <x v="0"/>
    <n v="219520"/>
    <m/>
    <s v="Donor"/>
    <m/>
  </r>
  <r>
    <x v="94"/>
    <s v="Ebola Response Multi-Partner Trust Fund"/>
    <s v="Ebola Virus Outbreak - WEST AFRICA - April 2014"/>
    <x v="0"/>
    <s v="EBOLA-14/H/71642/16815"/>
    <n v="2014"/>
    <n v="0"/>
    <n v="2289000"/>
    <s v="(Region) Ebola Response Multi-Partner Trust Fund"/>
    <n v="15000000"/>
    <s v="NOK"/>
    <x v="91"/>
    <s v="NOT SPECIFIED"/>
    <x v="0"/>
    <x v="0"/>
    <x v="1"/>
    <x v="47"/>
    <s v="UN Agencies"/>
    <x v="0"/>
    <n v="219530"/>
    <m/>
    <s v="Donor and Agency"/>
    <s v="REGIONAL"/>
  </r>
  <r>
    <x v="94"/>
    <s v="International Federation of Red Cross and Red Crescent Societies"/>
    <s v="Ebola Virus Outbreak - WEST AFRICA - April 2014"/>
    <x v="0"/>
    <s v="EBOLA-14/H/71122/99"/>
    <n v="2014"/>
    <n v="1085776"/>
    <n v="0"/>
    <s v="(Region) Ebola Response (QZA-12/0251) (through the Norwegian Red Cross)"/>
    <n v="7000000"/>
    <s v="NOK"/>
    <x v="92"/>
    <s v="NOT SPECIFIED"/>
    <x v="0"/>
    <x v="0"/>
    <x v="2"/>
    <x v="47"/>
    <s v="Red Cross / Red Crescent"/>
    <x v="0"/>
    <n v="219977"/>
    <m/>
    <s v="Donor"/>
    <s v="REGIONAL"/>
  </r>
  <r>
    <x v="94"/>
    <s v="International Federation of Red Cross and Red Crescent Societies"/>
    <s v="Ebola Virus Outbreak - WEST AFRICA - April 2014"/>
    <x v="0"/>
    <s v="EBOLA-14/H/71122/99"/>
    <n v="2014"/>
    <n v="1085776"/>
    <n v="0"/>
    <s v="(Region) Ebola Response (QZA-12/0251) (through the Norwegian Red Cross)"/>
    <n v="7000000"/>
    <s v="NOK"/>
    <x v="35"/>
    <s v="NOT SPECIFIED"/>
    <x v="0"/>
    <x v="0"/>
    <x v="0"/>
    <x v="47"/>
    <s v="Red Cross / Red Crescent"/>
    <x v="0"/>
    <n v="219523"/>
    <m/>
    <s v="Donor"/>
    <s v="REGIONAL"/>
  </r>
  <r>
    <x v="94"/>
    <s v="Médecins sans Frontières - Norway"/>
    <s v="Ebola Virus Outbreak - WEST AFRICA - April 2014"/>
    <x v="0"/>
    <s v="EBOLA-14/H/71117/12761"/>
    <n v="2014"/>
    <n v="798212"/>
    <n v="0"/>
    <s v="(Region) Ebola Response ( QZA-14/0235)"/>
    <n v="5000000"/>
    <s v="NOK"/>
    <x v="1"/>
    <s v="NOT SPECIFIED"/>
    <x v="0"/>
    <x v="0"/>
    <x v="0"/>
    <x v="47"/>
    <s v="NGOs"/>
    <x v="0"/>
    <n v="219519"/>
    <m/>
    <s v="Donor"/>
    <s v="REGIONAL"/>
  </r>
  <r>
    <x v="94"/>
    <s v="Médecins sans Frontières - Norway"/>
    <s v="Ebola Virus Outbreak - WEST AFRICA - April 2014"/>
    <x v="0"/>
    <s v="EBOLA-14/H/71117/12761"/>
    <n v="2014"/>
    <n v="1131039"/>
    <n v="0"/>
    <s v="(Region) Ebola Response (RAF-14/0045)"/>
    <n v="7000000"/>
    <s v="NOK"/>
    <x v="93"/>
    <s v="NOT SPECIFIED"/>
    <x v="0"/>
    <x v="0"/>
    <x v="0"/>
    <x v="47"/>
    <s v="NGOs"/>
    <x v="0"/>
    <n v="219521"/>
    <m/>
    <s v="Donor"/>
    <s v="REGIONAL"/>
  </r>
  <r>
    <x v="94"/>
    <s v="Médecins sans Frontières - Norway"/>
    <s v="Ebola Virus Outbreak - WEST AFRICA - April 2014"/>
    <x v="0"/>
    <s v="EBOLA-14/H/71117/12761"/>
    <n v="2014"/>
    <n v="670466"/>
    <n v="0"/>
    <s v="(Guinea) QZA-14/0235-3/Emergency medical response to a Haemorrhagic Fever Outbreak in Guinea and neighbouring countries._x000d__x000a_"/>
    <n v="4000000"/>
    <s v="NOK"/>
    <x v="94"/>
    <s v="NOT SPECIFIED"/>
    <x v="0"/>
    <x v="0"/>
    <x v="0"/>
    <x v="47"/>
    <s v="NGOs"/>
    <x v="0"/>
    <n v="215925"/>
    <m/>
    <s v="Donor"/>
    <s v="REGIONAL"/>
  </r>
  <r>
    <x v="94"/>
    <s v="Norwegian Refugee Council"/>
    <s v="Ebola Virus Outbreak - WEST AFRICA - April 2014"/>
    <x v="1"/>
    <m/>
    <n v="2014"/>
    <n v="930665"/>
    <n v="0"/>
    <s v="(Region) Ebola Response (QZA-12/0209) (through NORCAP)_x000d__x000a_"/>
    <n v="6000000"/>
    <s v="NOK"/>
    <x v="6"/>
    <m/>
    <x v="0"/>
    <x v="0"/>
    <x v="0"/>
    <x v="47"/>
    <s v="NGOs"/>
    <x v="0"/>
    <n v="219522"/>
    <m/>
    <s v="Donor"/>
    <m/>
  </r>
  <r>
    <x v="94"/>
    <s v="Norwegian Refugee Council"/>
    <s v="Ebola Virus Outbreak - WEST AFRICA - April 2014"/>
    <x v="1"/>
    <m/>
    <n v="2014"/>
    <n v="775555"/>
    <n v="0"/>
    <s v="(Region) Ebola Response (QZA-12/0209) (through NORCAP)_x000d__x000a_"/>
    <n v="5000000"/>
    <s v="NOK"/>
    <x v="92"/>
    <m/>
    <x v="0"/>
    <x v="0"/>
    <x v="2"/>
    <x v="47"/>
    <s v="NGOs"/>
    <x v="0"/>
    <n v="219978"/>
    <m/>
    <s v="Donor"/>
    <m/>
  </r>
  <r>
    <x v="94"/>
    <s v="Plan International"/>
    <s v="Ebola Virus Outbreak - WEST AFRICA - April 2014"/>
    <x v="0"/>
    <s v="EBOLA-14/H/71111/5524"/>
    <n v="2014"/>
    <n v="165000"/>
    <n v="0"/>
    <s v="(Liberia) Focus is on preventive and health promotion and social mobilization"/>
    <n v="165000"/>
    <s v="USD"/>
    <x v="21"/>
    <s v="NOT SPECIFIED"/>
    <x v="0"/>
    <x v="3"/>
    <x v="2"/>
    <x v="47"/>
    <s v="NGOs"/>
    <x v="0"/>
    <n v="220027"/>
    <m/>
    <s v="Agency"/>
    <s v="REGIONAL"/>
  </r>
  <r>
    <x v="94"/>
    <s v="Various Recipients (details not yet provided)"/>
    <s v="Ebola Virus Outbreak - WEST AFRICA - April 2014"/>
    <x v="1"/>
    <m/>
    <n v="2014"/>
    <n v="9306654"/>
    <n v="0"/>
    <s v="(Region) In-kind - Ebola Response "/>
    <n v="60000000"/>
    <s v="NOK"/>
    <x v="92"/>
    <m/>
    <x v="0"/>
    <x v="0"/>
    <x v="2"/>
    <x v="47"/>
    <s v="Other"/>
    <x v="1"/>
    <n v="219979"/>
    <m/>
    <s v="Donor"/>
    <m/>
  </r>
  <r>
    <x v="94"/>
    <s v="World Food Programme"/>
    <s v="Ebola Virus Outbreak - WEST AFRICA - April 2014"/>
    <x v="0"/>
    <s v="EBOLA-14/CSS/72256/561"/>
    <n v="2014"/>
    <n v="861178"/>
    <n v="0"/>
    <s v="(Region) Ebola response"/>
    <s v=""/>
    <s v="USD"/>
    <x v="57"/>
    <s v="NOT SPECIFIED"/>
    <x v="3"/>
    <x v="0"/>
    <x v="0"/>
    <x v="47"/>
    <s v="UN Agencies"/>
    <x v="0"/>
    <n v="219077"/>
    <m/>
    <s v="Agency"/>
    <s v="NOT SPECIFIED"/>
  </r>
  <r>
    <x v="94"/>
    <s v="World Health Organization"/>
    <s v="Ebola Virus Outbreak - WEST AFRICA - April 2014"/>
    <x v="1"/>
    <m/>
    <n v="2014"/>
    <n v="1596424"/>
    <n v="0"/>
    <s v="(Region) RAF-14/0045/Support to Ebola Virus Disease Outbreak Response Plan in West Africa"/>
    <n v="10000000"/>
    <s v="NOK"/>
    <x v="94"/>
    <m/>
    <x v="0"/>
    <x v="0"/>
    <x v="0"/>
    <x v="47"/>
    <s v="UN Agencies"/>
    <x v="0"/>
    <n v="216896"/>
    <m/>
    <s v="Donor and Agency"/>
    <m/>
  </r>
  <r>
    <x v="94"/>
    <s v="World Health Organization"/>
    <s v="Ebola Virus Outbreak - WEST AFRICA - April 2014"/>
    <x v="0"/>
    <s v="EBOLA-14/H/71120/122"/>
    <n v="2014"/>
    <n v="961688"/>
    <n v="0"/>
    <s v="(Ghana) Ebola Response (GHA-14/0006)"/>
    <n v="6200000"/>
    <s v="NOK"/>
    <x v="21"/>
    <s v="NOT SPECIFIED"/>
    <x v="0"/>
    <x v="13"/>
    <x v="0"/>
    <x v="47"/>
    <s v="UN Agencies"/>
    <x v="0"/>
    <n v="219524"/>
    <m/>
    <s v="Donor"/>
    <s v="REGIONAL"/>
  </r>
  <r>
    <x v="94"/>
    <s v="World Health Organization"/>
    <s v="Ebola Virus Outbreak - WEST AFRICA - April 2014"/>
    <x v="0"/>
    <s v="EBOLA-14/H/71120/122"/>
    <n v="2014"/>
    <n v="1117497"/>
    <n v="0"/>
    <s v="(Region) WHO - Ebola Virus Diseases Outbreak response in west Africa_x000d__x000a_"/>
    <n v="7000000"/>
    <s v="NOK"/>
    <x v="31"/>
    <s v="NOT SPECIFIED"/>
    <x v="0"/>
    <x v="0"/>
    <x v="0"/>
    <x v="47"/>
    <s v="UN Agencies"/>
    <x v="0"/>
    <n v="218842"/>
    <m/>
    <s v="Agency"/>
    <s v="REGIONAL"/>
  </r>
  <r>
    <x v="95"/>
    <s v="International Federation of Red Cross and Red Crescent Societies"/>
    <s v="Ebola Virus Outbreak - WEST AFRICA - April 2014"/>
    <x v="0"/>
    <s v="EBOLA-14/H/71122/99"/>
    <n v="2014"/>
    <n v="1036269"/>
    <n v="0"/>
    <s v="(Region) To support relief efforts + matching contributions program in place"/>
    <s v=""/>
    <s v="USD"/>
    <x v="87"/>
    <s v="NOT SPECIFIED"/>
    <x v="0"/>
    <x v="0"/>
    <x v="0"/>
    <x v="1"/>
    <s v="Red Cross / Red Crescent"/>
    <x v="0"/>
    <n v="220843"/>
    <m/>
    <s v="Donor"/>
    <s v="REGIONAL"/>
  </r>
  <r>
    <x v="96"/>
    <s v="Danish Red Cross"/>
    <s v="Ebola Virus Outbreak - WEST AFRICA - April 2014"/>
    <x v="0"/>
    <s v="EBOLA-14/H/71123/5461"/>
    <n v="2014"/>
    <n v="169405"/>
    <n v="0"/>
    <s v="(Region) To support Ebola relief efforts"/>
    <n v="1000000"/>
    <s v="NOK"/>
    <x v="95"/>
    <s v="NOT SPECIFIED"/>
    <x v="0"/>
    <x v="0"/>
    <x v="0"/>
    <x v="1"/>
    <s v="Red Cross / Red Crescent"/>
    <x v="0"/>
    <n v="220377"/>
    <m/>
    <s v="Donor"/>
    <s v="REGIONAL"/>
  </r>
  <r>
    <x v="97"/>
    <s v="World Health Organization"/>
    <s v="Ebola Virus Outbreak - WEST AFRICA - April 2014"/>
    <x v="0"/>
    <s v="EBOLA-14/H/71120/122"/>
    <n v="2014"/>
    <n v="500000"/>
    <n v="0"/>
    <s v="(Region) WHO - Ebola virus disease outbreak response plan in West Africa _x000d__x000a_"/>
    <s v=""/>
    <s v="USD"/>
    <x v="16"/>
    <s v="NOT SPECIFIED"/>
    <x v="0"/>
    <x v="0"/>
    <x v="0"/>
    <x v="1"/>
    <s v="UN Agencies"/>
    <x v="0"/>
    <n v="217028"/>
    <m/>
    <s v="Agency"/>
    <s v="REGIONAL"/>
  </r>
  <r>
    <x v="98"/>
    <s v="NGOs (details not yet provided)"/>
    <s v="Ebola Virus Outbreak - WEST AFRICA - April 2014"/>
    <x v="1"/>
    <m/>
    <n v="2014"/>
    <n v="4000000"/>
    <n v="0"/>
    <s v="(Liberia) Ebola response, including building a treatment center in Grand Gedeh County, Liberia (project co-managed by Last Mile Health and Partners In Health)"/>
    <s v=""/>
    <s v="USD"/>
    <x v="56"/>
    <m/>
    <x v="0"/>
    <x v="3"/>
    <x v="0"/>
    <x v="1"/>
    <s v="NGOs"/>
    <x v="0"/>
    <n v="218225"/>
    <m/>
    <s v="Donor"/>
    <m/>
  </r>
  <r>
    <x v="99"/>
    <s v="Action Contre la Faim"/>
    <s v="Ebola Virus Outbreak - WEST AFRICA - April 2014"/>
    <x v="1"/>
    <m/>
    <n v="2014"/>
    <n v="1900000"/>
    <n v="0"/>
    <s v="(Region) To provide food for isolated patients, construct water kiosks and hand washing stations, improve Ebola prevention awareness, and train community health volunteers. "/>
    <s v=""/>
    <s v="USD"/>
    <x v="96"/>
    <m/>
    <x v="0"/>
    <x v="0"/>
    <x v="2"/>
    <x v="1"/>
    <s v="NGOs"/>
    <x v="0"/>
    <n v="220822"/>
    <m/>
    <s v="Donor"/>
    <m/>
  </r>
  <r>
    <x v="99"/>
    <s v="American Red Cross"/>
    <s v="Ebola Virus Outbreak - WEST AFRICA - April 2014"/>
    <x v="0"/>
    <s v="EBOLA-14/H/71277/5454"/>
    <n v="2014"/>
    <n v="2800000"/>
    <n v="0"/>
    <s v="(Region)  equipment, volunteers and educational materials in Guinea, Sierra Leone and Liberia "/>
    <s v=""/>
    <s v="USD"/>
    <x v="45"/>
    <s v="NOT SPECIFIED"/>
    <x v="0"/>
    <x v="0"/>
    <x v="0"/>
    <x v="1"/>
    <s v="Red Cross / Red Crescent"/>
    <x v="0"/>
    <n v="218067"/>
    <m/>
    <s v="Donor"/>
    <s v="REGIONAL"/>
  </r>
  <r>
    <x v="99"/>
    <s v="Centers for Disease Control Foundation"/>
    <s v="Ebola Virus Outbreak - WEST AFRICA - April 2014"/>
    <x v="1"/>
    <m/>
    <n v="2014"/>
    <n v="9000000"/>
    <n v="0"/>
    <s v="(Region)  to establish sustainable emergency operations centers in the most impacted countries of Guinea, Liberia and Sierra Leone"/>
    <s v=""/>
    <s v="USD"/>
    <x v="97"/>
    <m/>
    <x v="0"/>
    <x v="0"/>
    <x v="2"/>
    <x v="1"/>
    <s v="Private Orgs. &amp; Foundations"/>
    <x v="0"/>
    <n v="217974"/>
    <m/>
    <s v="Donor"/>
    <m/>
  </r>
  <r>
    <x v="99"/>
    <s v="GlobalGiving"/>
    <s v="Ebola Virus Outbreak - WEST AFRICA - April 2014"/>
    <x v="1"/>
    <m/>
    <n v="2014"/>
    <n v="100000"/>
    <n v="0"/>
    <s v="(REGION) The Paul G. Allen Family Foundation issued a matching grant challenge of up to $100,000 through Global Giving to support innovative programs working to combat the Ebola outbreak_x000d__x000a_"/>
    <s v=""/>
    <s v="USD"/>
    <x v="7"/>
    <m/>
    <x v="0"/>
    <x v="0"/>
    <x v="0"/>
    <x v="1"/>
    <s v="NGOs"/>
    <x v="0"/>
    <n v="219034"/>
    <m/>
    <s v="Donor"/>
    <m/>
  </r>
  <r>
    <x v="99"/>
    <s v="Private (individuals &amp; organisations)"/>
    <s v="Ebola Virus Outbreak - WEST AFRICA - April 2014"/>
    <x v="1"/>
    <m/>
    <n v="2014"/>
    <n v="0"/>
    <n v="7500000"/>
    <s v="(Liberia) With a $7.5 million grant from the Paul G. Allen Family Foundation, UMass Medical School will lead a team of academic partners to provide comprehensive relief efforts in Liberia, bringing doctors, nurses, and training and medical supplies to the Ebola-stricken country"/>
    <s v=""/>
    <s v="USD"/>
    <x v="60"/>
    <m/>
    <x v="0"/>
    <x v="3"/>
    <x v="1"/>
    <x v="1"/>
    <s v="Private Orgs. &amp; Foundations"/>
    <x v="0"/>
    <n v="220826"/>
    <m/>
    <s v="Donor"/>
    <m/>
  </r>
  <r>
    <x v="99"/>
    <s v="United Nations Children's Fund"/>
    <s v="Ebola Virus Outbreak - WEST AFRICA - April 2014"/>
    <x v="0"/>
    <s v="EBOLA-14/H/71109/124"/>
    <n v="2014"/>
    <n v="0"/>
    <n v="3600000"/>
    <s v="(Liberia) air lift 50,000 protection kits into Liberia to help prevent the spread of the virus among caretakers and family members (in coordination with UPS)"/>
    <s v=""/>
    <s v="USD"/>
    <x v="19"/>
    <s v="NOT SPECIFIED"/>
    <x v="0"/>
    <x v="3"/>
    <x v="1"/>
    <x v="1"/>
    <s v="UN Agencies"/>
    <x v="0"/>
    <n v="218069"/>
    <m/>
    <s v="Donor"/>
    <s v="REGIONAL"/>
  </r>
  <r>
    <x v="99"/>
    <s v="Various Recipients (details not yet provided)"/>
    <s v="Ebola Virus Outbreak - WEST AFRICA - April 2014"/>
    <x v="1"/>
    <m/>
    <n v="2014"/>
    <n v="0"/>
    <n v="3000000"/>
    <s v="(Liberia)  airlink to deliver medical supplies, protective gear and drugs for the next 3 months: in partnership with Airlink"/>
    <s v=""/>
    <s v="USD"/>
    <x v="19"/>
    <m/>
    <x v="0"/>
    <x v="3"/>
    <x v="1"/>
    <x v="1"/>
    <s v="Other"/>
    <x v="0"/>
    <n v="218068"/>
    <m/>
    <s v="Donor"/>
    <m/>
  </r>
  <r>
    <x v="99"/>
    <s v="Various Recipients (details not yet provided)"/>
    <s v="Ebola Virus Outbreak - WEST AFRICA - April 2014"/>
    <x v="1"/>
    <m/>
    <n v="2014"/>
    <n v="0"/>
    <n v="74100000"/>
    <s v="(Region) To partner with U.S. State Department and World Health Organization to evacuate and treat infected humanitarian workers; to collaborate with University of Massachusetts Medical School to provide training and equipment; to coordinate and optimize Global Giving by Launching “Fund a Need” Donation Platform."/>
    <s v=""/>
    <s v="USD"/>
    <x v="60"/>
    <m/>
    <x v="0"/>
    <x v="0"/>
    <x v="1"/>
    <x v="1"/>
    <s v="Other"/>
    <x v="0"/>
    <n v="220821"/>
    <m/>
    <s v="Donor"/>
    <m/>
  </r>
  <r>
    <x v="99"/>
    <s v="Various Recipients (details not yet provided)"/>
    <s v="Ebola Virus Outbreak - WEST AFRICA - April 2014"/>
    <x v="1"/>
    <m/>
    <n v="2014"/>
    <n v="1350000"/>
    <n v="0"/>
    <s v="To provide additional supplies and services to under-resourced clinics to improve the county health system in Grand Bassa County in Liberia"/>
    <s v=""/>
    <s v="USD"/>
    <x v="96"/>
    <m/>
    <x v="0"/>
    <x v="0"/>
    <x v="2"/>
    <x v="1"/>
    <s v="Other"/>
    <x v="0"/>
    <n v="220823"/>
    <m/>
    <s v="Donor"/>
    <m/>
  </r>
  <r>
    <x v="99"/>
    <s v="Various Recipients (details not yet provided)"/>
    <s v="Ebola Virus Outbreak - WEST AFRICA - April 2014"/>
    <x v="1"/>
    <m/>
    <n v="2014"/>
    <n v="1000000"/>
    <n v="0"/>
    <s v="(Region) To support the continued delivery by Direct Relief of medical supplies and logistical support on the ground in Ebola-affected West African nations"/>
    <s v=""/>
    <s v="USD"/>
    <x v="96"/>
    <m/>
    <x v="0"/>
    <x v="0"/>
    <x v="2"/>
    <x v="1"/>
    <s v="Other"/>
    <x v="0"/>
    <n v="220824"/>
    <m/>
    <s v="Donor"/>
    <m/>
  </r>
  <r>
    <x v="100"/>
    <s v="World Health Organization"/>
    <s v="Ebola Virus Outbreak - WEST AFRICA - April 2014"/>
    <x v="0"/>
    <s v="EBOLA-14/H/71120/122"/>
    <n v="2014"/>
    <n v="2000000"/>
    <n v="0"/>
    <s v="(Region) WHO - Ebola Virus Diseases Outbreak response in west Africa_x000d__x000a_"/>
    <s v=""/>
    <s v="USD"/>
    <x v="24"/>
    <s v="NOT SPECIFIED"/>
    <x v="0"/>
    <x v="0"/>
    <x v="2"/>
    <x v="48"/>
    <s v="UN Agencies"/>
    <x v="0"/>
    <n v="220111"/>
    <m/>
    <s v="Agency"/>
    <s v="REGIONAL"/>
  </r>
  <r>
    <x v="101"/>
    <s v="African Union"/>
    <s v="Ebola Virus Outbreak - WEST AFRICA - April 2014"/>
    <x v="1"/>
    <m/>
    <n v="2014"/>
    <n v="0"/>
    <n v="3000000"/>
    <s v="(Region) The Dangote Foundation has pledged to boost Africa Union's (AU) efforts at containing the dreaded Ebola virus in West Africa."/>
    <s v=""/>
    <s v="USD"/>
    <x v="8"/>
    <m/>
    <x v="0"/>
    <x v="0"/>
    <x v="1"/>
    <x v="1"/>
    <s v="Inter-governmental orgs."/>
    <x v="0"/>
    <n v="220832"/>
    <m/>
    <s v="Other"/>
    <m/>
  </r>
  <r>
    <x v="101"/>
    <s v="African Union"/>
    <s v="Ebola Virus Outbreak - WEST AFRICA - April 2014"/>
    <x v="1"/>
    <m/>
    <n v="2014"/>
    <n v="0"/>
    <n v="10000000"/>
    <s v="(Region) The MTN Group has pledged 10 million US dollars to the African Union’s (AU) “United Against Ebola” campaign"/>
    <s v=""/>
    <s v="USD"/>
    <x v="8"/>
    <m/>
    <x v="0"/>
    <x v="0"/>
    <x v="1"/>
    <x v="1"/>
    <s v="Inter-governmental orgs."/>
    <x v="0"/>
    <n v="220831"/>
    <m/>
    <s v="Other"/>
    <m/>
  </r>
  <r>
    <x v="101"/>
    <s v="Americares"/>
    <s v="Ebola Virus Outbreak - WEST AFRICA - April 2014"/>
    <x v="1"/>
    <m/>
    <n v="2014"/>
    <n v="0"/>
    <n v="0"/>
    <s v="(REGION) (IN-KIND) Clorox Company donated 12,000 bottles of Clorox bleach to help Ebola affected communities in West Africa_x000d__x000a_"/>
    <s v=""/>
    <s v="USD"/>
    <x v="18"/>
    <m/>
    <x v="0"/>
    <x v="0"/>
    <x v="0"/>
    <x v="1"/>
    <s v="NGOs"/>
    <x v="1"/>
    <n v="219175"/>
    <m/>
    <s v="Donor"/>
    <m/>
  </r>
  <r>
    <x v="101"/>
    <s v="Bilateral (affected government)"/>
    <s v="Ebola Virus Outbreak - WEST AFRICA - April 2014"/>
    <x v="1"/>
    <m/>
    <n v="2014"/>
    <n v="100000"/>
    <n v="0"/>
    <s v="(REGION) (IN-KIND) Lonestar Cell donated 3 Nissan Jeeps and a 20 KVA generator, worth 10,000USD_x000d__x000a_"/>
    <s v=""/>
    <s v="USD"/>
    <x v="42"/>
    <m/>
    <x v="0"/>
    <x v="0"/>
    <x v="0"/>
    <x v="1"/>
    <s v="Government"/>
    <x v="1"/>
    <n v="219267"/>
    <m/>
    <s v="Donor"/>
    <m/>
  </r>
  <r>
    <x v="101"/>
    <s v="Bilateral (affected government)"/>
    <s v="Ebola Virus Outbreak - WEST AFRICA - April 2014"/>
    <x v="1"/>
    <m/>
    <n v="2014"/>
    <n v="143051"/>
    <n v="0"/>
    <s v="(Sierra Leone) Sierra Leone Brewery limited stated that Le376 million of the said amount is towards the fight against the Ebola disease, while Le257 million is towards the Wellington Health Centre Rehabilitation Project. "/>
    <s v=""/>
    <s v="USD"/>
    <x v="19"/>
    <m/>
    <x v="0"/>
    <x v="2"/>
    <x v="0"/>
    <x v="1"/>
    <s v="Government"/>
    <x v="0"/>
    <n v="219686"/>
    <m/>
    <s v="Donor"/>
    <m/>
  </r>
  <r>
    <x v="101"/>
    <s v="Bilateral (affected government)"/>
    <s v="Ebola Virus Outbreak - WEST AFRICA - April 2014"/>
    <x v="1"/>
    <m/>
    <n v="2014"/>
    <n v="275862"/>
    <n v="0"/>
    <s v="(Sierra Leone) Kingho Investment Co. Ltd., Koidu Holdings SA, Universal Trading and Supplies, National Petroleum (NP) SL Limited, Sierra Leone Bar Association, Fawaz Building Materials, Benco Trading Ltd., Balani and Sons donated total of 1.833 billion SLL to support relief efforts."/>
    <s v=""/>
    <s v="USD"/>
    <x v="98"/>
    <m/>
    <x v="0"/>
    <x v="2"/>
    <x v="0"/>
    <x v="1"/>
    <s v="Government"/>
    <x v="0"/>
    <n v="219687"/>
    <m/>
    <s v="Donor"/>
    <m/>
  </r>
  <r>
    <x v="101"/>
    <s v="Bilateral (affected government)"/>
    <s v="Ebola Virus Outbreak - WEST AFRICA - April 2014"/>
    <x v="1"/>
    <m/>
    <n v="2014"/>
    <n v="100000"/>
    <n v="0"/>
    <s v="(Liberia) (In-kind) Lonestar Cell Foundation donated three cats (vehicles), 20KVA generator and Sanitizers"/>
    <s v=""/>
    <s v="USD"/>
    <x v="42"/>
    <m/>
    <x v="0"/>
    <x v="3"/>
    <x v="0"/>
    <x v="1"/>
    <s v="Government"/>
    <x v="0"/>
    <n v="219692"/>
    <m/>
    <s v="Donor"/>
    <m/>
  </r>
  <r>
    <x v="101"/>
    <s v="Bilateral (affected government)"/>
    <s v="Ebola Virus Outbreak - WEST AFRICA - April 2014"/>
    <x v="1"/>
    <m/>
    <n v="2014"/>
    <n v="0"/>
    <n v="0"/>
    <s v="(REGION) (IN-KIND) Biolife LLC - Donated 5000 individual applications of WoundSeal (prevents bleeding). Ultimately, they are hoping to donate another 80,000 applications of the product."/>
    <s v=""/>
    <s v="USD"/>
    <x v="57"/>
    <m/>
    <x v="3"/>
    <x v="0"/>
    <x v="0"/>
    <x v="1"/>
    <s v="Government"/>
    <x v="1"/>
    <n v="219262"/>
    <m/>
    <s v="Donor"/>
    <m/>
  </r>
  <r>
    <x v="101"/>
    <s v="Bilateral (affected government)"/>
    <s v="Ebola Virus Outbreak - WEST AFRICA - April 2014"/>
    <x v="1"/>
    <m/>
    <n v="2014"/>
    <n v="34483"/>
    <n v="0"/>
    <s v="(Sierra Leone) Association of Sierra Leone Commercial Banks contributes to the Sierra Leone Ministry of Health and Sanitation to support relief efforts."/>
    <s v=""/>
    <s v="USD"/>
    <x v="99"/>
    <m/>
    <x v="0"/>
    <x v="2"/>
    <x v="0"/>
    <x v="1"/>
    <s v="Government"/>
    <x v="0"/>
    <n v="219677"/>
    <m/>
    <s v="Donor"/>
    <m/>
  </r>
  <r>
    <x v="101"/>
    <s v="Bilateral (affected government)"/>
    <s v="Ebola Virus Outbreak - WEST AFRICA - April 2014"/>
    <x v="1"/>
    <m/>
    <n v="2014"/>
    <n v="14935"/>
    <n v="0"/>
    <s v="(SIERRA LEONE) Airtel Sierra Leone donates money to the Office of the First lady of the Republic of Sierra Leone to assist with the fight against Ebola."/>
    <s v=""/>
    <s v="USD"/>
    <x v="100"/>
    <m/>
    <x v="0"/>
    <x v="0"/>
    <x v="0"/>
    <x v="1"/>
    <s v="Government"/>
    <x v="0"/>
    <n v="219063"/>
    <m/>
    <s v="Donor"/>
    <m/>
  </r>
  <r>
    <x v="101"/>
    <s v="Bilateral (affected government)"/>
    <s v="Ebola Virus Outbreak - WEST AFRICA - April 2014"/>
    <x v="1"/>
    <m/>
    <n v="2014"/>
    <n v="0"/>
    <n v="0"/>
    <s v="(SIERRA LEONE) (IN-KIND) Baxter donated IV fluids to Sierra Leone and Liberia_x000d__x000a_"/>
    <s v=""/>
    <s v="USD"/>
    <x v="20"/>
    <m/>
    <x v="0"/>
    <x v="2"/>
    <x v="0"/>
    <x v="1"/>
    <s v="Government"/>
    <x v="1"/>
    <n v="219168"/>
    <m/>
    <s v="Donor"/>
    <m/>
  </r>
  <r>
    <x v="101"/>
    <s v="Bilateral (affected government)"/>
    <s v="Ebola Virus Outbreak - WEST AFRICA - April 2014"/>
    <x v="1"/>
    <m/>
    <n v="2014"/>
    <n v="0"/>
    <n v="0"/>
    <s v="(REGION) (IN-KIND) Airtel Sierra Leone donated 100 headsets to Nigeria's Ebola Emergency Operations Center and 150 phones to Sierra Leone's Ministry of Health."/>
    <s v=""/>
    <s v="USD"/>
    <x v="2"/>
    <m/>
    <x v="0"/>
    <x v="0"/>
    <x v="0"/>
    <x v="1"/>
    <s v="Government"/>
    <x v="1"/>
    <n v="219164"/>
    <m/>
    <s v="Donor"/>
    <m/>
  </r>
  <r>
    <x v="101"/>
    <s v="Bilateral (affected government)"/>
    <s v="Ebola Virus Outbreak - WEST AFRICA - April 2014"/>
    <x v="1"/>
    <m/>
    <n v="2014"/>
    <n v="279643"/>
    <n v="0"/>
    <s v="(Sierra Leone)  Contributions to the national Ebola response from from London Mining Company, Sierra Minerals Holdings/Vimetco, AMR Gold, Chamer of Mines, Blue Horizon (SL) Limited, Allotropes Diamond Company, Golden Saints Resrouces, SocFin Agricultural Company, Sierra Diamonds"/>
    <s v=""/>
    <s v="USD"/>
    <x v="100"/>
    <m/>
    <x v="0"/>
    <x v="2"/>
    <x v="0"/>
    <x v="1"/>
    <s v="Government"/>
    <x v="0"/>
    <n v="218070"/>
    <m/>
    <s v="Other"/>
    <m/>
  </r>
  <r>
    <x v="101"/>
    <s v="Bilateral (affected government)"/>
    <s v="Ebola Virus Outbreak - WEST AFRICA - April 2014"/>
    <x v="1"/>
    <m/>
    <n v="2014"/>
    <n v="0"/>
    <n v="0"/>
    <s v="(Liberia) (in-kind) Aureus Mining Inc contributed Staff Secondment and Equipment loan to National Ebola Task Force, Food and equipment donated to Armed Forces Liberia at Klay Checkpoint, Health Supplies and training to local communities"/>
    <s v=""/>
    <s v="USD"/>
    <x v="52"/>
    <m/>
    <x v="0"/>
    <x v="3"/>
    <x v="2"/>
    <x v="1"/>
    <s v="Government"/>
    <x v="1"/>
    <n v="219378"/>
    <m/>
    <s v="Donor"/>
    <m/>
  </r>
  <r>
    <x v="101"/>
    <s v="Bilateral (affected government)"/>
    <s v="Ebola Virus Outbreak - WEST AFRICA - April 2014"/>
    <x v="1"/>
    <m/>
    <n v="2014"/>
    <n v="0"/>
    <n v="0"/>
    <s v="(Liberia) (In-kind) Equatorial Palm Oil gave medical and health supplies donated to the medical authorities in Grand Bass, RiverCess and Sinoe Counties"/>
    <s v=""/>
    <s v="USD"/>
    <x v="34"/>
    <m/>
    <x v="0"/>
    <x v="3"/>
    <x v="2"/>
    <x v="1"/>
    <s v="Government"/>
    <x v="1"/>
    <n v="219382"/>
    <m/>
    <s v="Donor"/>
    <m/>
  </r>
  <r>
    <x v="101"/>
    <s v="Bilateral (affected government)"/>
    <s v="Ebola Virus Outbreak - WEST AFRICA - April 2014"/>
    <x v="1"/>
    <m/>
    <n v="2014"/>
    <n v="22883"/>
    <n v="0"/>
    <s v="(Sierra Leone) Sierra Leone Brewing Company (Heineken) Le 100 million cheque donation to HE, the President  - from staff distributors, transporters and the company"/>
    <n v="10000000"/>
    <s v="SLL"/>
    <x v="53"/>
    <m/>
    <x v="0"/>
    <x v="2"/>
    <x v="0"/>
    <x v="1"/>
    <s v="Government"/>
    <x v="0"/>
    <n v="219385"/>
    <m/>
    <s v="Donor"/>
    <m/>
  </r>
  <r>
    <x v="101"/>
    <s v="Bilateral (affected government)"/>
    <s v="Ebola Virus Outbreak - WEST AFRICA - April 2014"/>
    <x v="1"/>
    <m/>
    <n v="2014"/>
    <n v="8000"/>
    <n v="0"/>
    <s v="(Sierra Leone) Stellar Diamonds gave direct contribution to the President’s Ebola appeal of 8000 USD."/>
    <s v=""/>
    <s v="USD"/>
    <x v="21"/>
    <m/>
    <x v="0"/>
    <x v="2"/>
    <x v="0"/>
    <x v="1"/>
    <s v="Government"/>
    <x v="0"/>
    <n v="219386"/>
    <m/>
    <s v="Donor"/>
    <m/>
  </r>
  <r>
    <x v="101"/>
    <s v="Bilateral (affected government)"/>
    <s v="Ebola Virus Outbreak - WEST AFRICA - April 2014"/>
    <x v="1"/>
    <m/>
    <n v="2014"/>
    <n v="122100"/>
    <n v="0"/>
    <s v="(Sierra Leone) London Mining gives donation US$ 90K (rice, PPE &amp; bikes) to the President Ebola National Fund;_x000d__x000a_US$ 10.2K (sensitisation) for the MInistry of Politcal Affairs;_x000d__x000a_US$ 15.9K (sensitisation) Health Commitee of Marampa Chiefdom;_x000d__x000a_US$ 1.5K (sensitisation) to the Paramount Chief of Maforkie;_x000d__x000a_US$ 4K for quarantine home."/>
    <s v=""/>
    <s v="USD"/>
    <x v="52"/>
    <m/>
    <x v="0"/>
    <x v="2"/>
    <x v="0"/>
    <x v="1"/>
    <s v="Government"/>
    <x v="0"/>
    <n v="219388"/>
    <m/>
    <s v="Donor"/>
    <m/>
  </r>
  <r>
    <x v="101"/>
    <s v="Bilateral (affected government)"/>
    <s v="Ebola Virus Outbreak - WEST AFRICA - April 2014"/>
    <x v="1"/>
    <m/>
    <n v="2014"/>
    <n v="225000"/>
    <n v="0"/>
    <s v="(Sierra Leone) Sierra Rutile Ltd contributes towards the government's National Ebola Emergency Account to support national and local Ebola relief efforts."/>
    <s v=""/>
    <s v="USD"/>
    <x v="101"/>
    <m/>
    <x v="0"/>
    <x v="2"/>
    <x v="0"/>
    <x v="1"/>
    <s v="Government"/>
    <x v="0"/>
    <n v="220806"/>
    <m/>
    <s v="Donor"/>
    <m/>
  </r>
  <r>
    <x v="101"/>
    <s v="Bilateral (affected government)"/>
    <s v="Ebola Virus Outbreak - WEST AFRICA - April 2014"/>
    <x v="1"/>
    <m/>
    <n v="2014"/>
    <n v="11000"/>
    <n v="0"/>
    <s v="(Sierra Leone) Sierra Rutile Ltd contributes to the Employee Ebola Response Fund for purchase of chlorine, buckets, and gloves for neighbourhood checkpoints"/>
    <s v=""/>
    <s v="USD"/>
    <x v="101"/>
    <m/>
    <x v="0"/>
    <x v="2"/>
    <x v="0"/>
    <x v="1"/>
    <s v="Government"/>
    <x v="0"/>
    <n v="220807"/>
    <m/>
    <s v="Donor"/>
    <m/>
  </r>
  <r>
    <x v="101"/>
    <s v="Bilateral (affected government)"/>
    <s v="Ebola Virus Outbreak - WEST AFRICA - April 2014"/>
    <x v="1"/>
    <m/>
    <n v="2014"/>
    <n v="0"/>
    <n v="0"/>
    <s v="(Region) (In-kind) Newmont Mining Corporation through its double matching program has contributed to the International Red Cross and Project Cure. They have also provided in-kind support to WHO, International Red Cross and local health ministries."/>
    <s v=""/>
    <s v="USD"/>
    <x v="101"/>
    <m/>
    <x v="0"/>
    <x v="0"/>
    <x v="0"/>
    <x v="1"/>
    <s v="Government"/>
    <x v="1"/>
    <n v="220808"/>
    <m/>
    <s v="Donor"/>
    <m/>
  </r>
  <r>
    <x v="101"/>
    <s v="Bilateral (affected government)"/>
    <s v="Ebola Virus Outbreak - WEST AFRICA - April 2014"/>
    <x v="1"/>
    <m/>
    <n v="2014"/>
    <n v="0"/>
    <n v="0"/>
    <s v="(LIBERIA) (IN-KIND) Donation of advanced sanitational product (Theraworx) to Liberia_x000d__x000a_"/>
    <s v=""/>
    <s v="USD"/>
    <x v="20"/>
    <m/>
    <x v="0"/>
    <x v="3"/>
    <x v="0"/>
    <x v="1"/>
    <s v="Government"/>
    <x v="1"/>
    <n v="219165"/>
    <m/>
    <s v="Donor"/>
    <m/>
  </r>
  <r>
    <x v="101"/>
    <s v="Bilateral (affected government)"/>
    <s v="Ebola Virus Outbreak - WEST AFRICA - April 2014"/>
    <x v="1"/>
    <m/>
    <n v="2014"/>
    <n v="0"/>
    <n v="0"/>
    <s v="(LIBERIA) (IN-KIND) B Braun Melsungen AG donated 50,000 pairs of gloves to Liberia_x000d__x000a_"/>
    <s v=""/>
    <s v="USD"/>
    <x v="20"/>
    <m/>
    <x v="0"/>
    <x v="0"/>
    <x v="0"/>
    <x v="1"/>
    <s v="Government"/>
    <x v="1"/>
    <n v="219167"/>
    <m/>
    <s v="Donor"/>
    <m/>
  </r>
  <r>
    <x v="101"/>
    <s v="Bilateral (affected government)"/>
    <s v="Ebola Virus Outbreak - WEST AFRICA - April 2014"/>
    <x v="1"/>
    <m/>
    <n v="2014"/>
    <n v="0"/>
    <n v="0"/>
    <s v="(LIBERIA) (IN-KIND) Novafone donated mobile phones, toiletries and detergents."/>
    <s v=""/>
    <s v="USD"/>
    <x v="20"/>
    <m/>
    <x v="0"/>
    <x v="3"/>
    <x v="0"/>
    <x v="1"/>
    <s v="Government"/>
    <x v="1"/>
    <n v="219170"/>
    <m/>
    <s v="Donor"/>
    <m/>
  </r>
  <r>
    <x v="101"/>
    <s v="Bilateral (affected government)"/>
    <s v="Ebola Virus Outbreak - WEST AFRICA - April 2014"/>
    <x v="1"/>
    <m/>
    <n v="2014"/>
    <n v="0"/>
    <n v="0"/>
    <s v="(SIERRA LEONE) (IN-KIND) The Sierra Leone Produce Marketing Company_x000d__x000a_Donated 300 bags of 25kg rice bags"/>
    <s v=""/>
    <s v="USD"/>
    <x v="52"/>
    <m/>
    <x v="0"/>
    <x v="2"/>
    <x v="0"/>
    <x v="1"/>
    <s v="Government"/>
    <x v="1"/>
    <n v="219173"/>
    <m/>
    <s v="Donor"/>
    <m/>
  </r>
  <r>
    <x v="101"/>
    <s v="Bilateral (affected government)"/>
    <s v="Ebola Virus Outbreak - WEST AFRICA - April 2014"/>
    <x v="1"/>
    <m/>
    <n v="2014"/>
    <n v="0"/>
    <n v="0"/>
    <s v="(LIBERIA) (IN-KIND) Cavella Rubber Corporation with Maryland Oil Palm Plantation donated various medical supplies."/>
    <s v=""/>
    <s v="USD"/>
    <x v="57"/>
    <m/>
    <x v="0"/>
    <x v="3"/>
    <x v="0"/>
    <x v="1"/>
    <s v="Government"/>
    <x v="1"/>
    <n v="219279"/>
    <m/>
    <s v="Donor"/>
    <m/>
  </r>
  <r>
    <x v="101"/>
    <s v="British Red Cross"/>
    <s v="Ebola Virus Outbreak - WEST AFRICA - April 2014"/>
    <x v="1"/>
    <m/>
    <n v="2014"/>
    <n v="35000"/>
    <n v="0"/>
    <s v="(Senegal) IAMGOLD gives $35k to British Red Cross"/>
    <s v=""/>
    <s v="USD"/>
    <x v="20"/>
    <m/>
    <x v="0"/>
    <x v="8"/>
    <x v="0"/>
    <x v="1"/>
    <s v="Red Cross / Red Crescent"/>
    <x v="0"/>
    <n v="219387"/>
    <m/>
    <s v="Donor"/>
    <m/>
  </r>
  <r>
    <x v="101"/>
    <s v="British Red Cross"/>
    <s v="Ebola Virus Outbreak - WEST AFRICA - April 2014"/>
    <x v="0"/>
    <s v="EBOLA-14/SNYS/71843/110"/>
    <n v="2014"/>
    <n v="35000"/>
    <n v="0"/>
    <s v="(Region) IAMGOLD Corporation makes donation of $35,000 to the British Red Cross to support response and preparedness activities. "/>
    <s v=""/>
    <s v="USD"/>
    <x v="17"/>
    <s v="COMMON SERVICES / REGIONAL"/>
    <x v="0"/>
    <x v="0"/>
    <x v="0"/>
    <x v="1"/>
    <s v="Red Cross / Red Crescent"/>
    <x v="0"/>
    <n v="220712"/>
    <m/>
    <s v="Donor"/>
    <s v="REGIONAL"/>
  </r>
  <r>
    <x v="101"/>
    <s v="Canadian Red Cross Society"/>
    <s v="Ebola Virus Outbreak - WEST AFRICA - April 2014"/>
    <x v="0"/>
    <s v="EBOLA-14/SNYS/71570/5389"/>
    <n v="2014"/>
    <n v="44803"/>
    <n v="0"/>
    <s v="(Region) Tangerine : from now till November 6, 2014 Tangerine will match all customer donations up to 50,000."/>
    <n v="50000"/>
    <s v="CAD"/>
    <x v="92"/>
    <s v="NOT SPECIFIED"/>
    <x v="0"/>
    <x v="0"/>
    <x v="0"/>
    <x v="1"/>
    <s v="Red Cross / Red Crescent"/>
    <x v="0"/>
    <n v="219273"/>
    <m/>
    <s v="Donor"/>
    <s v="REGIONAL"/>
  </r>
  <r>
    <x v="101"/>
    <s v="Direct Relief International"/>
    <s v="Ebola Virus Outbreak - WEST AFRICA - April 2014"/>
    <x v="1"/>
    <m/>
    <n v="2014"/>
    <n v="0"/>
    <n v="0"/>
    <s v="(REGION) (IN-KIND) Ansell Healthcare donated gloves and other protection solutions, keeps monitoring the situation in partnership with Direct Relief and is ready to send more if necessary."/>
    <s v=""/>
    <s v="USD"/>
    <x v="56"/>
    <m/>
    <x v="0"/>
    <x v="0"/>
    <x v="0"/>
    <x v="1"/>
    <s v="NGOs"/>
    <x v="1"/>
    <n v="219069"/>
    <m/>
    <s v="Donor"/>
    <m/>
  </r>
  <r>
    <x v="101"/>
    <s v="Ebola Response Multi-Partner Trust Fund"/>
    <s v="Ebola Virus Outbreak - WEST AFRICA - April 2014"/>
    <x v="0"/>
    <s v="EBOLA-14/H/71642/16815"/>
    <n v="2014"/>
    <n v="300"/>
    <n v="0"/>
    <s v="(Region) Ebola Response Multi-Partner Trust Fund "/>
    <s v=""/>
    <s v="USD"/>
    <x v="38"/>
    <s v="NOT SPECIFIED"/>
    <x v="0"/>
    <x v="0"/>
    <x v="0"/>
    <x v="1"/>
    <s v="UN Agencies"/>
    <x v="0"/>
    <n v="220294"/>
    <m/>
    <s v="Agency"/>
    <s v="REGIONAL"/>
  </r>
  <r>
    <x v="101"/>
    <s v="Global Compact"/>
    <s v="Ebola Virus Outbreak - WEST AFRICA - April 2014"/>
    <x v="1"/>
    <m/>
    <n v="2014"/>
    <n v="0"/>
    <n v="1381025"/>
    <s v="(Region) Volvo group have pledged funds to support Ebola relief efforts."/>
    <n v="10000000"/>
    <s v="SEK"/>
    <x v="46"/>
    <m/>
    <x v="0"/>
    <x v="0"/>
    <x v="1"/>
    <x v="1"/>
    <s v="Private Orgs. &amp; Foundations"/>
    <x v="0"/>
    <n v="219684"/>
    <m/>
    <s v="Donor"/>
    <m/>
  </r>
  <r>
    <x v="101"/>
    <s v="International Federation of Red Cross and Red Crescent Societies"/>
    <s v="Ebola Virus Outbreak - WEST AFRICA - April 2014"/>
    <x v="0"/>
    <s v="EBOLA-14/H/71122/99"/>
    <n v="2014"/>
    <n v="199314"/>
    <n v="0"/>
    <s v="(Guinea) IFRC Emergency Appeal (from Tullow Guinea Limited)"/>
    <n v="181376"/>
    <s v="CHF"/>
    <x v="36"/>
    <s v="NOT SPECIFIED"/>
    <x v="0"/>
    <x v="1"/>
    <x v="0"/>
    <x v="1"/>
    <s v="Red Cross / Red Crescent"/>
    <x v="0"/>
    <n v="217364"/>
    <m/>
    <s v="Agency"/>
    <s v="REGIONAL"/>
  </r>
  <r>
    <x v="101"/>
    <s v="International Federation of Red Cross and Red Crescent Societies"/>
    <s v="Ebola Virus Outbreak - WEST AFRICA - April 2014"/>
    <x v="0"/>
    <s v="EBOLA-14/H/71122/99"/>
    <n v="2014"/>
    <n v="2414274"/>
    <n v="0"/>
    <s v="(Guinea) IFRC Emergency Appeal (from various IFRC National Societies)"/>
    <n v="2196989"/>
    <s v="CHF"/>
    <x v="36"/>
    <s v="NOT SPECIFIED"/>
    <x v="0"/>
    <x v="1"/>
    <x v="0"/>
    <x v="1"/>
    <s v="Red Cross / Red Crescent"/>
    <x v="0"/>
    <n v="217366"/>
    <m/>
    <s v="Agency"/>
    <s v="REGIONAL"/>
  </r>
  <r>
    <x v="101"/>
    <s v="International Federation of Red Cross and Red Crescent Societies"/>
    <s v="Ebola Virus Outbreak - WEST AFRICA - April 2014"/>
    <x v="0"/>
    <s v="EBOLA-14/H/71122/99"/>
    <n v="2014"/>
    <n v="1813560"/>
    <n v="0"/>
    <s v="(Liberia) IFRC Emergency Appeal (from various IFRC National Societies)"/>
    <n v="1650340"/>
    <s v="CHF"/>
    <x v="36"/>
    <s v="NOT SPECIFIED"/>
    <x v="0"/>
    <x v="3"/>
    <x v="0"/>
    <x v="1"/>
    <s v="Red Cross / Red Crescent"/>
    <x v="0"/>
    <n v="217368"/>
    <m/>
    <s v="Agency"/>
    <s v="REGIONAL"/>
  </r>
  <r>
    <x v="101"/>
    <s v="International Federation of Red Cross and Red Crescent Societies"/>
    <s v="Ebola Virus Outbreak - WEST AFRICA - April 2014"/>
    <x v="0"/>
    <s v="EBOLA-14/H/71122/99"/>
    <n v="2014"/>
    <n v="1132078"/>
    <n v="0"/>
    <s v="(Sierra Leone) IFRC Emergency Appeal (from various IFRC National Societies)"/>
    <n v="1030191"/>
    <s v="CHF"/>
    <x v="36"/>
    <s v="NOT SPECIFIED"/>
    <x v="0"/>
    <x v="2"/>
    <x v="0"/>
    <x v="1"/>
    <s v="Red Cross / Red Crescent"/>
    <x v="0"/>
    <n v="217370"/>
    <m/>
    <s v="Agency"/>
    <s v="REGIONAL"/>
  </r>
  <r>
    <x v="101"/>
    <s v="International Federation of Red Cross and Red Crescent Societies"/>
    <s v="Ebola Virus Outbreak - WEST AFRICA - April 2014"/>
    <x v="0"/>
    <s v="EBOLA-14/H/71122/99"/>
    <n v="2014"/>
    <n v="30000"/>
    <n v="0"/>
    <s v="(Liberia) Aureus Mining Inc gave US$30k (in conjunction with MonuRent) to purchase 5 motorbikes and associated equipment and also a 13Kva Generator"/>
    <s v=""/>
    <s v="USD"/>
    <x v="52"/>
    <s v="NOT SPECIFIED"/>
    <x v="0"/>
    <x v="0"/>
    <x v="0"/>
    <x v="1"/>
    <s v="Red Cross / Red Crescent"/>
    <x v="0"/>
    <n v="219377"/>
    <m/>
    <s v="Donor"/>
    <s v="REGIONAL"/>
  </r>
  <r>
    <x v="101"/>
    <s v="International Federation of Red Cross and Red Crescent Societies"/>
    <s v="Ebola Virus Outbreak - WEST AFRICA - April 2014"/>
    <x v="0"/>
    <s v="EBOLA-14/H/71122/99"/>
    <n v="2014"/>
    <n v="100000"/>
    <n v="0"/>
    <s v="(Region) The World Cocoa Foundation, WCF, will distribute 100 percent of the donated funds to support two non-governmental organizations who are currently working in West Africa, the International Federation of the Red Cross and Red Crescent (IFRC) and Caritas."/>
    <s v=""/>
    <s v="USD"/>
    <x v="26"/>
    <s v="NOT SPECIFIED"/>
    <x v="0"/>
    <x v="0"/>
    <x v="0"/>
    <x v="1"/>
    <s v="Red Cross / Red Crescent"/>
    <x v="0"/>
    <n v="219674"/>
    <m/>
    <s v="Donor"/>
    <s v="REGIONAL"/>
  </r>
  <r>
    <x v="101"/>
    <s v="International Health Partners"/>
    <s v="Ebola Virus Outbreak - WEST AFRICA - April 2014"/>
    <x v="1"/>
    <m/>
    <n v="2014"/>
    <n v="0"/>
    <n v="0"/>
    <s v="(REGION) (IN-KIND) Scientific Laboratory Supplies donated about $4900 worth of supplies to the International Health Partnership."/>
    <s v=""/>
    <s v="USD"/>
    <x v="20"/>
    <m/>
    <x v="0"/>
    <x v="0"/>
    <x v="0"/>
    <x v="1"/>
    <s v="NGOs"/>
    <x v="1"/>
    <n v="219171"/>
    <m/>
    <s v="Donor"/>
    <m/>
  </r>
  <r>
    <x v="101"/>
    <s v="Liberian Red Cross Society"/>
    <s v="Ebola Virus Outbreak - WEST AFRICA - April 2014"/>
    <x v="1"/>
    <m/>
    <n v="2014"/>
    <n v="0"/>
    <n v="140000"/>
    <s v="(Liberia) (in-kind) BHP Billiton donated two ambulances to the Liberia National Red Cross Society(LNRCS) to enhance  its work in the wake of the fight against the deadly Ebola virus "/>
    <s v=""/>
    <s v="USD"/>
    <x v="60"/>
    <m/>
    <x v="0"/>
    <x v="3"/>
    <x v="1"/>
    <x v="1"/>
    <s v="Red Cross / Red Crescent"/>
    <x v="1"/>
    <n v="219691"/>
    <m/>
    <s v="Donor"/>
    <m/>
  </r>
  <r>
    <x v="101"/>
    <s v="Liberian Red Cross Society"/>
    <s v="Ebola Virus Outbreak - WEST AFRICA - April 2014"/>
    <x v="1"/>
    <m/>
    <n v="2014"/>
    <n v="97000"/>
    <n v="0"/>
    <s v="(Liberia) Cica Motors has donated a Toyota Land cruiser ambulance valued at US$55,000 and a HINO truck valued at US$42,000 to the Liberia National Red Cross Society"/>
    <s v=""/>
    <s v="USD"/>
    <x v="101"/>
    <m/>
    <x v="0"/>
    <x v="3"/>
    <x v="0"/>
    <x v="1"/>
    <s v="Red Cross / Red Crescent"/>
    <x v="1"/>
    <n v="220360"/>
    <m/>
    <s v="Donor"/>
    <m/>
  </r>
  <r>
    <x v="101"/>
    <s v="Médecins sans Frontières"/>
    <s v="Ebola Virus Outbreak - WEST AFRICA - April 2014"/>
    <x v="0"/>
    <s v="EBOLA-14/H/71118/5081"/>
    <n v="2014"/>
    <n v="2000000"/>
    <n v="0"/>
    <s v="(Region) Olam Foundation Limited contributes to the fight against Ebola."/>
    <s v=""/>
    <s v="USD"/>
    <x v="26"/>
    <s v="NOT SPECIFIED"/>
    <x v="0"/>
    <x v="0"/>
    <x v="0"/>
    <x v="1"/>
    <s v="NGOs"/>
    <x v="0"/>
    <n v="220374"/>
    <m/>
    <s v="Donor"/>
    <s v="REGIONAL"/>
  </r>
  <r>
    <x v="101"/>
    <s v="Medshare"/>
    <s v="Ebola Virus Outbreak - WEST AFRICA - April 2014"/>
    <x v="1"/>
    <m/>
    <n v="2014"/>
    <n v="0"/>
    <n v="0"/>
    <s v="(REGION) (IN-KIND) Inteplast Group donated 60,000 pairs of medical grade exam gloves to boost aid efforts in Africa_x000d__x000a_"/>
    <s v=""/>
    <s v="USD"/>
    <x v="0"/>
    <m/>
    <x v="0"/>
    <x v="0"/>
    <x v="0"/>
    <x v="1"/>
    <s v="NGOs"/>
    <x v="1"/>
    <n v="219278"/>
    <m/>
    <s v="Donor"/>
    <m/>
  </r>
  <r>
    <x v="101"/>
    <s v="Plan International"/>
    <s v="Ebola Virus Outbreak - WEST AFRICA - April 2014"/>
    <x v="0"/>
    <s v="EBOLA-14/H/71111/5524"/>
    <n v="2014"/>
    <n v="376894"/>
    <n v="0"/>
    <s v="Region - Multi national appeal fund to support Ebola Countries - Liberia, Sierra Leone, Guinea"/>
    <s v=""/>
    <s v="USD"/>
    <x v="34"/>
    <s v="NOT SPECIFIED"/>
    <x v="0"/>
    <x v="0"/>
    <x v="2"/>
    <x v="1"/>
    <s v="NGOs"/>
    <x v="0"/>
    <n v="220084"/>
    <m/>
    <s v="Agency"/>
    <s v="REGIONAL"/>
  </r>
  <r>
    <x v="101"/>
    <s v="Private (individuals &amp; organisations)"/>
    <s v="Ebola Virus Outbreak - WEST AFRICA - April 2014"/>
    <x v="1"/>
    <m/>
    <n v="2014"/>
    <n v="15637"/>
    <n v="0"/>
    <s v="(NIGERIA) Wireless Application Services Providers Association of Ghana (WASPAG) to Noguchi Memorial Institute for Medical Research for vaccine development and research_x000d__x000a__x000d__x000a_"/>
    <s v=""/>
    <s v="USD"/>
    <x v="93"/>
    <m/>
    <x v="0"/>
    <x v="4"/>
    <x v="0"/>
    <x v="1"/>
    <s v="Private Orgs. &amp; Foundations"/>
    <x v="0"/>
    <n v="219059"/>
    <m/>
    <s v="Donor"/>
    <m/>
  </r>
  <r>
    <x v="101"/>
    <s v="Save the Children "/>
    <s v="Ebola Virus Outbreak - WEST AFRICA - April 2014"/>
    <x v="1"/>
    <m/>
    <n v="2014"/>
    <n v="0"/>
    <n v="100000"/>
    <s v="(Region) Jewelers for Children have pledged funds to support relief efforts in West Africa"/>
    <s v=""/>
    <s v="USD"/>
    <x v="12"/>
    <m/>
    <x v="0"/>
    <x v="0"/>
    <x v="1"/>
    <x v="1"/>
    <s v="NGOs"/>
    <x v="0"/>
    <n v="219685"/>
    <m/>
    <s v="Donor"/>
    <m/>
  </r>
  <r>
    <x v="101"/>
    <s v="Save the Children "/>
    <s v="Ebola Virus Outbreak - WEST AFRICA - April 2014"/>
    <x v="0"/>
    <s v="EBOLA-14/H/71107/6079"/>
    <n v="2014"/>
    <n v="0"/>
    <n v="100000"/>
    <s v="(Region) Xerox has pledged a donation to Save the Children for its work with families in West Africa who are dealing with the virus."/>
    <s v=""/>
    <s v="USD"/>
    <x v="24"/>
    <s v="NOT SPECIFIED"/>
    <x v="0"/>
    <x v="0"/>
    <x v="1"/>
    <x v="1"/>
    <s v="NGOs"/>
    <x v="0"/>
    <n v="220373"/>
    <m/>
    <s v="Donor"/>
    <s v="REGIONAL"/>
  </r>
  <r>
    <x v="101"/>
    <s v="UN Agencies (details not yet provided) "/>
    <s v="Ebola Virus Outbreak - WEST AFRICA - April 2014"/>
    <x v="1"/>
    <m/>
    <n v="2014"/>
    <n v="0"/>
    <n v="1000000"/>
    <s v="(Region) A.P. Moller-Maersk Group is committed to assist Ebola-hit countries in West Africa and wants to keep trade links open. As part of this, the Group has allocated up to USD 1 million to support UN efforts against the outbreak. Because the crisis spans international borders, it presents various logistical and operational challenges for an effective humanitarian response. Direct logistical reinforcement, coordination, and support are necessary to ensure supplies reach the most vulnerable people affected by the outbreak quickly and effectively._x000d__x000a_ _x000d__x000a_Maersk will provide support upon request from the UN Logistics Cluster of a value up to USD 1 million. The response will include use of assets such as containers, reefers and forklifts. "/>
    <s v=""/>
    <s v="USD"/>
    <x v="102"/>
    <m/>
    <x v="0"/>
    <x v="0"/>
    <x v="1"/>
    <x v="1"/>
    <s v="UN Agencies"/>
    <x v="1"/>
    <n v="220838"/>
    <m/>
    <s v="Donor"/>
    <m/>
  </r>
  <r>
    <x v="101"/>
    <s v="UN Agencies, NGOs and/or Red Cross (details not yet provided)"/>
    <s v="Ebola Virus Outbreak - WEST AFRICA - April 2014"/>
    <x v="0"/>
    <s v="EBOLA-14/SNYS/71293/6491"/>
    <n v="2014"/>
    <n v="15000"/>
    <n v="0"/>
    <s v="(REGION) DNB Oslo donates money to support relief efforts."/>
    <n v="100000"/>
    <s v="NOK"/>
    <x v="25"/>
    <s v="COMMON SERVICES / REGIONAL"/>
    <x v="2"/>
    <x v="0"/>
    <x v="0"/>
    <x v="1"/>
    <s v="Other"/>
    <x v="0"/>
    <n v="219061"/>
    <m/>
    <s v="Donor"/>
    <s v="REGIONAL"/>
  </r>
  <r>
    <x v="101"/>
    <s v="United Nations Children's Fund"/>
    <s v="Ebola Virus Outbreak - WEST AFRICA - April 2014"/>
    <x v="0"/>
    <s v="EBOLA-14/H/71109/124"/>
    <n v="2014"/>
    <n v="45700"/>
    <n v="0"/>
    <s v="(Sierra Leone) Response to Ebola outbreak "/>
    <s v=""/>
    <s v="USD"/>
    <x v="45"/>
    <s v="NOT SPECIFIED"/>
    <x v="0"/>
    <x v="2"/>
    <x v="0"/>
    <x v="1"/>
    <s v="UN Agencies"/>
    <x v="0"/>
    <n v="217965"/>
    <m/>
    <s v="Agency"/>
    <s v="REGIONAL"/>
  </r>
  <r>
    <x v="101"/>
    <s v="United Nations Children's Fund"/>
    <s v="Ebola Virus Outbreak - WEST AFRICA - April 2014"/>
    <x v="0"/>
    <s v="EBOLA-14/H/71109/124"/>
    <n v="2014"/>
    <n v="15000"/>
    <n v="0"/>
    <s v="(SIerra Leone) Dawnus contributed $15000 to UNICEF in AMI site."/>
    <s v=""/>
    <s v="USD"/>
    <x v="18"/>
    <s v="NOT SPECIFIED"/>
    <x v="0"/>
    <x v="2"/>
    <x v="2"/>
    <x v="1"/>
    <s v="UN Agencies"/>
    <x v="0"/>
    <n v="219380"/>
    <m/>
    <s v="Donor"/>
    <s v="REGIONAL"/>
  </r>
  <r>
    <x v="101"/>
    <s v="United Nations Children's Fund"/>
    <s v="Ebola Virus Outbreak - WEST AFRICA - April 2014"/>
    <x v="0"/>
    <s v="EBOLA-14/H/71109/124"/>
    <n v="2014"/>
    <n v="10000"/>
    <n v="0"/>
    <s v="(Liberia) Dawnus contributed $10000 to UNICEF in AMI site."/>
    <s v=""/>
    <s v="USD"/>
    <x v="18"/>
    <s v="NOT SPECIFIED"/>
    <x v="0"/>
    <x v="3"/>
    <x v="2"/>
    <x v="1"/>
    <s v="UN Agencies"/>
    <x v="0"/>
    <n v="219381"/>
    <m/>
    <s v="Donor"/>
    <s v="REGIONAL"/>
  </r>
  <r>
    <x v="101"/>
    <s v="Various Recipients (details not yet provided)"/>
    <s v="Ebola Virus Outbreak - WEST AFRICA - April 2014"/>
    <x v="1"/>
    <m/>
    <n v="2014"/>
    <n v="0"/>
    <n v="0"/>
    <s v="(Liberia) (In-kind) Golden Veroleum Liberia contributed towards extensive ongoing outreach and communication into  communities across SE Liberia,  including prevention and infection control education, provision of hygiene supplies. _x000d__x000a__x000d__x000a_Donated prevention supplies and motorbikes to Health Task forces _x000d__x000a__x000d__x000a_Ongoing road maintenance  "/>
    <s v=""/>
    <s v="USD"/>
    <x v="28"/>
    <m/>
    <x v="0"/>
    <x v="3"/>
    <x v="0"/>
    <x v="1"/>
    <s v="Other"/>
    <x v="1"/>
    <n v="220709"/>
    <m/>
    <s v="Donor"/>
    <m/>
  </r>
  <r>
    <x v="101"/>
    <s v="Various Recipients (details not yet provided)"/>
    <s v="Ebola Virus Outbreak - WEST AFRICA - April 2014"/>
    <x v="1"/>
    <m/>
    <n v="2014"/>
    <n v="0"/>
    <n v="0"/>
    <s v="(Liberia) (In-kind) MonutRent Holdings Ltd  donated 9 motor bikes to Red Cross Liberia (jointly with Aureus MIning Inc)._x000d__x000a_Provided posters, buckets and chlorine to communities surround New Liberty Gold project in Cape Mount, Liberia.  _x000d__x000a_Providing ongoing coaching to 110 employees._x000d__x000a_Provided a lowbed, excavator and fuel to the Liberian government to dig graves for emergency mass burials."/>
    <s v=""/>
    <s v="USD"/>
    <x v="4"/>
    <m/>
    <x v="0"/>
    <x v="3"/>
    <x v="0"/>
    <x v="1"/>
    <s v="Other"/>
    <x v="1"/>
    <n v="220710"/>
    <m/>
    <s v="Donor"/>
    <m/>
  </r>
  <r>
    <x v="101"/>
    <s v="Various Recipients (details not yet provided)"/>
    <s v="Ebola Virus Outbreak - WEST AFRICA - April 2014"/>
    <x v="1"/>
    <m/>
    <n v="2014"/>
    <n v="0"/>
    <n v="0"/>
    <s v="(Region) (In-kind) Cardno Emerging Markets USA Ltd has teams providing financial management support to the Ministries of Health in Guinea, Sierra Leone, and Liberia and a team of road engineers in Liberia."/>
    <s v=""/>
    <s v="USD"/>
    <x v="4"/>
    <m/>
    <x v="0"/>
    <x v="0"/>
    <x v="0"/>
    <x v="1"/>
    <s v="Other"/>
    <x v="1"/>
    <n v="220711"/>
    <m/>
    <s v="Donor"/>
    <m/>
  </r>
  <r>
    <x v="101"/>
    <s v="Various Recipients (details not yet provided)"/>
    <s v="Ebola Virus Outbreak - WEST AFRICA - April 2014"/>
    <x v="1"/>
    <m/>
    <n v="2014"/>
    <n v="0"/>
    <n v="0"/>
    <s v="(Region) (In-kind) Randgold provided Trainings, Isolation tents, PPEs ( Ebola Kit), IR Thermometers to Mali, Ivory Coast and DRC."/>
    <s v=""/>
    <s v="USD"/>
    <x v="34"/>
    <m/>
    <x v="0"/>
    <x v="0"/>
    <x v="0"/>
    <x v="1"/>
    <s v="Other"/>
    <x v="1"/>
    <n v="219441"/>
    <m/>
    <s v="Donor"/>
    <m/>
  </r>
  <r>
    <x v="101"/>
    <s v="Various Recipients (details not yet provided)"/>
    <s v="Ebola Virus Outbreak - WEST AFRICA - April 2014"/>
    <x v="1"/>
    <m/>
    <n v="2014"/>
    <n v="0"/>
    <n v="0"/>
    <s v="(Liberia) (In-kind) Putu Iron Ore Mining donated various items to the community.  100 Buckets and Faucets  Swankamore and Bentol Community;_x000d__x000a_5 Catons of Clorine Swankamore Community;_x000d__x000a_5 Cartons of Dettol's Swankamore Community;_x000d__x000a_5 Cartons of Clorex Bentol Community;_x000d__x000a_5 Carton of Rexoguard to Bentol Community;_x000d__x000a_72 bags of rice to Quarantined LNP officials;_x000d__x000a_Cartons of Clorine, dettol and can food to LNP Official;_x000d__x000a_4 Thermoflash thermometers to LNP;_x000d__x000a_2 PIOM Nurses seconded to  U - Foundation;_x000d__x000a_400 Buckets and Faucets;_x000d__x000a_45 cartons of Rexoquard disinfectant;_x000d__x000a_150 Disposable Gloves;_x000d__x000a_23 Tyvex Suits;_x000d__x000a_6 Sixty liters gallons with Faucets placed in public venues;_x000d__x000a_Several Dozen Gallons of disinfectant and Chlorine ;_x000d__x000a_23 sets of tyvets suits ;_x000d__x000a_Two Vehicles to support Grand Gedeh and Putu Ebola Task force;_x000d__x000a_100 gallons of fuels to the Grand Gedeh Ebola Task force;_x000d__x000a_5 - 20ft containers outfitted office space to MSF Camp - ELWA III_x000d__x000a_"/>
    <s v=""/>
    <s v="USD"/>
    <x v="38"/>
    <m/>
    <x v="0"/>
    <x v="3"/>
    <x v="0"/>
    <x v="1"/>
    <s v="Other"/>
    <x v="1"/>
    <n v="219440"/>
    <m/>
    <s v="Donor"/>
    <m/>
  </r>
  <r>
    <x v="101"/>
    <s v="Various Recipients (details not yet provided)"/>
    <s v="Ebola Virus Outbreak - WEST AFRICA - April 2014"/>
    <x v="1"/>
    <m/>
    <n v="2014"/>
    <n v="0"/>
    <n v="0"/>
    <s v="(Sierra Leone) (In-kind) CLAS Consult Limited currently in partnership with Terra Nova Solutions in providing logistics and admin support to the Ebola Response activities carried out by EHealth Systems Africa. They are also actively involved in the Ebola Response Private Sector Mobilisation Group focused on post ebola recovery planning for the affected countries."/>
    <s v=""/>
    <s v="USD"/>
    <x v="101"/>
    <m/>
    <x v="0"/>
    <x v="2"/>
    <x v="0"/>
    <x v="1"/>
    <s v="Other"/>
    <x v="1"/>
    <n v="220804"/>
    <m/>
    <s v="Donor"/>
    <m/>
  </r>
  <r>
    <x v="101"/>
    <s v="Various Recipients (details not yet provided)"/>
    <s v="Ebola Virus Outbreak - WEST AFRICA - April 2014"/>
    <x v="1"/>
    <m/>
    <n v="2014"/>
    <n v="0"/>
    <n v="250000"/>
    <s v="(Region) (In-kind) Abbott &amp; Abbott Fund has provided more than $250,000 in product donations and funding support for organizations providing care and treatment on the ground in affected countries in West Africa, including Guinea, Liberia, and Sierra Leone. Key partner organizations include AmeriCares, Direct Relief, Heart to Heart International, and Partners In Health"/>
    <s v=""/>
    <s v="USD"/>
    <x v="22"/>
    <m/>
    <x v="0"/>
    <x v="0"/>
    <x v="1"/>
    <x v="1"/>
    <s v="Other"/>
    <x v="1"/>
    <n v="220839"/>
    <m/>
    <s v="Donor"/>
    <m/>
  </r>
  <r>
    <x v="101"/>
    <s v="Various Recipients (details not yet provided)"/>
    <s v="Ebola Virus Outbreak - WEST AFRICA - April 2014"/>
    <x v="1"/>
    <m/>
    <n v="2014"/>
    <n v="0"/>
    <n v="1000000"/>
    <s v="(Region) United Bank for Africa has contributed to assist the fight against Ebola, currently present in three West African countries. The gift will be distributed through the UBA Foundation, and shared equally among the three affected West African countries. The remaining $100,000 is to be contributed to the African Union Support Mission to the Ebola Outbreak in West Africa (ASEOWA)"/>
    <s v=""/>
    <s v="USD"/>
    <x v="68"/>
    <m/>
    <x v="1"/>
    <x v="1"/>
    <x v="1"/>
    <x v="1"/>
    <s v="Other"/>
    <x v="0"/>
    <n v="220842"/>
    <m/>
    <s v="Donor"/>
    <m/>
  </r>
  <r>
    <x v="101"/>
    <s v="Various Recipients (details not yet provided)"/>
    <s v="Ebola Virus Outbreak - WEST AFRICA - April 2014"/>
    <x v="1"/>
    <m/>
    <n v="2014"/>
    <n v="0"/>
    <n v="0"/>
    <s v="(GUINEA) (IN-KIND) China Power Investment in Guinea donates sanitary products and materials._x000d__x000a_"/>
    <s v=""/>
    <s v="USD"/>
    <x v="56"/>
    <m/>
    <x v="0"/>
    <x v="1"/>
    <x v="0"/>
    <x v="1"/>
    <s v="Other"/>
    <x v="1"/>
    <n v="219067"/>
    <m/>
    <s v="Donor"/>
    <m/>
  </r>
  <r>
    <x v="101"/>
    <s v="Various Recipients (details not yet provided)"/>
    <s v="Ebola Virus Outbreak - WEST AFRICA - April 2014"/>
    <x v="1"/>
    <m/>
    <n v="2014"/>
    <n v="0"/>
    <n v="0"/>
    <s v="(REGION) (IN-KIND) Oando Plc has developed the Ebola Education Fund: supports children whose parents passed due to the epidemic in continuing their education."/>
    <s v=""/>
    <s v="USD"/>
    <x v="56"/>
    <m/>
    <x v="0"/>
    <x v="0"/>
    <x v="0"/>
    <x v="1"/>
    <s v="Other"/>
    <x v="1"/>
    <n v="219068"/>
    <m/>
    <s v="Donor"/>
    <m/>
  </r>
  <r>
    <x v="101"/>
    <s v="Various Recipients (details not yet provided)"/>
    <s v="Ebola Virus Outbreak - WEST AFRICA - April 2014"/>
    <x v="1"/>
    <m/>
    <n v="2014"/>
    <n v="0"/>
    <n v="10000"/>
    <s v="(LIBERIA) Mitsui O.S.K. Lines, Ltd. pledges towards much needed materials and medical equipment, such as surgical gloves, face masks, soap, chlorine and antibiotics "/>
    <s v=""/>
    <s v="USD"/>
    <x v="23"/>
    <m/>
    <x v="0"/>
    <x v="3"/>
    <x v="1"/>
    <x v="1"/>
    <s v="Other"/>
    <x v="0"/>
    <n v="219065"/>
    <m/>
    <s v="Donor"/>
    <m/>
  </r>
  <r>
    <x v="101"/>
    <s v="Various Recipients (details not yet provided)"/>
    <s v="Ebola Virus Outbreak - WEST AFRICA - April 2014"/>
    <x v="1"/>
    <m/>
    <n v="2014"/>
    <n v="0"/>
    <n v="0"/>
    <s v="(SIERRA LEONE) (IN-KIND) 3M give to Project HOPE, MAP International, and Direct Relief International. In kind donation of nearly a million NIOSH-approved N95 respirators to help doctors and health workers contain the spread of the virus_x000d__x000a_"/>
    <s v=""/>
    <s v="USD"/>
    <x v="23"/>
    <m/>
    <x v="0"/>
    <x v="0"/>
    <x v="0"/>
    <x v="1"/>
    <s v="Other"/>
    <x v="1"/>
    <n v="219163"/>
    <m/>
    <s v="Donor"/>
    <m/>
  </r>
  <r>
    <x v="101"/>
    <s v="Various Recipients (details not yet provided)"/>
    <s v="Ebola Virus Outbreak - WEST AFRICA - April 2014"/>
    <x v="1"/>
    <m/>
    <n v="2014"/>
    <n v="0"/>
    <n v="0"/>
    <s v="(Ghana) (In-kind)    Kosmos Energy met with H.E. Kwesi Amissah-Arthur, Vice President of Ghana, to announce Kosmos Energy's donation of critical equipment for three Ebola treatment centers in Ghana, to be located in Tema, Kumasi, and Tamale.  Kosmos will procure and provide generators, incinerators, and other needed supplies for the soon-to-be completed facilities. The equipment and supplies are valued at approximately US$325,000.  This donation of critical equipment and supplies comes after extensive discussions with the Ministry of Health (as well as the USG) to understand Ghana’s needs and level of preparedness."/>
    <s v=""/>
    <s v="USD"/>
    <x v="32"/>
    <m/>
    <x v="0"/>
    <x v="13"/>
    <x v="0"/>
    <x v="1"/>
    <s v="Other"/>
    <x v="1"/>
    <n v="220714"/>
    <m/>
    <s v="Donor"/>
    <m/>
  </r>
  <r>
    <x v="101"/>
    <s v="Various Recipients (details not yet provided)"/>
    <s v="Ebola Virus Outbreak - WEST AFRICA - April 2014"/>
    <x v="1"/>
    <m/>
    <n v="2014"/>
    <n v="0"/>
    <n v="0"/>
    <s v="(Sierra Leone) (In-kind) International Development Enterprise Associates (SL)  are the managers of the Hilton Freetown Cape Sierra Hotel Company development.They have provided washing stations for our related communities in Aberdeen Village (SL) and in the Mape Area in the Kaffu Bullom Chiefdom. "/>
    <s v=""/>
    <s v="USD"/>
    <x v="101"/>
    <m/>
    <x v="0"/>
    <x v="2"/>
    <x v="0"/>
    <x v="1"/>
    <s v="Other"/>
    <x v="1"/>
    <n v="220713"/>
    <m/>
    <s v="Donor"/>
    <m/>
  </r>
  <r>
    <x v="101"/>
    <s v="Various Recipients (details not yet provided)"/>
    <s v="Ebola Virus Outbreak - WEST AFRICA - April 2014"/>
    <x v="1"/>
    <m/>
    <n v="2014"/>
    <n v="205000"/>
    <n v="0"/>
    <s v="(Sierra Leone) (In-kind) African Minerals Limited gave beds, consumables, gloves worth USD 200000 equipment and USD 5000 to a schools education programme"/>
    <s v=""/>
    <s v="USD"/>
    <x v="93"/>
    <m/>
    <x v="0"/>
    <x v="2"/>
    <x v="2"/>
    <x v="1"/>
    <s v="Other"/>
    <x v="1"/>
    <n v="219373"/>
    <m/>
    <s v="Donor"/>
    <m/>
  </r>
  <r>
    <x v="101"/>
    <s v="Various Recipients (details not yet provided)"/>
    <s v="Ebola Virus Outbreak - WEST AFRICA - April 2014"/>
    <x v="1"/>
    <m/>
    <n v="2014"/>
    <n v="0"/>
    <n v="0"/>
    <s v="(Liberia) (In-kind) MonuRent provided assistance to Government with body clearance - provision of lowbed, excavator and fuel for 2 days to dig grave for emergency mass burial.  Also donated buckets, chlorine and Ebola awareness posters provided to surrounding villages."/>
    <s v=""/>
    <s v="USD"/>
    <x v="20"/>
    <m/>
    <x v="0"/>
    <x v="3"/>
    <x v="0"/>
    <x v="1"/>
    <s v="Other"/>
    <x v="1"/>
    <n v="219439"/>
    <m/>
    <s v="Donor"/>
    <m/>
  </r>
  <r>
    <x v="101"/>
    <s v="Various Recipients (details not yet provided)"/>
    <s v="Ebola Virus Outbreak - WEST AFRICA - April 2014"/>
    <x v="1"/>
    <m/>
    <n v="2014"/>
    <n v="100000"/>
    <n v="0"/>
    <s v="(Guinea) Rio Tinto gave $100,000 to local NGOs"/>
    <s v=""/>
    <s v="USD"/>
    <x v="59"/>
    <m/>
    <x v="0"/>
    <x v="1"/>
    <x v="2"/>
    <x v="1"/>
    <s v="Other"/>
    <x v="0"/>
    <n v="219442"/>
    <m/>
    <s v="Donor"/>
    <m/>
  </r>
  <r>
    <x v="101"/>
    <s v="Various Recipients (details not yet provided)"/>
    <s v="Ebola Virus Outbreak - WEST AFRICA - April 2014"/>
    <x v="1"/>
    <m/>
    <n v="2014"/>
    <n v="0"/>
    <n v="0"/>
    <s v="(Liberia) (In-kind) Western Cluster Limited donated food aid to Ebola Patients in Treatment Centers in Monrovia; provided supply of hygiene materials to Bomi; conducted awareness session on ebola outbreak to educate local villages; village elders; employees contractors; visitors._x000d__x000a_"/>
    <s v=""/>
    <s v="USD"/>
    <x v="20"/>
    <m/>
    <x v="0"/>
    <x v="3"/>
    <x v="2"/>
    <x v="1"/>
    <s v="Other"/>
    <x v="1"/>
    <n v="219443"/>
    <m/>
    <s v="Donor"/>
    <m/>
  </r>
  <r>
    <x v="101"/>
    <s v="Various Recipients (details not yet provided)"/>
    <s v="Ebola Virus Outbreak - WEST AFRICA - April 2014"/>
    <x v="1"/>
    <m/>
    <n v="2014"/>
    <n v="0"/>
    <n v="0"/>
    <s v="(Liberia) (in-kind) Golder VerOleum gave hygiene supplies and outreach to communities and local task force."/>
    <s v=""/>
    <s v="USD"/>
    <x v="56"/>
    <m/>
    <x v="0"/>
    <x v="3"/>
    <x v="2"/>
    <x v="1"/>
    <s v="Other"/>
    <x v="1"/>
    <n v="219383"/>
    <m/>
    <s v="Donor"/>
    <m/>
  </r>
  <r>
    <x v="101"/>
    <s v="Various Recipients (details not yet provided)"/>
    <s v="Ebola Virus Outbreak - WEST AFRICA - April 2014"/>
    <x v="1"/>
    <m/>
    <n v="2014"/>
    <n v="0"/>
    <n v="0"/>
    <s v="(Sierra Leone) (in-kind) Sierra Leone Brewing Company (Heineken) provided in-kind supplies to local communities._x000d__x000a_Five Empty  GFE 10 HL  Water Tank with Chlorine supply  to the Wellington and Calaba Town Communities. Thermometers and PPEs worth $60,000 to the government directly and  other s through MSF - From HEINEKEN International and DIAGEO International. Provision of medical items including PPEs to staff."/>
    <s v=""/>
    <s v="USD"/>
    <x v="53"/>
    <m/>
    <x v="0"/>
    <x v="2"/>
    <x v="2"/>
    <x v="1"/>
    <s v="Other"/>
    <x v="1"/>
    <n v="219384"/>
    <m/>
    <s v="Donor"/>
    <m/>
  </r>
  <r>
    <x v="101"/>
    <s v="Various Recipients (details not yet provided)"/>
    <s v="Ebola Virus Outbreak - WEST AFRICA - April 2014"/>
    <x v="1"/>
    <m/>
    <n v="2014"/>
    <n v="1000000"/>
    <n v="0"/>
    <s v="(Guinea) African Rainbow Minerals contribute to the Ebola Fund of Guinea to assist fight against Ebola ( clinical management, social mobilisation, medical coordination and other key mechanisms of controlling the disease. )"/>
    <s v=""/>
    <s v="USD"/>
    <x v="4"/>
    <m/>
    <x v="0"/>
    <x v="1"/>
    <x v="0"/>
    <x v="1"/>
    <s v="Other"/>
    <x v="0"/>
    <n v="220358"/>
    <m/>
    <s v="Donor"/>
    <m/>
  </r>
  <r>
    <x v="101"/>
    <s v="Various Recipients (details not yet provided)"/>
    <s v="Ebola Virus Outbreak - WEST AFRICA - April 2014"/>
    <x v="1"/>
    <m/>
    <n v="2014"/>
    <n v="0"/>
    <n v="200000"/>
    <s v="(Region) African Finance Corporation's contribution of USD200,000 to these organisations will have a positive impact in containing the virus now and equipping medical facilities in affected countries for the future.  The recipient organisations include: The International Federation for Red Cross and Red Crescent Societies; the Virology Unit of the Central Research Laboratory of the College of Medicine, University of Lagos, Nigeria and the Lagos State Infectious Diseases Hospital, Nigeria"/>
    <s v=""/>
    <s v="USD"/>
    <x v="91"/>
    <m/>
    <x v="0"/>
    <x v="0"/>
    <x v="1"/>
    <x v="1"/>
    <s v="Other"/>
    <x v="0"/>
    <n v="220376"/>
    <m/>
    <s v="Donor"/>
    <m/>
  </r>
  <r>
    <x v="101"/>
    <s v="Various Recipients (details not yet provided)"/>
    <s v="Ebola Virus Outbreak - WEST AFRICA - April 2014"/>
    <x v="1"/>
    <m/>
    <n v="2014"/>
    <n v="0"/>
    <n v="0"/>
    <s v="(Sierra Leone) (In-kind) Sierra Leone Cement Corporation Ltd _x000d__x000a_Leocem has offered free cement to the Government of SL to build reception and treatment centers"/>
    <s v=""/>
    <s v="USD"/>
    <x v="101"/>
    <m/>
    <x v="0"/>
    <x v="2"/>
    <x v="0"/>
    <x v="1"/>
    <s v="Other"/>
    <x v="1"/>
    <n v="220805"/>
    <m/>
    <s v="Donor"/>
    <m/>
  </r>
  <r>
    <x v="101"/>
    <s v="Various Recipients (details not yet provided)"/>
    <s v="Ebola Virus Outbreak - WEST AFRICA - April 2014"/>
    <x v="1"/>
    <m/>
    <n v="2014"/>
    <n v="0"/>
    <n v="19000"/>
    <s v="(Region) New Field Foundation to Ebola Crisis Fund (administered by Capital for Good and Geneva Global)_x000d__x000a_"/>
    <s v=""/>
    <s v="USD"/>
    <x v="40"/>
    <m/>
    <x v="0"/>
    <x v="0"/>
    <x v="1"/>
    <x v="1"/>
    <s v="Other"/>
    <x v="0"/>
    <n v="219057"/>
    <m/>
    <s v="Donor"/>
    <m/>
  </r>
  <r>
    <x v="101"/>
    <s v="Various Recipients (details not yet provided)"/>
    <s v="Ebola Virus Outbreak - WEST AFRICA - April 2014"/>
    <x v="1"/>
    <m/>
    <n v="2014"/>
    <n v="0"/>
    <n v="0"/>
    <s v="(REGION) (IN-KIND) Global Logistics Services is waiving ‘Agency Charges’ to all their clients. As such, there will be no charges on the ongoing shipment of needed medical supplies, equipment and other essential commodities falling under the Ebola Prevention and Control (EP&amp;C) measures."/>
    <s v=""/>
    <s v="USD"/>
    <x v="56"/>
    <m/>
    <x v="0"/>
    <x v="0"/>
    <x v="0"/>
    <x v="1"/>
    <s v="Other"/>
    <x v="1"/>
    <n v="219066"/>
    <m/>
    <s v="Donor"/>
    <m/>
  </r>
  <r>
    <x v="101"/>
    <s v="World Food Programme"/>
    <s v="Ebola Virus Outbreak - WEST AFRICA - April 2014"/>
    <x v="1"/>
    <m/>
    <n v="2014"/>
    <n v="2570000"/>
    <n v="0"/>
    <s v="(Guinea) (In-kind) Simfer S.A. (47% owned by Rio Tinto).  The Simandou partners, through Simfer S.A., have made a donation to the United Nations’ World Food Programme to support logistics for the humanitarian community responding to  Ebola. The donation, made under the authority of Guinea’s National Coordinator  for the fight against Ebola, includes 20 vehicles equipped with a communications system to support the transportation of goods and personnel to Ebola treatment  centres, a jet system to fuel a helicopter that has previously been grounded, and mobile mining camps that are set to  increase treatment capacity. The value of the donation is estimated in excess of US$2.6 million (GNF18.6 billion). "/>
    <s v=""/>
    <s v="USD"/>
    <x v="69"/>
    <m/>
    <x v="1"/>
    <x v="1"/>
    <x v="0"/>
    <x v="1"/>
    <s v="UN Agencies"/>
    <x v="1"/>
    <n v="220841"/>
    <m/>
    <s v="Donor"/>
    <m/>
  </r>
  <r>
    <x v="101"/>
    <s v="World Food Programme"/>
    <s v="Ebola Virus Outbreak - WEST AFRICA - April 2014"/>
    <x v="0"/>
    <s v="EBOLA-14/F/71114/561"/>
    <n v="2014"/>
    <n v="49950"/>
    <n v="0"/>
    <s v="(Region) Contribution to the Regional Emergency Operation"/>
    <s v=""/>
    <s v="USD"/>
    <x v="80"/>
    <s v="NOT SPECIFIED"/>
    <x v="1"/>
    <x v="0"/>
    <x v="0"/>
    <x v="1"/>
    <s v="UN Agencies"/>
    <x v="0"/>
    <n v="219425"/>
    <m/>
    <s v="Agency"/>
    <s v="REGIONAL"/>
  </r>
  <r>
    <x v="101"/>
    <s v="World Food Programme"/>
    <s v="Ebola Virus Outbreak - WEST AFRICA - April 2014"/>
    <x v="0"/>
    <s v="EBOLA-14/F/71114/561"/>
    <n v="2014"/>
    <n v="182999"/>
    <n v="0"/>
    <s v="(Region) Ebola response"/>
    <s v=""/>
    <s v="USD"/>
    <x v="69"/>
    <s v="NOT SPECIFIED"/>
    <x v="1"/>
    <x v="0"/>
    <x v="0"/>
    <x v="1"/>
    <s v="UN Agencies"/>
    <x v="0"/>
    <n v="220433"/>
    <m/>
    <s v="Agency"/>
    <s v="REGIONAL"/>
  </r>
  <r>
    <x v="101"/>
    <s v="World Food Programme"/>
    <s v="Ebola Virus Outbreak - WEST AFRICA - April 2014"/>
    <x v="0"/>
    <s v="EBOLA-14/F/71114/561"/>
    <n v="2014"/>
    <n v="112973"/>
    <n v="0"/>
    <s v="(Liberia) Regional EMOP - 200761 - Support to Populations in Areas Affected by the Ebola Outbreak  in West Africa (USAID/FFP)_x000d__x000a_"/>
    <s v=""/>
    <s v="USD"/>
    <x v="2"/>
    <s v="NOT SPECIFIED"/>
    <x v="1"/>
    <x v="3"/>
    <x v="0"/>
    <x v="1"/>
    <s v="UN Agencies"/>
    <x v="0"/>
    <n v="218156"/>
    <m/>
    <s v="Agency"/>
    <s v="REGIONAL"/>
  </r>
  <r>
    <x v="101"/>
    <s v="World Health Organization"/>
    <s v="Ebola Virus Outbreak - WEST AFRICA - April 2014"/>
    <x v="1"/>
    <m/>
    <n v="2014"/>
    <n v="30000"/>
    <n v="0"/>
    <s v="(Region) (In-kind) Astrium has provided Satellite Services to WHO."/>
    <s v=""/>
    <s v="USD"/>
    <x v="60"/>
    <m/>
    <x v="0"/>
    <x v="0"/>
    <x v="0"/>
    <x v="1"/>
    <s v="UN Agencies"/>
    <x v="1"/>
    <n v="219905"/>
    <m/>
    <s v="Donor"/>
    <m/>
  </r>
  <r>
    <x v="101"/>
    <s v="World Health Organization"/>
    <s v="Ebola Virus Outbreak - WEST AFRICA - April 2014"/>
    <x v="0"/>
    <s v="EBOLA-14/H/71120/122"/>
    <n v="2014"/>
    <n v="107000"/>
    <n v="0"/>
    <s v="(Guinea) WHO - Ebola Virus Diseases Outbreak response in west Africa (from OAS Brazil)_x000d__x000a_ "/>
    <s v=""/>
    <s v="USD"/>
    <x v="94"/>
    <s v="NOT SPECIFIED"/>
    <x v="0"/>
    <x v="1"/>
    <x v="0"/>
    <x v="1"/>
    <s v="UN Agencies"/>
    <x v="0"/>
    <n v="217843"/>
    <m/>
    <s v="Agency"/>
    <s v="REGIONAL"/>
  </r>
  <r>
    <x v="101"/>
    <s v="World Health Organization"/>
    <s v="Ebola Virus Outbreak - WEST AFRICA - April 2014"/>
    <x v="0"/>
    <s v="EBOLA-14/H/71120/122"/>
    <n v="2014"/>
    <n v="100000"/>
    <n v="0"/>
    <s v="(Region) WHO - Ebola Virus Diseases Outbreak response in west Africa (from VALE INTERNATIONAL HOLDINGS  GmbH)_x000d__x000a_ "/>
    <s v=""/>
    <s v="USD"/>
    <x v="94"/>
    <s v="NOT SPECIFIED"/>
    <x v="0"/>
    <x v="0"/>
    <x v="0"/>
    <x v="1"/>
    <s v="UN Agencies"/>
    <x v="0"/>
    <n v="217844"/>
    <m/>
    <s v="Agency"/>
    <s v="REGIONAL"/>
  </r>
  <r>
    <x v="101"/>
    <s v="World Health Organization"/>
    <s v="Ebola Virus Outbreak - WEST AFRICA - April 2014"/>
    <x v="0"/>
    <s v="EBOLA-14/H/71120/122"/>
    <n v="2014"/>
    <n v="28200"/>
    <n v="0"/>
    <s v="(Guinea) WHO - Ebola Virus Diseases Outbreak response in west Africa (from VIVO Energy) "/>
    <s v=""/>
    <s v="USD"/>
    <x v="94"/>
    <s v="NOT SPECIFIED"/>
    <x v="0"/>
    <x v="1"/>
    <x v="0"/>
    <x v="1"/>
    <s v="UN Agencies"/>
    <x v="0"/>
    <n v="217845"/>
    <m/>
    <s v="Agency"/>
    <s v="REGIONAL"/>
  </r>
  <r>
    <x v="101"/>
    <s v="World Health Organization"/>
    <s v="Ebola Virus Outbreak - WEST AFRICA - April 2014"/>
    <x v="0"/>
    <s v="EBOLA-14/H/71120/122"/>
    <n v="2014"/>
    <n v="100000"/>
    <n v="0"/>
    <s v="(Guinea) WHO - Ebola Virus Diseases Outbreak response in west Africa (from Rio Tinto/Guinea)"/>
    <s v=""/>
    <s v="USD"/>
    <x v="43"/>
    <s v="NOT SPECIFIED"/>
    <x v="0"/>
    <x v="1"/>
    <x v="0"/>
    <x v="1"/>
    <s v="UN Agencies"/>
    <x v="0"/>
    <n v="217834"/>
    <m/>
    <s v="Agency"/>
    <s v="REGIONAL"/>
  </r>
  <r>
    <x v="101"/>
    <s v="World Health Organization"/>
    <s v="Ebola Virus Outbreak - WEST AFRICA - April 2014"/>
    <x v="0"/>
    <s v="EBOLA-14/H/71120/122"/>
    <n v="2014"/>
    <n v="400000"/>
    <n v="0"/>
    <s v="(Region) WHO - Ebola Virus Diseases Outbreak response in west Africa (BHP Billiton)"/>
    <s v=""/>
    <s v="USD"/>
    <x v="5"/>
    <s v="NOT SPECIFIED"/>
    <x v="0"/>
    <x v="0"/>
    <x v="0"/>
    <x v="1"/>
    <s v="UN Agencies"/>
    <x v="0"/>
    <n v="217852"/>
    <m/>
    <s v="Agency"/>
    <s v="REGIONAL"/>
  </r>
  <r>
    <x v="101"/>
    <s v="World Health Organization"/>
    <s v="Ebola Virus Outbreak - WEST AFRICA - April 2014"/>
    <x v="0"/>
    <s v="EBOLA-14/H/71120/122"/>
    <n v="2014"/>
    <n v="400000"/>
    <n v="0"/>
    <s v="(Region) WHO - Ebola Virus Diseases Outbreak response in west Africa (BHP Billiton)"/>
    <s v=""/>
    <s v="USD"/>
    <x v="5"/>
    <s v="NOT SPECIFIED"/>
    <x v="0"/>
    <x v="0"/>
    <x v="0"/>
    <x v="1"/>
    <s v="UN Agencies"/>
    <x v="0"/>
    <n v="218850"/>
    <m/>
    <s v="Agency"/>
    <s v="REGIONAL"/>
  </r>
  <r>
    <x v="102"/>
    <s v="World Health Organization"/>
    <s v="Ebola Virus Outbreak - WEST AFRICA - April 2014"/>
    <x v="0"/>
    <s v="EBOLA-14/H/71120/122"/>
    <n v="2014"/>
    <n v="1000000"/>
    <n v="0"/>
    <s v="(Region) WHO - Ebola Virus Diseases Outbreak response in west Africa "/>
    <s v=""/>
    <s v="USD"/>
    <x v="2"/>
    <s v="NOT SPECIFIED"/>
    <x v="0"/>
    <x v="0"/>
    <x v="0"/>
    <x v="49"/>
    <s v="UN Agencies"/>
    <x v="0"/>
    <n v="218174"/>
    <m/>
    <s v="Agency"/>
    <s v="REGIONAL"/>
  </r>
  <r>
    <x v="103"/>
    <s v="Various Recipients (details not yet provided)"/>
    <s v="Ebola Virus Outbreak - WEST AFRICA - April 2014"/>
    <x v="1"/>
    <m/>
    <n v="2014"/>
    <n v="100000"/>
    <n v="0"/>
    <s v="3,000 Beneficiaries"/>
    <n v="100000"/>
    <s v="USD"/>
    <x v="52"/>
    <m/>
    <x v="0"/>
    <x v="0"/>
    <x v="0"/>
    <x v="1"/>
    <s v="Other"/>
    <x v="0"/>
    <n v="219800"/>
    <m/>
    <s v="Donor"/>
    <m/>
  </r>
  <r>
    <x v="104"/>
    <s v="Centers for Disease Control Foundation"/>
    <s v="Ebola Virus Outbreak - WEST AFRICA - April 2014"/>
    <x v="1"/>
    <m/>
    <n v="2014"/>
    <n v="1000000"/>
    <n v="0"/>
    <s v="(Region) Support of West African Ebola outbreak response"/>
    <s v=""/>
    <s v="USD"/>
    <x v="37"/>
    <m/>
    <x v="0"/>
    <x v="0"/>
    <x v="2"/>
    <x v="1"/>
    <s v="Private Orgs. &amp; Foundations"/>
    <x v="0"/>
    <n v="217973"/>
    <m/>
    <s v="Donor"/>
    <m/>
  </r>
  <r>
    <x v="105"/>
    <s v="Ebola Response Multi-Partner Trust Fund"/>
    <s v="Ebola Virus Outbreak - WEST AFRICA - April 2014"/>
    <x v="0"/>
    <s v="EBOLA-14/H/71642/16815"/>
    <n v="2014"/>
    <n v="40000"/>
    <n v="0"/>
    <s v="(Region) Ebola Response Multi-Partner Trust Fund "/>
    <s v=""/>
    <s v="USD"/>
    <x v="38"/>
    <s v="NOT SPECIFIED"/>
    <x v="0"/>
    <x v="0"/>
    <x v="2"/>
    <x v="50"/>
    <s v="UN Agencies"/>
    <x v="0"/>
    <n v="219323"/>
    <m/>
    <s v="Agency"/>
    <s v="REGIONAL"/>
  </r>
  <r>
    <x v="106"/>
    <s v="UN Agencies (details not yet provided) "/>
    <s v="Ebola Virus Outbreak - WEST AFRICA - April 2014"/>
    <x v="1"/>
    <m/>
    <n v="2014"/>
    <n v="0"/>
    <n v="1000000"/>
    <s v="(Region) (Inkind) Donation of 3000 smart phones to support UNMEER response strategy"/>
    <s v=""/>
    <s v="USD"/>
    <x v="12"/>
    <m/>
    <x v="0"/>
    <x v="0"/>
    <x v="1"/>
    <x v="1"/>
    <s v="UN Agencies"/>
    <x v="1"/>
    <n v="219670"/>
    <m/>
    <s v="Donor"/>
    <m/>
  </r>
  <r>
    <x v="107"/>
    <s v="World Food Programme"/>
    <s v="Ebola Virus Outbreak - WEST AFRICA - April 2014"/>
    <x v="0"/>
    <s v="EBOLA-14/F/71114/561"/>
    <n v="2014"/>
    <n v="190738"/>
    <n v="0"/>
    <s v="(Region) Ebola response"/>
    <s v=""/>
    <s v="USD"/>
    <x v="69"/>
    <s v="NOT SPECIFIED"/>
    <x v="1"/>
    <x v="0"/>
    <x v="0"/>
    <x v="51"/>
    <s v="UN Agencies"/>
    <x v="0"/>
    <n v="220434"/>
    <m/>
    <s v="Agency"/>
    <s v="REGIONAL"/>
  </r>
  <r>
    <x v="108"/>
    <s v="Canadian Red Cross Society"/>
    <s v="Ebola Virus Outbreak - WEST AFRICA - April 2014"/>
    <x v="0"/>
    <s v="EBOLA-14/SNYS/71570/5389"/>
    <n v="2014"/>
    <n v="31362"/>
    <n v="0"/>
    <s v="(Region) To support clinical management, care for the deceased, tracing and monitoring contact with the virus and educating communities about the disease._x000d__x000a_"/>
    <n v="35000"/>
    <s v="CAD"/>
    <x v="92"/>
    <s v="NOT SPECIFIED"/>
    <x v="0"/>
    <x v="0"/>
    <x v="0"/>
    <x v="1"/>
    <s v="Red Cross / Red Crescent"/>
    <x v="0"/>
    <n v="219268"/>
    <m/>
    <s v="Donor"/>
    <s v="REGIONAL"/>
  </r>
  <r>
    <x v="109"/>
    <s v="Various Recipients (details not yet provided)"/>
    <s v="Ebola Virus Outbreak - WEST AFRICA - April 2014"/>
    <x v="1"/>
    <m/>
    <n v="2014"/>
    <n v="0"/>
    <n v="0"/>
    <s v="(Region) Ebola response"/>
    <s v=""/>
    <s v="USD"/>
    <x v="18"/>
    <m/>
    <x v="0"/>
    <x v="0"/>
    <x v="1"/>
    <x v="52"/>
    <s v="Other"/>
    <x v="0"/>
    <n v="219319"/>
    <m/>
    <s v="Donor"/>
    <m/>
  </r>
  <r>
    <x v="110"/>
    <s v="Bilateral (affected government)"/>
    <s v="Ebola Virus Outbreak - WEST AFRICA - April 2014"/>
    <x v="1"/>
    <m/>
    <n v="2014"/>
    <n v="123457"/>
    <n v="0"/>
    <s v="(Nigeria) Lagos Isolation Centre.  Donating to the cause of eradication of the Ebola Virus_x000d__x000a_"/>
    <n v="20000000"/>
    <s v="NGN"/>
    <x v="7"/>
    <m/>
    <x v="0"/>
    <x v="4"/>
    <x v="0"/>
    <x v="1"/>
    <s v="Government"/>
    <x v="0"/>
    <n v="219033"/>
    <m/>
    <s v="Donor"/>
    <m/>
  </r>
  <r>
    <x v="110"/>
    <s v="Private (individuals &amp; organisations)"/>
    <s v="Ebola Virus Outbreak - WEST AFRICA - April 2014"/>
    <x v="1"/>
    <m/>
    <n v="2014"/>
    <n v="185185"/>
    <n v="0"/>
    <s v="(Nigeria) First Consultants Medical Centre, Lagos. Donating to the cause of eradication of the Ebola Virus_x000d__x000a_"/>
    <s v=""/>
    <s v="USD"/>
    <x v="7"/>
    <m/>
    <x v="0"/>
    <x v="4"/>
    <x v="0"/>
    <x v="1"/>
    <s v="Private Orgs. &amp; Foundations"/>
    <x v="0"/>
    <n v="219029"/>
    <m/>
    <s v="Donor"/>
    <m/>
  </r>
  <r>
    <x v="111"/>
    <s v="Bilateral (affected government)"/>
    <s v="Ebola Virus Outbreak - WEST AFRICA - April 2014"/>
    <x v="1"/>
    <m/>
    <n v="2014"/>
    <n v="0"/>
    <n v="0"/>
    <s v="(NIGERIA) (IN-KIND) In kind donation - an ambulance to the National Ebola Emergency Operations Centre at Yaba, Lagos and another one to the Port Harcourt centre. Two trucks with three months fuel supply were also sent to the centre in Port Harcourt along with medical supplies to the health authorities and the centres in Lagos and Port Harcourt"/>
    <s v=""/>
    <s v="USD"/>
    <x v="103"/>
    <m/>
    <x v="0"/>
    <x v="4"/>
    <x v="0"/>
    <x v="1"/>
    <s v="Government"/>
    <x v="1"/>
    <n v="219071"/>
    <m/>
    <s v="Donor"/>
    <m/>
  </r>
  <r>
    <x v="111"/>
    <s v="Private (individuals &amp; organisations)"/>
    <s v="Ebola Virus Outbreak - WEST AFRICA - April 2014"/>
    <x v="1"/>
    <m/>
    <n v="2014"/>
    <n v="0"/>
    <n v="0"/>
    <s v="(REGION) (IN_KIIND) Donated petroleum to last 6 months to support the truck donation through Vivo Energy and also donated medical supplies_x000d__x000a_"/>
    <s v=""/>
    <s v="USD"/>
    <x v="20"/>
    <m/>
    <x v="0"/>
    <x v="0"/>
    <x v="0"/>
    <x v="1"/>
    <s v="Private Orgs. &amp; Foundations"/>
    <x v="1"/>
    <n v="219172"/>
    <m/>
    <s v="Donor"/>
    <m/>
  </r>
  <r>
    <x v="112"/>
    <s v="Bilateral (affected government)"/>
    <s v="Ebola Virus Outbreak - WEST AFRICA - April 2014"/>
    <x v="1"/>
    <m/>
    <n v="2014"/>
    <n v="30345"/>
    <n v="0"/>
    <s v="(SIERRA LEONE) To assist with the fight against Ebola_x000d__x000a_"/>
    <s v=""/>
    <s v="USD"/>
    <x v="100"/>
    <m/>
    <x v="0"/>
    <x v="2"/>
    <x v="0"/>
    <x v="1"/>
    <s v="Government"/>
    <x v="0"/>
    <n v="219054"/>
    <m/>
    <s v="Donor"/>
    <m/>
  </r>
  <r>
    <x v="113"/>
    <s v="Centers for Disease Control Foundation"/>
    <s v="Ebola Virus Outbreak - WEST AFRICA - April 2014"/>
    <x v="1"/>
    <m/>
    <n v="2014"/>
    <n v="0"/>
    <n v="25000000"/>
    <s v="(Region) to meet critical on-the-ground needs in Guinea, Liberia and Sierra Leone and to support CDC’s work on Ebola worldwide"/>
    <s v=""/>
    <s v="USD"/>
    <x v="80"/>
    <m/>
    <x v="0"/>
    <x v="0"/>
    <x v="1"/>
    <x v="1"/>
    <s v="Private Orgs. &amp; Foundations"/>
    <x v="0"/>
    <n v="219325"/>
    <m/>
    <s v="Donor"/>
    <m/>
  </r>
  <r>
    <x v="114"/>
    <s v="World Health Organization"/>
    <s v="Ebola Virus Outbreak - WEST AFRICA - April 2014"/>
    <x v="0"/>
    <s v="EBOLA-14/H/71120/122"/>
    <n v="2014"/>
    <n v="150000"/>
    <n v="0"/>
    <s v="(Region) WHO - Ebola Virus Diseases Outbreak response in west Africa_x000d__x000a_"/>
    <s v=""/>
    <s v="USD"/>
    <x v="24"/>
    <s v="NOT SPECIFIED"/>
    <x v="0"/>
    <x v="0"/>
    <x v="2"/>
    <x v="53"/>
    <s v="UN Agencies"/>
    <x v="0"/>
    <n v="220110"/>
    <m/>
    <s v="Agency"/>
    <s v="REGIONAL"/>
  </r>
  <r>
    <x v="115"/>
    <s v="World Health Organization"/>
    <s v="Ebola Virus Outbreak - WEST AFRICA - April 2014"/>
    <x v="0"/>
    <s v="EBOLA-14/H/71120/122"/>
    <n v="2014"/>
    <n v="20053"/>
    <n v="0"/>
    <s v="(Region) WHO - Ebola Virus Diseases Outbreak response in west Africa_x000d__x000a_"/>
    <n v="15000"/>
    <s v="EUR"/>
    <x v="10"/>
    <s v="NOT SPECIFIED"/>
    <x v="0"/>
    <x v="0"/>
    <x v="0"/>
    <x v="54"/>
    <s v="UN Agencies"/>
    <x v="0"/>
    <n v="218849"/>
    <m/>
    <s v="Agency"/>
    <s v="REGIONAL"/>
  </r>
  <r>
    <x v="116"/>
    <s v="World Health Organization"/>
    <s v="Ebola Virus Outbreak - WEST AFRICA - April 2014"/>
    <x v="0"/>
    <s v="EBOLA-14/H/71120/122"/>
    <n v="2014"/>
    <n v="50000"/>
    <n v="0"/>
    <s v="(Guinea) WHO - Ebola Virus Diseases Outbreak response in west Africa_x000d__x000a_ "/>
    <s v=""/>
    <s v="USD"/>
    <x v="44"/>
    <s v="NOT SPECIFIED"/>
    <x v="0"/>
    <x v="1"/>
    <x v="0"/>
    <x v="1"/>
    <s v="UN Agencies"/>
    <x v="0"/>
    <n v="217842"/>
    <m/>
    <s v="Agency"/>
    <s v="REGIONAL"/>
  </r>
  <r>
    <x v="117"/>
    <s v="Various Recipients (details not yet provided)"/>
    <s v="Ebola Virus Outbreak - WEST AFRICA - April 2014"/>
    <x v="1"/>
    <m/>
    <n v="2014"/>
    <n v="0"/>
    <n v="0"/>
    <s v="(Region) (in-kind) Ebola response South Africa: field hospital with 40 beds; 6,400 heavy duty PPE; medical supplies with infection control commodities; ambulances, 4x4s and 100 motorcycles; pledges from private companies mobilised by Dept. Health; training of 94 participants from 16 countries"/>
    <s v=""/>
    <s v="USD"/>
    <x v="18"/>
    <m/>
    <x v="0"/>
    <x v="0"/>
    <x v="1"/>
    <x v="55"/>
    <s v="Other"/>
    <x v="1"/>
    <n v="219318"/>
    <m/>
    <s v="Donor"/>
    <m/>
  </r>
  <r>
    <x v="118"/>
    <s v="ACF - Spain"/>
    <s v="Ebola Virus Outbreak - WEST AFRICA - April 2014"/>
    <x v="1"/>
    <m/>
    <n v="2014"/>
    <n v="68776"/>
    <n v="0"/>
    <s v="(Guinea) To reduce the risk of transmission of Ebola virus."/>
    <n v="50000"/>
    <s v="EUR"/>
    <x v="104"/>
    <m/>
    <x v="0"/>
    <x v="1"/>
    <x v="2"/>
    <x v="56"/>
    <s v="NGOs"/>
    <x v="0"/>
    <n v="218262"/>
    <m/>
    <s v="Donor"/>
    <m/>
  </r>
  <r>
    <x v="118"/>
    <s v="Bilateral (affected government)"/>
    <s v="Ebola Virus Outbreak - WEST AFRICA - April 2014"/>
    <x v="1"/>
    <m/>
    <n v="2014"/>
    <n v="213904"/>
    <n v="0"/>
    <s v="(Liberia) In-kind - To provide the Saint Joseph Hospital in Monrovia two full batches of medical equipment, protective equipment and disinfection, rehydration and specific medicines to combat Ebola."/>
    <n v="160000"/>
    <s v="EUR"/>
    <x v="74"/>
    <m/>
    <x v="0"/>
    <x v="3"/>
    <x v="2"/>
    <x v="56"/>
    <s v="Government"/>
    <x v="1"/>
    <n v="218876"/>
    <m/>
    <s v="Donor"/>
    <m/>
  </r>
  <r>
    <x v="118"/>
    <s v="International Federation of Red Cross and Red Crescent Societies"/>
    <s v="Ebola Virus Outbreak - WEST AFRICA - April 2014"/>
    <x v="0"/>
    <s v="EBOLA-14/H/71122/99"/>
    <n v="2014"/>
    <n v="13305"/>
    <n v="0"/>
    <s v="(Cote d'Ivoire) To prepare the Cote d’Ivoire Red Cross through reinforcement of volunteers andmaterial. (MDRCI006)"/>
    <n v="9952"/>
    <s v="EUR"/>
    <x v="66"/>
    <s v="NOT SPECIFIED"/>
    <x v="0"/>
    <x v="14"/>
    <x v="2"/>
    <x v="56"/>
    <s v="Red Cross / Red Crescent"/>
    <x v="0"/>
    <n v="219973"/>
    <m/>
    <s v="Donor"/>
    <s v="REGIONAL"/>
  </r>
  <r>
    <x v="118"/>
    <s v="International Federation of Red Cross and Red Crescent Societies"/>
    <s v="Ebola Virus Outbreak - WEST AFRICA - April 2014"/>
    <x v="0"/>
    <s v="EBOLA-14/H/71122/99"/>
    <n v="2014"/>
    <n v="40978"/>
    <n v="0"/>
    <s v="(Guinea-Bissau) To prepare GBRCS through reinforcement of volunteers and material. (MDRGW002)"/>
    <n v="32250"/>
    <s v="EUR"/>
    <x v="12"/>
    <s v="NOT SPECIFIED"/>
    <x v="0"/>
    <x v="6"/>
    <x v="2"/>
    <x v="56"/>
    <s v="Red Cross / Red Crescent"/>
    <x v="0"/>
    <n v="219972"/>
    <m/>
    <s v="Donor"/>
    <s v="REGIONAL"/>
  </r>
  <r>
    <x v="118"/>
    <s v="International Federation of Red Cross and Red Crescent Societies"/>
    <s v="Ebola Virus Outbreak - WEST AFRICA - April 2014"/>
    <x v="0"/>
    <s v="EBOLA-14/H/71122/99"/>
    <n v="2014"/>
    <n v="53508"/>
    <n v="0"/>
    <s v="(Mali) To reduce the immediate risks to the health of affected populations  (MDRML010)"/>
    <n v="40024"/>
    <s v="EUR"/>
    <x v="66"/>
    <s v="NOT SPECIFIED"/>
    <x v="0"/>
    <x v="7"/>
    <x v="2"/>
    <x v="56"/>
    <s v="Red Cross / Red Crescent"/>
    <x v="0"/>
    <n v="219971"/>
    <m/>
    <s v="Donor"/>
    <s v="REGIONAL"/>
  </r>
  <r>
    <x v="118"/>
    <s v="Save the Children "/>
    <s v="Ebola Virus Outbreak - WEST AFRICA - April 2014"/>
    <x v="0"/>
    <s v="EBOLA-14/H/71107/6079"/>
    <n v="2014"/>
    <n v="60160"/>
    <n v="0"/>
    <s v="(Liberia) To strengthen existing capacities for the management and treatment of cases of Ebola in Liberia."/>
    <n v="45000"/>
    <s v="EUR"/>
    <x v="37"/>
    <s v="NOT SPECIFIED"/>
    <x v="0"/>
    <x v="0"/>
    <x v="2"/>
    <x v="56"/>
    <s v="NGOs"/>
    <x v="0"/>
    <n v="218877"/>
    <m/>
    <s v="Donor"/>
    <s v="REGIONAL"/>
  </r>
  <r>
    <x v="118"/>
    <s v="Spanish Red Cross"/>
    <s v="Ebola Virus Outbreak - WEST AFRICA - April 2014"/>
    <x v="0"/>
    <s v="EBOLA-14/H/71106/5457"/>
    <n v="2014"/>
    <n v="197628"/>
    <n v="0"/>
    <s v="(Sierra Leone) Improving access to health services against Ebola to the population of Kenema"/>
    <n v="150000"/>
    <s v="EUR"/>
    <x v="23"/>
    <s v="NOT SPECIFIED"/>
    <x v="0"/>
    <x v="2"/>
    <x v="2"/>
    <x v="56"/>
    <s v="Red Cross / Red Crescent"/>
    <x v="0"/>
    <n v="218144"/>
    <m/>
    <s v="Donor"/>
    <s v="REGIONAL"/>
  </r>
  <r>
    <x v="118"/>
    <s v="Various Recipients (details not yet provided)"/>
    <s v="Ebola Virus Outbreak - WEST AFRICA - April 2014"/>
    <x v="1"/>
    <m/>
    <n v="2014"/>
    <n v="189155"/>
    <n v="0"/>
    <s v="(Region) EBOLA viral Haemorrhagic fever outbreak confirmed on the 21st of March by the Government of Guinea. The epicentre seems to be a small rural town called Gueckedou in southern Guinea. Gueckedou is extremely close to both the Sierra Leone and Liberian boarders and communities in all three countries are at risk ."/>
    <n v="150000"/>
    <s v="EUR"/>
    <x v="105"/>
    <m/>
    <x v="2"/>
    <x v="0"/>
    <x v="2"/>
    <x v="56"/>
    <s v="Other"/>
    <x v="0"/>
    <n v="221012"/>
    <m/>
    <s v="Donor"/>
    <m/>
  </r>
  <r>
    <x v="118"/>
    <s v="Various Recipients (details not yet provided)"/>
    <s v="Ebola Virus Outbreak - WEST AFRICA - April 2014"/>
    <x v="1"/>
    <m/>
    <n v="2014"/>
    <n v="378310"/>
    <n v="0"/>
    <s v="(Guinea) EBOLA viral Haemorrhagic fever outbreak confirmed on the 21st of March by the Government of Guinea. The epicentre seems to be a small rural town called Gueckedou in southern Guinea. Gueckedou is extremely close to both the Sierra Leone and Liberian boarders and communities in all three countries are at risk ."/>
    <n v="300000"/>
    <s v="EUR"/>
    <x v="105"/>
    <m/>
    <x v="2"/>
    <x v="1"/>
    <x v="2"/>
    <x v="56"/>
    <s v="Other"/>
    <x v="0"/>
    <n v="221008"/>
    <m/>
    <s v="Donor"/>
    <m/>
  </r>
  <r>
    <x v="118"/>
    <s v="Various Recipients (details not yet provided)"/>
    <s v="Ebola Virus Outbreak - WEST AFRICA - April 2014"/>
    <x v="1"/>
    <m/>
    <n v="2014"/>
    <n v="693569"/>
    <n v="0"/>
    <s v="(Region) EBOLA viral Haemorrhagic fever outbreak confirmed on the 21st of March by the Government of Guinea. The epicentre seems to be a small rural town called Gueckedou in southern Guinea. Gueckedou is extremely close to both the Sierra Leone and Liberian boarders and communities in all three countries are at risk ."/>
    <n v="550000"/>
    <s v="EUR"/>
    <x v="105"/>
    <m/>
    <x v="2"/>
    <x v="0"/>
    <x v="2"/>
    <x v="56"/>
    <s v="Other"/>
    <x v="0"/>
    <n v="221010"/>
    <m/>
    <s v="Donor"/>
    <m/>
  </r>
  <r>
    <x v="118"/>
    <s v="World Health Organization"/>
    <s v="Ebola Virus Outbreak - WEST AFRICA - April 2014"/>
    <x v="0"/>
    <s v="EBOLA-14/H/71120/122"/>
    <n v="2014"/>
    <n v="126103"/>
    <n v="0"/>
    <s v="(Guinea) To assist governments and partners in the revision and resourcing of country-specific operational plans for Ebola response, and the coordination of international support for their full implementation."/>
    <n v="100000"/>
    <s v="EUR"/>
    <x v="102"/>
    <s v="NOT SPECIFIED"/>
    <x v="0"/>
    <x v="1"/>
    <x v="2"/>
    <x v="56"/>
    <s v="UN Agencies"/>
    <x v="0"/>
    <n v="221015"/>
    <m/>
    <s v="Donor"/>
    <s v="REGIONAL"/>
  </r>
  <r>
    <x v="119"/>
    <s v="Médecins sans Frontières"/>
    <s v="Ebola Virus Outbreak - WEST AFRICA - April 2014"/>
    <x v="0"/>
    <s v="EBOLA-14/H/71118/5081"/>
    <n v="2014"/>
    <n v="0"/>
    <n v="500000"/>
    <s v="(Region) Emergency relief grant to the international non-profit organization Doctors Without Borders, to help combat the Ebola outbreak in West Africa; Moreover, part of the grant will be used to provide support for the Sudanese refugee camps in Ethiopia,_x000d__x000a_"/>
    <s v=""/>
    <s v="USD"/>
    <x v="97"/>
    <s v="NOT SPECIFIED"/>
    <x v="0"/>
    <x v="0"/>
    <x v="1"/>
    <x v="1"/>
    <s v="NGOs"/>
    <x v="0"/>
    <n v="219018"/>
    <m/>
    <s v="Donor"/>
    <s v="REGIONAL"/>
  </r>
  <r>
    <x v="120"/>
    <s v="Canadian Red Cross Society"/>
    <s v="Ebola Virus Outbreak - WEST AFRICA - April 2014"/>
    <x v="0"/>
    <s v="EBOLA-14/SNYS/71570/5389"/>
    <n v="2014"/>
    <n v="44803"/>
    <n v="0"/>
    <s v="(Region) Volunteering training and medical aid_x000d__x000a_"/>
    <n v="50000"/>
    <s v="CAD"/>
    <x v="31"/>
    <s v="NOT SPECIFIED"/>
    <x v="0"/>
    <x v="0"/>
    <x v="0"/>
    <x v="1"/>
    <s v="Red Cross / Red Crescent"/>
    <x v="0"/>
    <n v="219271"/>
    <m/>
    <s v="Donor"/>
    <s v="REGIONAL"/>
  </r>
  <r>
    <x v="121"/>
    <s v="Action Contre la Faim"/>
    <s v="Ebola Virus Outbreak - WEST AFRICA - April 2014"/>
    <x v="1"/>
    <m/>
    <n v="2014"/>
    <n v="144425"/>
    <n v="0"/>
    <s v="(Liberia and Sierra Leone) Provide support to Ministries of Health to strengthen community sensitization capacities related to the Ebola response in four districts of Sierra Leone and Liberia"/>
    <n v="1049969"/>
    <s v="SEK"/>
    <x v="106"/>
    <m/>
    <x v="0"/>
    <x v="0"/>
    <x v="2"/>
    <x v="57"/>
    <s v="NGOs"/>
    <x v="0"/>
    <n v="218879"/>
    <m/>
    <s v="Donor"/>
    <m/>
  </r>
  <r>
    <x v="121"/>
    <s v="Ebola Response Multi-Partner Trust Fund"/>
    <s v="Ebola Virus Outbreak - WEST AFRICA - April 2014"/>
    <x v="0"/>
    <s v="EBOLA-14/H/71642/16815"/>
    <n v="2014"/>
    <n v="0"/>
    <n v="13810247"/>
    <s v="(region) Ebola Response Multi-Partner Trust Fund "/>
    <n v="100000000"/>
    <s v="SEK"/>
    <x v="60"/>
    <s v="NOT SPECIFIED"/>
    <x v="0"/>
    <x v="0"/>
    <x v="1"/>
    <x v="57"/>
    <s v="UN Agencies"/>
    <x v="0"/>
    <n v="219693"/>
    <m/>
    <s v="Agency"/>
    <s v="REGIONAL"/>
  </r>
  <r>
    <x v="121"/>
    <s v="International Rescue Committee"/>
    <s v="Ebola Virus Outbreak - WEST AFRICA - April 2014"/>
    <x v="1"/>
    <m/>
    <n v="2014"/>
    <n v="207226"/>
    <n v="0"/>
    <s v="(Mali) Ebola prevention"/>
    <n v="1524768"/>
    <s v="SEK"/>
    <x v="69"/>
    <m/>
    <x v="0"/>
    <x v="7"/>
    <x v="2"/>
    <x v="57"/>
    <s v="NGOs"/>
    <x v="0"/>
    <n v="220697"/>
    <m/>
    <s v="Donor"/>
    <m/>
  </r>
  <r>
    <x v="121"/>
    <s v="International Rescue Committee"/>
    <s v="Ebola Virus Outbreak - WEST AFRICA - April 2014"/>
    <x v="1"/>
    <m/>
    <n v="2014"/>
    <n v="187540"/>
    <n v="0"/>
    <s v="(Sierra Leone) Support to stop and monitor the Ebola outbreak"/>
    <n v="1363419"/>
    <s v="SEK"/>
    <x v="39"/>
    <m/>
    <x v="0"/>
    <x v="2"/>
    <x v="2"/>
    <x v="57"/>
    <s v="NGOs"/>
    <x v="0"/>
    <n v="218103"/>
    <m/>
    <s v="Donor"/>
    <m/>
  </r>
  <r>
    <x v="121"/>
    <s v="International Rescue Committee"/>
    <s v="Ebola Virus Outbreak - WEST AFRICA - April 2014"/>
    <x v="1"/>
    <m/>
    <n v="2014"/>
    <n v="299596"/>
    <n v="0"/>
    <s v="(Liberia) Stopping the chain of transmission of Ebola"/>
    <n v="2178063"/>
    <s v="SEK"/>
    <x v="37"/>
    <m/>
    <x v="0"/>
    <x v="3"/>
    <x v="2"/>
    <x v="57"/>
    <s v="NGOs"/>
    <x v="0"/>
    <n v="218878"/>
    <m/>
    <s v="Donor"/>
    <m/>
  </r>
  <r>
    <x v="121"/>
    <s v="Médecins sans Frontières"/>
    <s v="Ebola Virus Outbreak - WEST AFRICA - April 2014"/>
    <x v="0"/>
    <s v="EBOLA-14/H/71118/5081"/>
    <n v="2014"/>
    <n v="687758"/>
    <n v="0"/>
    <s v="(Liberia) Emergency response to ebola outbreak"/>
    <n v="5000000"/>
    <s v="SEK"/>
    <x v="86"/>
    <s v="NOT SPECIFIED"/>
    <x v="0"/>
    <x v="3"/>
    <x v="2"/>
    <x v="57"/>
    <s v="NGOs"/>
    <x v="0"/>
    <n v="216155"/>
    <m/>
    <s v="Donor"/>
    <s v="REGIONAL"/>
  </r>
  <r>
    <x v="121"/>
    <s v="Médecins sans Frontières"/>
    <s v="Ebola Virus Outbreak - WEST AFRICA - April 2014"/>
    <x v="0"/>
    <s v="EBOLA-14/H/71118/5081"/>
    <n v="2014"/>
    <n v="687758"/>
    <n v="0"/>
    <s v="(Sierra Leone) Emergency response to ebola outbreak"/>
    <n v="5000000"/>
    <s v="SEK"/>
    <x v="107"/>
    <s v="NOT SPECIFIED"/>
    <x v="0"/>
    <x v="2"/>
    <x v="2"/>
    <x v="57"/>
    <s v="NGOs"/>
    <x v="0"/>
    <n v="218098"/>
    <m/>
    <s v="Donor"/>
    <s v="REGIONAL"/>
  </r>
  <r>
    <x v="121"/>
    <s v="Médecins sans Frontières"/>
    <s v="Ebola Virus Outbreak - WEST AFRICA - April 2014"/>
    <x v="0"/>
    <s v="EBOLA-14/H/71118/5081"/>
    <n v="2014"/>
    <n v="687758"/>
    <n v="0"/>
    <s v="(Liberia) Emergency response to ebola outbreak"/>
    <n v="5000000"/>
    <s v="SEK"/>
    <x v="100"/>
    <s v="NOT SPECIFIED"/>
    <x v="0"/>
    <x v="3"/>
    <x v="2"/>
    <x v="57"/>
    <s v="NGOs"/>
    <x v="0"/>
    <n v="218949"/>
    <m/>
    <s v="Donor"/>
    <s v="REGIONAL"/>
  </r>
  <r>
    <x v="121"/>
    <s v="OXFAM"/>
    <s v="Ebola Virus Outbreak - WEST AFRICA - April 2014"/>
    <x v="1"/>
    <m/>
    <n v="2014"/>
    <n v="325000"/>
    <n v="0"/>
    <s v="(Liberia) Emergency Response to Ebola outbreak"/>
    <n v="2436300"/>
    <s v="SEK"/>
    <x v="93"/>
    <m/>
    <x v="0"/>
    <x v="3"/>
    <x v="0"/>
    <x v="57"/>
    <s v="NGOs"/>
    <x v="0"/>
    <n v="218874"/>
    <m/>
    <s v="Donor and Agency"/>
    <m/>
  </r>
  <r>
    <x v="121"/>
    <s v="OXFAM"/>
    <s v="Ebola Virus Outbreak - WEST AFRICA - April 2014"/>
    <x v="1"/>
    <m/>
    <n v="2014"/>
    <n v="325000"/>
    <n v="0"/>
    <s v="(Sierra Leone) Emergency Response to the Ebola outbreak"/>
    <n v="2436304"/>
    <s v="SEK"/>
    <x v="93"/>
    <m/>
    <x v="0"/>
    <x v="2"/>
    <x v="2"/>
    <x v="57"/>
    <s v="NGOs"/>
    <x v="0"/>
    <n v="218871"/>
    <m/>
    <s v="Donor"/>
    <m/>
  </r>
  <r>
    <x v="121"/>
    <s v="Plan International"/>
    <s v="Ebola Virus Outbreak - WEST AFRICA - April 2014"/>
    <x v="0"/>
    <s v="EBOLA-14/H/71111/5524"/>
    <n v="2014"/>
    <n v="1491507"/>
    <n v="0"/>
    <s v="(Region) Regional response to Ebola outbreak"/>
    <n v="10800000"/>
    <s v="SEK"/>
    <x v="17"/>
    <s v="NOT SPECIFIED"/>
    <x v="0"/>
    <x v="0"/>
    <x v="2"/>
    <x v="57"/>
    <s v="NGOs"/>
    <x v="0"/>
    <n v="220268"/>
    <m/>
    <s v="Donor"/>
    <s v="REGIONAL"/>
  </r>
  <r>
    <x v="121"/>
    <s v="Plan International"/>
    <s v="Ebola Virus Outbreak - WEST AFRICA - April 2014"/>
    <x v="0"/>
    <s v="EBOLA-14/H/71111/5524"/>
    <n v="2014"/>
    <n v="297910"/>
    <n v="0"/>
    <s v="(Liberia) Focus is on preventive and health promotion and social mobilisation"/>
    <n v="2157166"/>
    <s v="SEK"/>
    <x v="21"/>
    <s v="NOT SPECIFIED"/>
    <x v="0"/>
    <x v="3"/>
    <x v="2"/>
    <x v="57"/>
    <s v="NGOs"/>
    <x v="0"/>
    <n v="220026"/>
    <m/>
    <s v="Agency"/>
    <s v="REGIONAL"/>
  </r>
  <r>
    <x v="121"/>
    <s v="Plan International"/>
    <s v="Ebola Virus Outbreak - WEST AFRICA - April 2014"/>
    <x v="0"/>
    <s v="EBOLA-14/H/71111/5524"/>
    <n v="2014"/>
    <n v="275103"/>
    <n v="0"/>
    <s v="(Guinea) Emergency response to Ebola outbreak"/>
    <n v="2000000"/>
    <s v="SEK"/>
    <x v="108"/>
    <s v="NOT SPECIFIED"/>
    <x v="0"/>
    <x v="1"/>
    <x v="2"/>
    <x v="57"/>
    <s v="NGOs"/>
    <x v="0"/>
    <n v="218888"/>
    <m/>
    <s v="Donor"/>
    <s v="REGIONAL"/>
  </r>
  <r>
    <x v="121"/>
    <s v="Plan International"/>
    <s v="Ebola Virus Outbreak - WEST AFRICA - April 2014"/>
    <x v="0"/>
    <s v="EBOLA-14/H/71111/5524"/>
    <n v="2014"/>
    <n v="432239"/>
    <n v="0"/>
    <s v="(Sierra Leone) Contribute to the reduction of mortality related to the Ebola Virus (Plan Sweden)"/>
    <n v="3000000"/>
    <s v="SEK"/>
    <x v="2"/>
    <s v="NOT SPECIFIED"/>
    <x v="0"/>
    <x v="2"/>
    <x v="0"/>
    <x v="57"/>
    <s v="NGOs"/>
    <x v="0"/>
    <n v="218263"/>
    <m/>
    <s v="Donor and Agency"/>
    <s v="REGIONAL"/>
  </r>
  <r>
    <x v="121"/>
    <s v="Save the Children "/>
    <s v="Ebola Virus Outbreak - WEST AFRICA - April 2014"/>
    <x v="0"/>
    <s v="EBOLA-14/H/71107/6079"/>
    <n v="2014"/>
    <n v="1519127"/>
    <n v="0"/>
    <s v="(Region) Response to Ebola crisis"/>
    <n v="11000000"/>
    <s v="SEK"/>
    <x v="101"/>
    <s v="NOT SPECIFIED"/>
    <x v="0"/>
    <x v="0"/>
    <x v="2"/>
    <x v="57"/>
    <s v="NGOs"/>
    <x v="0"/>
    <n v="220853"/>
    <m/>
    <s v="Donor"/>
    <s v="REGIONAL"/>
  </r>
  <r>
    <x v="121"/>
    <s v="Save the Children "/>
    <s v="Ebola Virus Outbreak - WEST AFRICA - April 2014"/>
    <x v="0"/>
    <s v="EBOLA-14/H/71107/6079"/>
    <n v="2014"/>
    <n v="96294"/>
    <n v="0"/>
    <s v="(Guinea) Response to ebola outbreak in Guinea"/>
    <n v="700057"/>
    <s v="SEK"/>
    <x v="47"/>
    <s v="NOT SPECIFIED"/>
    <x v="0"/>
    <x v="1"/>
    <x v="2"/>
    <x v="57"/>
    <s v="NGOs"/>
    <x v="0"/>
    <n v="218887"/>
    <m/>
    <s v="Donor"/>
    <s v="REGIONAL"/>
  </r>
  <r>
    <x v="121"/>
    <s v="Save the Children "/>
    <s v="Ebola Virus Outbreak - WEST AFRICA - April 2014"/>
    <x v="0"/>
    <s v="EBOLA-14/H/71107/6079"/>
    <n v="2014"/>
    <n v="345256"/>
    <n v="0"/>
    <s v="(Liberia) Care of Ebola-affected children addressing stigma, psychosocial support, care of orphans"/>
    <n v="2500000"/>
    <s v="SEK"/>
    <x v="4"/>
    <s v="NOT SPECIFIED"/>
    <x v="0"/>
    <x v="3"/>
    <x v="2"/>
    <x v="57"/>
    <s v="NGOs"/>
    <x v="0"/>
    <n v="220135"/>
    <m/>
    <s v="Donor"/>
    <s v="REGIONAL"/>
  </r>
  <r>
    <x v="121"/>
    <s v="Swedish Civil Contingencies Agency (MSB)"/>
    <s v="Ebola Virus Outbreak - WEST AFRICA - April 2014"/>
    <x v="1"/>
    <m/>
    <n v="2014"/>
    <n v="24306"/>
    <n v="0"/>
    <s v="(Region) Secondment of WASH Technical Officer to Unicef"/>
    <n v="176000"/>
    <s v="SEK"/>
    <x v="22"/>
    <m/>
    <x v="3"/>
    <x v="0"/>
    <x v="2"/>
    <x v="57"/>
    <s v="Government"/>
    <x v="0"/>
    <n v="220264"/>
    <m/>
    <s v="Donor"/>
    <m/>
  </r>
  <r>
    <x v="121"/>
    <s v="Swedish Civil Contingencies Agency (MSB)"/>
    <s v="Ebola Virus Outbreak - WEST AFRICA - April 2014"/>
    <x v="1"/>
    <m/>
    <n v="2014"/>
    <n v="238227"/>
    <n v="0"/>
    <s v="(Region) Secondment of UN Special Envoy"/>
    <n v="1725000"/>
    <s v="SEK"/>
    <x v="4"/>
    <m/>
    <x v="3"/>
    <x v="0"/>
    <x v="2"/>
    <x v="57"/>
    <s v="Government"/>
    <x v="0"/>
    <n v="220270"/>
    <m/>
    <s v="Donor"/>
    <m/>
  </r>
  <r>
    <x v="121"/>
    <s v="Swedish Civil Contingencies Agency (MSB)"/>
    <s v="Ebola Virus Outbreak - WEST AFRICA - April 2014"/>
    <x v="1"/>
    <m/>
    <n v="2014"/>
    <n v="114168"/>
    <n v="0"/>
    <s v="(Sierra Leone) Secondment to WHO"/>
    <n v="830000"/>
    <s v="SEK"/>
    <x v="13"/>
    <m/>
    <x v="3"/>
    <x v="2"/>
    <x v="2"/>
    <x v="57"/>
    <s v="Government"/>
    <x v="0"/>
    <n v="218873"/>
    <m/>
    <s v="Donor"/>
    <m/>
  </r>
  <r>
    <x v="121"/>
    <s v="Swedish Civil Contingencies Agency (MSB)"/>
    <s v="Ebola Virus Outbreak - WEST AFRICA - April 2014"/>
    <x v="1"/>
    <m/>
    <n v="2014"/>
    <n v="104648"/>
    <n v="0"/>
    <s v="(Liberia) Secondment of Emergency Telecom Expert to WFP"/>
    <n v="770000"/>
    <s v="SEK"/>
    <x v="87"/>
    <m/>
    <x v="3"/>
    <x v="3"/>
    <x v="2"/>
    <x v="57"/>
    <s v="Government"/>
    <x v="0"/>
    <n v="221007"/>
    <m/>
    <s v="Donor"/>
    <m/>
  </r>
  <r>
    <x v="121"/>
    <s v="Swedish Civil Contingencies Agency (MSB)"/>
    <s v="Ebola Virus Outbreak - WEST AFRICA - April 2014"/>
    <x v="1"/>
    <m/>
    <n v="2014"/>
    <n v="16988"/>
    <n v="0"/>
    <s v="(Ghana) INSARAG IEC Teams Medical Personell to support UNDAC"/>
    <n v="125000"/>
    <s v="SEK"/>
    <x v="8"/>
    <m/>
    <x v="3"/>
    <x v="13"/>
    <x v="2"/>
    <x v="57"/>
    <s v="Government"/>
    <x v="0"/>
    <n v="221009"/>
    <m/>
    <s v="Donor"/>
    <m/>
  </r>
  <r>
    <x v="121"/>
    <s v="Swedish Civil Contingencies Agency (MSB)"/>
    <s v="Ebola Virus Outbreak - WEST AFRICA - April 2014"/>
    <x v="1"/>
    <m/>
    <n v="2014"/>
    <n v="89542"/>
    <n v="0"/>
    <s v="(Region) IMO secondment/Secondment of Coordinator to OCHA"/>
    <n v="625000"/>
    <s v="SEK"/>
    <x v="7"/>
    <m/>
    <x v="3"/>
    <x v="0"/>
    <x v="2"/>
    <x v="57"/>
    <s v="Government"/>
    <x v="0"/>
    <n v="218124"/>
    <m/>
    <s v="Donor"/>
    <m/>
  </r>
  <r>
    <x v="121"/>
    <s v="Swedish Civil Contingencies Agency (MSB)"/>
    <s v="Ebola Virus Outbreak - WEST AFRICA - April 2014"/>
    <x v="1"/>
    <m/>
    <n v="2014"/>
    <n v="1242922"/>
    <n v="0"/>
    <s v="(Liberia) Foreign medical Team - Liberia"/>
    <n v="9000000"/>
    <s v="SEK"/>
    <x v="17"/>
    <m/>
    <x v="3"/>
    <x v="3"/>
    <x v="2"/>
    <x v="57"/>
    <s v="Government"/>
    <x v="0"/>
    <n v="220137"/>
    <m/>
    <s v="Donor"/>
    <m/>
  </r>
  <r>
    <x v="121"/>
    <s v="Swedish Civil Contingencies Agency (MSB)"/>
    <s v="Ebola Virus Outbreak - WEST AFRICA - April 2014"/>
    <x v="1"/>
    <m/>
    <n v="2014"/>
    <n v="13755158"/>
    <n v="0"/>
    <s v="(Region) Medical/Health, Logistics etc  (OCHA and UNMEER)      _x000d__x000a_"/>
    <n v="100000000"/>
    <s v="SEK"/>
    <x v="7"/>
    <m/>
    <x v="3"/>
    <x v="0"/>
    <x v="2"/>
    <x v="57"/>
    <s v="Government"/>
    <x v="0"/>
    <n v="219562"/>
    <m/>
    <s v="Donor"/>
    <m/>
  </r>
  <r>
    <x v="121"/>
    <s v="Swedish Red Cross "/>
    <s v="Ebola Virus Outbreak - WEST AFRICA - April 2014"/>
    <x v="0"/>
    <s v="EBOLA-14/H/71295/5111"/>
    <n v="2014"/>
    <n v="137552"/>
    <n v="0"/>
    <s v="(Guinea) Reducing the immediate risks to the health affected population"/>
    <n v="1000000"/>
    <s v="SEK"/>
    <x v="76"/>
    <s v="NOT SPECIFIED"/>
    <x v="0"/>
    <x v="1"/>
    <x v="2"/>
    <x v="57"/>
    <s v="Red Cross / Red Crescent"/>
    <x v="0"/>
    <n v="218892"/>
    <m/>
    <s v="Donor"/>
    <s v="REGIONAL"/>
  </r>
  <r>
    <x v="121"/>
    <s v="Swedish Red Cross "/>
    <s v="Ebola Virus Outbreak - WEST AFRICA - April 2014"/>
    <x v="0"/>
    <s v="EBOLA-14/H/71295/5111"/>
    <n v="2014"/>
    <n v="130674"/>
    <n v="0"/>
    <s v="(Sierra Leone) Ebola virus dicease emergency response"/>
    <n v="950000"/>
    <s v="SEK"/>
    <x v="109"/>
    <s v="NOT SPECIFIED"/>
    <x v="0"/>
    <x v="2"/>
    <x v="2"/>
    <x v="57"/>
    <s v="Red Cross / Red Crescent"/>
    <x v="0"/>
    <n v="218104"/>
    <m/>
    <s v="Donor"/>
    <s v="REGIONAL"/>
  </r>
  <r>
    <x v="121"/>
    <s v="Swedish Red Cross "/>
    <s v="Ebola Virus Outbreak - WEST AFRICA - April 2014"/>
    <x v="0"/>
    <s v="EBOLA-14/H/71295/5111"/>
    <n v="2014"/>
    <n v="96286"/>
    <n v="0"/>
    <s v="(Liberia) Enabling the National Society to implement epidemic control and preventative measures in the affected and high risk communities in the country through IFRC"/>
    <n v="700000"/>
    <s v="SEK"/>
    <x v="110"/>
    <s v="NOT SPECIFIED"/>
    <x v="0"/>
    <x v="3"/>
    <x v="2"/>
    <x v="57"/>
    <s v="Red Cross / Red Crescent"/>
    <x v="0"/>
    <n v="218880"/>
    <m/>
    <s v="Donor"/>
    <s v="REGIONAL"/>
  </r>
  <r>
    <x v="121"/>
    <s v="UN Agencies, NGOs and/or Red Cross (details not yet provided)"/>
    <s v="Ebola Virus Outbreak - WEST AFRICA - April 2014"/>
    <x v="1"/>
    <m/>
    <n v="2014"/>
    <n v="0"/>
    <n v="15221939"/>
    <s v="(region) additional humanitarian assistance (unallocated balance of original pledge of SEK 250 m)"/>
    <n v="110222066"/>
    <s v="SEK"/>
    <x v="60"/>
    <m/>
    <x v="0"/>
    <x v="0"/>
    <x v="1"/>
    <x v="57"/>
    <s v="Other"/>
    <x v="0"/>
    <n v="219694"/>
    <m/>
    <s v="Agency"/>
    <m/>
  </r>
  <r>
    <x v="121"/>
    <s v="United Nations Children's Fund"/>
    <s v="Ebola Virus Outbreak - WEST AFRICA - April 2014"/>
    <x v="0"/>
    <s v="EBOLA-14/H/71109/124"/>
    <n v="2014"/>
    <n v="200000"/>
    <n v="0"/>
    <s v="(Guinea-Bissau) Response to Ebola outbreak"/>
    <n v="1504000"/>
    <s v="SEK"/>
    <x v="92"/>
    <s v="NOT SPECIFIED"/>
    <x v="0"/>
    <x v="6"/>
    <x v="0"/>
    <x v="57"/>
    <s v="UN Agencies"/>
    <x v="0"/>
    <n v="220729"/>
    <m/>
    <s v="Donor and Agency"/>
    <s v="REGIONAL"/>
  </r>
  <r>
    <x v="121"/>
    <s v="United Nations Children's Fund"/>
    <s v="Ebola Virus Outbreak - WEST AFRICA - April 2014"/>
    <x v="0"/>
    <s v="EBOLA-14/H/71109/124"/>
    <n v="2014"/>
    <n v="1000000"/>
    <n v="0"/>
    <s v="(Liberia) Response to Ebola outbreak"/>
    <n v="7520000"/>
    <s v="SEK"/>
    <x v="92"/>
    <s v="NOT SPECIFIED"/>
    <x v="0"/>
    <x v="3"/>
    <x v="0"/>
    <x v="57"/>
    <s v="UN Agencies"/>
    <x v="0"/>
    <n v="220723"/>
    <m/>
    <s v="Donor and Agency"/>
    <s v="REGIONAL"/>
  </r>
  <r>
    <x v="121"/>
    <s v="United Nations Children's Fund"/>
    <s v="Ebola Virus Outbreak - WEST AFRICA - April 2014"/>
    <x v="0"/>
    <s v="EBOLA-14/H/71109/124"/>
    <n v="2014"/>
    <n v="1000000"/>
    <n v="0"/>
    <s v="(Sierra Leone) Response to Ebola outbreak"/>
    <n v="7520000"/>
    <s v="SEK"/>
    <x v="92"/>
    <s v="NOT SPECIFIED"/>
    <x v="0"/>
    <x v="2"/>
    <x v="0"/>
    <x v="57"/>
    <s v="UN Agencies"/>
    <x v="0"/>
    <n v="220724"/>
    <m/>
    <s v="Donor and Agency"/>
    <s v="REGIONAL"/>
  </r>
  <r>
    <x v="121"/>
    <s v="United Nations Children's Fund"/>
    <s v="Ebola Virus Outbreak - WEST AFRICA - April 2014"/>
    <x v="0"/>
    <s v="EBOLA-14/H/71109/124"/>
    <n v="2014"/>
    <n v="993345"/>
    <n v="0"/>
    <s v="(Region) Response to Ebola outbreak"/>
    <n v="7469954"/>
    <s v="SEK"/>
    <x v="92"/>
    <s v="NOT SPECIFIED"/>
    <x v="0"/>
    <x v="0"/>
    <x v="0"/>
    <x v="57"/>
    <s v="UN Agencies"/>
    <x v="0"/>
    <n v="220725"/>
    <m/>
    <s v="Donor and Agency"/>
    <s v="REGIONAL"/>
  </r>
  <r>
    <x v="121"/>
    <s v="United Nations Children's Fund"/>
    <s v="Ebola Virus Outbreak - WEST AFRICA - April 2014"/>
    <x v="0"/>
    <s v="EBOLA-14/H/71109/124"/>
    <n v="2014"/>
    <n v="200000"/>
    <n v="0"/>
    <s v="(Cote d'ivoire) Response to Ebola outbreak"/>
    <n v="1504000"/>
    <s v="SEK"/>
    <x v="92"/>
    <s v="NOT SPECIFIED"/>
    <x v="0"/>
    <x v="14"/>
    <x v="0"/>
    <x v="57"/>
    <s v="UN Agencies"/>
    <x v="0"/>
    <n v="220726"/>
    <m/>
    <s v="Donor and Agency"/>
    <s v="REGIONAL"/>
  </r>
  <r>
    <x v="121"/>
    <s v="United Nations Children's Fund"/>
    <s v="Ebola Virus Outbreak - WEST AFRICA - April 2014"/>
    <x v="0"/>
    <s v="EBOLA-14/H/71109/124"/>
    <n v="2014"/>
    <n v="200000"/>
    <n v="0"/>
    <s v="(Gambia) Response to Ebola outbreak"/>
    <n v="1504000"/>
    <s v="SEK"/>
    <x v="92"/>
    <s v="NOT SPECIFIED"/>
    <x v="0"/>
    <x v="11"/>
    <x v="0"/>
    <x v="57"/>
    <s v="UN Agencies"/>
    <x v="0"/>
    <n v="220727"/>
    <m/>
    <s v="Donor and Agency"/>
    <s v="REGIONAL"/>
  </r>
  <r>
    <x v="121"/>
    <s v="United Nations Children's Fund"/>
    <s v="Ebola Virus Outbreak - WEST AFRICA - April 2014"/>
    <x v="0"/>
    <s v="EBOLA-14/H/71109/124"/>
    <n v="2014"/>
    <n v="200000"/>
    <n v="0"/>
    <s v="(Ghana) Response to Ebola outbreak"/>
    <n v="1504000"/>
    <s v="SEK"/>
    <x v="92"/>
    <s v="NOT SPECIFIED"/>
    <x v="0"/>
    <x v="13"/>
    <x v="0"/>
    <x v="57"/>
    <s v="UN Agencies"/>
    <x v="0"/>
    <n v="220728"/>
    <m/>
    <s v="Donor and Agency"/>
    <s v="REGIONAL"/>
  </r>
  <r>
    <x v="121"/>
    <s v="United Nations Children's Fund"/>
    <s v="Ebola Virus Outbreak - WEST AFRICA - April 2014"/>
    <x v="0"/>
    <s v="EBOLA-14/H/71109/124"/>
    <n v="2014"/>
    <n v="1000000"/>
    <n v="0"/>
    <s v="(Guinea) Response to Ebola outbreak"/>
    <n v="7520000"/>
    <s v="SEK"/>
    <x v="92"/>
    <s v="NOT SPECIFIED"/>
    <x v="0"/>
    <x v="1"/>
    <x v="0"/>
    <x v="57"/>
    <s v="UN Agencies"/>
    <x v="0"/>
    <n v="220694"/>
    <m/>
    <s v="Donor and Agency"/>
    <s v="REGIONAL"/>
  </r>
  <r>
    <x v="121"/>
    <s v="United Nations Children's Fund"/>
    <s v="Ebola Virus Outbreak - WEST AFRICA - April 2014"/>
    <x v="0"/>
    <s v="EBOLA-14/H/71109/124"/>
    <n v="2014"/>
    <n v="200000"/>
    <n v="0"/>
    <s v="(Mali) Response to Ebola outbreak"/>
    <n v="1504000"/>
    <s v="SEK"/>
    <x v="92"/>
    <s v="NOT SPECIFIED"/>
    <x v="0"/>
    <x v="7"/>
    <x v="0"/>
    <x v="57"/>
    <s v="UN Agencies"/>
    <x v="0"/>
    <n v="220730"/>
    <m/>
    <s v="Donor and Agency"/>
    <s v="REGIONAL"/>
  </r>
  <r>
    <x v="121"/>
    <s v="United Nations Children's Fund"/>
    <s v="Ebola Virus Outbreak - WEST AFRICA - April 2014"/>
    <x v="0"/>
    <s v="EBOLA-14/H/71109/124"/>
    <n v="2014"/>
    <n v="200000"/>
    <n v="0"/>
    <s v="(Senegal) Response to Ebola outbreak"/>
    <n v="1504000"/>
    <s v="SEK"/>
    <x v="92"/>
    <s v="NOT SPECIFIED"/>
    <x v="0"/>
    <x v="8"/>
    <x v="0"/>
    <x v="57"/>
    <s v="UN Agencies"/>
    <x v="0"/>
    <n v="220731"/>
    <m/>
    <s v="Donor and Agency"/>
    <s v="REGIONAL"/>
  </r>
  <r>
    <x v="121"/>
    <s v="United Nations Children's Fund"/>
    <s v="Ebola Virus Outbreak - WEST AFRICA - April 2014"/>
    <x v="0"/>
    <s v="EBOLA-14/H/71109/124"/>
    <n v="2014"/>
    <n v="127942"/>
    <n v="0"/>
    <s v="(Region) Response to Ebola outbreak"/>
    <n v="962124"/>
    <s v="SEK"/>
    <x v="92"/>
    <s v="NOT SPECIFIED"/>
    <x v="0"/>
    <x v="0"/>
    <x v="0"/>
    <x v="57"/>
    <s v="UN Agencies"/>
    <x v="0"/>
    <n v="220732"/>
    <m/>
    <s v="Donor and Agency"/>
    <s v="REGIONAL"/>
  </r>
  <r>
    <x v="121"/>
    <s v="World Food Programme"/>
    <s v="Ebola Virus Outbreak - WEST AFRICA - April 2014"/>
    <x v="0"/>
    <s v="EBOLA-14/CSS/72256/561"/>
    <n v="2014"/>
    <n v="2762049"/>
    <n v="0"/>
    <s v="(Region) Transport Support in Response to Ebola crisis (WFP/UNHAS)"/>
    <n v="20000000"/>
    <s v="SEK"/>
    <x v="92"/>
    <s v="NOT SPECIFIED"/>
    <x v="3"/>
    <x v="0"/>
    <x v="0"/>
    <x v="57"/>
    <s v="UN Agencies"/>
    <x v="0"/>
    <n v="220604"/>
    <m/>
    <s v="Donor and Agency"/>
    <s v="NOT SPECIFIED"/>
  </r>
  <r>
    <x v="121"/>
    <s v="World Health Organization"/>
    <s v="Ebola Virus Outbreak - WEST AFRICA - April 2014"/>
    <x v="0"/>
    <s v="EBOLA-14/H/71120/122"/>
    <n v="2014"/>
    <n v="900000"/>
    <n v="0"/>
    <s v="(Region) WHO´s regional appeal for Ebola response"/>
    <n v="6000000"/>
    <s v="SEK"/>
    <x v="7"/>
    <s v="NOT SPECIFIED"/>
    <x v="0"/>
    <x v="0"/>
    <x v="2"/>
    <x v="57"/>
    <s v="UN Agencies"/>
    <x v="0"/>
    <n v="218123"/>
    <m/>
    <s v="Donor"/>
    <s v="REGIONAL"/>
  </r>
  <r>
    <x v="121"/>
    <s v="World Health Organization"/>
    <s v="Ebola Virus Outbreak - WEST AFRICA - April 2014"/>
    <x v="0"/>
    <s v="EBOLA-14/H/71120/122"/>
    <n v="2014"/>
    <n v="0"/>
    <n v="4300000"/>
    <s v="(Region) WHO - Ebola Virus Diseases Outbreak response in west Africa "/>
    <n v="30000000"/>
    <s v="SEK"/>
    <x v="2"/>
    <s v="NOT SPECIFIED"/>
    <x v="0"/>
    <x v="0"/>
    <x v="1"/>
    <x v="57"/>
    <s v="UN Agencies"/>
    <x v="0"/>
    <n v="218173"/>
    <m/>
    <s v="Agency"/>
    <s v="REGIONAL"/>
  </r>
  <r>
    <x v="121"/>
    <s v="World Health Organization"/>
    <s v="Ebola Virus Outbreak - WEST AFRICA - April 2014"/>
    <x v="0"/>
    <s v="EBOLA-14/H/71120/122"/>
    <n v="2014"/>
    <n v="2865330"/>
    <n v="0"/>
    <s v="(Region) WHO - Ebola Virus Diseases Outbreak response in west Africa "/>
    <n v="2000000"/>
    <s v="SEK"/>
    <x v="12"/>
    <s v="NOT SPECIFIED"/>
    <x v="0"/>
    <x v="0"/>
    <x v="2"/>
    <x v="57"/>
    <s v="UN Agencies"/>
    <x v="0"/>
    <n v="220113"/>
    <m/>
    <s v="Donor and Agency"/>
    <s v="REGIONAL"/>
  </r>
  <r>
    <x v="122"/>
    <s v="Bilateral (affected government)"/>
    <s v="Ebola Virus Outbreak - WEST AFRICA - April 2014"/>
    <x v="1"/>
    <m/>
    <n v="2014"/>
    <n v="341000"/>
    <n v="0"/>
    <s v="(Liberia) (in-kind) 15 tonnes of protective equipment to the Liberian Ministry of Health"/>
    <n v="310000"/>
    <s v="CHF"/>
    <x v="26"/>
    <m/>
    <x v="0"/>
    <x v="3"/>
    <x v="0"/>
    <x v="58"/>
    <s v="Government"/>
    <x v="1"/>
    <n v="219432"/>
    <m/>
    <s v="Donor"/>
    <m/>
  </r>
  <r>
    <x v="122"/>
    <s v="International Committee of the Red Cross"/>
    <s v="Ebola Virus Outbreak - WEST AFRICA - April 2014"/>
    <x v="1"/>
    <m/>
    <n v="2014"/>
    <n v="550000"/>
    <n v="0"/>
    <s v="(Liberia) - support to 2 health centers "/>
    <n v="500000"/>
    <s v="CHF"/>
    <x v="4"/>
    <m/>
    <x v="0"/>
    <x v="3"/>
    <x v="0"/>
    <x v="58"/>
    <s v="Red Cross / Red Crescent"/>
    <x v="0"/>
    <n v="219933"/>
    <m/>
    <s v="Donor"/>
    <m/>
  </r>
  <r>
    <x v="122"/>
    <s v="International Federation of Red Cross and Red Crescent Societies"/>
    <s v="Ebola Virus Outbreak - WEST AFRICA - April 2014"/>
    <x v="0"/>
    <s v="EBOLA-14/H/71122/99"/>
    <n v="2014"/>
    <n v="1100000"/>
    <n v="0"/>
    <s v="(Liberia) medical treatment of infected and prevention campaigns (IFRC and Swiss RC)"/>
    <n v="1000000"/>
    <s v="CHF"/>
    <x v="60"/>
    <s v="NOT SPECIFIED"/>
    <x v="0"/>
    <x v="3"/>
    <x v="0"/>
    <x v="58"/>
    <s v="Red Cross / Red Crescent"/>
    <x v="0"/>
    <n v="219434"/>
    <m/>
    <s v="Donor"/>
    <s v="REGIONAL"/>
  </r>
  <r>
    <x v="122"/>
    <s v="Liberian Red Cross Society"/>
    <s v="Ebola Virus Outbreak - WEST AFRICA - April 2014"/>
    <x v="0"/>
    <s v="EBOLA-14/H/71119/7395"/>
    <n v="2014"/>
    <n v="324500"/>
    <n v="0"/>
    <s v="(Liberia) Purchase of 9 vehicles to health services "/>
    <n v="295000"/>
    <s v="CHF"/>
    <x v="26"/>
    <s v="NOT SPECIFIED"/>
    <x v="0"/>
    <x v="3"/>
    <x v="0"/>
    <x v="58"/>
    <s v="Red Cross / Red Crescent"/>
    <x v="1"/>
    <n v="219433"/>
    <m/>
    <s v="Donor"/>
    <s v="REGIONAL"/>
  </r>
  <r>
    <x v="122"/>
    <s v="Médecins sans Frontières - Switzerland"/>
    <s v="Ebola Virus Outbreak - WEST AFRICA - April 2014"/>
    <x v="0"/>
    <s v="EBOLA-14/H/71116/5223"/>
    <n v="2014"/>
    <n v="550000"/>
    <n v="0"/>
    <s v="(Liberia) Emergency medical response to Ebola outbreak (7F-09159.01)"/>
    <n v="500000"/>
    <s v="CHF"/>
    <x v="111"/>
    <s v="NOT SPECIFIED"/>
    <x v="0"/>
    <x v="3"/>
    <x v="2"/>
    <x v="58"/>
    <s v="NGOs"/>
    <x v="0"/>
    <n v="217206"/>
    <m/>
    <s v="Donor"/>
    <s v="REGIONAL"/>
  </r>
  <r>
    <x v="122"/>
    <s v="Médecins sans Frontières - Switzerland"/>
    <s v="Ebola Virus Outbreak - WEST AFRICA - April 2014"/>
    <x v="0"/>
    <s v="EBOLA-14/H/71116/5223"/>
    <n v="2014"/>
    <n v="1100000"/>
    <n v="0"/>
    <s v="(Liberia) Support to Ebola emergency response in Lofa County - Liberia "/>
    <n v="1000000"/>
    <s v="CHF"/>
    <x v="20"/>
    <s v="NOT SPECIFIED"/>
    <x v="0"/>
    <x v="3"/>
    <x v="0"/>
    <x v="58"/>
    <s v="NGOs"/>
    <x v="0"/>
    <n v="218248"/>
    <m/>
    <s v="Donor"/>
    <s v="REGIONAL"/>
  </r>
  <r>
    <x v="122"/>
    <s v="NGOs (details not yet provided)"/>
    <s v="Ebola Virus Outbreak - WEST AFRICA - April 2014"/>
    <x v="1"/>
    <m/>
    <n v="2014"/>
    <n v="352000"/>
    <n v="0"/>
    <s v="(Liberia) Prevention campaigns in Liberia "/>
    <n v="320000"/>
    <s v="CHF"/>
    <x v="111"/>
    <m/>
    <x v="0"/>
    <x v="3"/>
    <x v="0"/>
    <x v="58"/>
    <s v="NGOs"/>
    <x v="0"/>
    <n v="219431"/>
    <m/>
    <s v="Donor"/>
    <m/>
  </r>
  <r>
    <x v="122"/>
    <s v="Swiss Red Cross"/>
    <s v="Ebola Virus Outbreak - WEST AFRICA - April 2014"/>
    <x v="1"/>
    <m/>
    <n v="2014"/>
    <n v="330000"/>
    <n v="0"/>
    <s v="Region - Support to preparedness measures against Ebola outbreak"/>
    <n v="300000"/>
    <s v="CHF"/>
    <x v="32"/>
    <m/>
    <x v="0"/>
    <x v="0"/>
    <x v="0"/>
    <x v="58"/>
    <s v="Red Cross / Red Crescent"/>
    <x v="0"/>
    <n v="219872"/>
    <m/>
    <s v="Donor"/>
    <m/>
  </r>
  <r>
    <x v="122"/>
    <s v="United Nations Children's Fund"/>
    <s v="Ebola Virus Outbreak - WEST AFRICA - April 2014"/>
    <x v="0"/>
    <s v="EBOLA-14/H/71109/124"/>
    <n v="2014"/>
    <n v="21858"/>
    <n v="0"/>
    <s v="(Liberia) Health "/>
    <n v="20000"/>
    <s v="CHF"/>
    <x v="10"/>
    <s v="NOT SPECIFIED"/>
    <x v="0"/>
    <x v="3"/>
    <x v="0"/>
    <x v="58"/>
    <s v="UN Agencies"/>
    <x v="0"/>
    <n v="218226"/>
    <m/>
    <s v="Agency"/>
    <s v="REGIONAL"/>
  </r>
  <r>
    <x v="122"/>
    <s v="World Food Programme"/>
    <s v="Ebola Virus Outbreak - WEST AFRICA - April 2014"/>
    <x v="0"/>
    <s v="EBOLA-14/CSS/72256/561"/>
    <n v="2014"/>
    <n v="327869"/>
    <n v="0"/>
    <s v="(Region) Contribution to the Regional Emergency Operation - UNHAS"/>
    <n v="300000"/>
    <s v="CHF"/>
    <x v="20"/>
    <s v="NOT SPECIFIED"/>
    <x v="3"/>
    <x v="0"/>
    <x v="2"/>
    <x v="58"/>
    <s v="UN Agencies"/>
    <x v="0"/>
    <n v="220456"/>
    <m/>
    <s v="Donor"/>
    <s v="NOT SPECIFIED"/>
  </r>
  <r>
    <x v="122"/>
    <s v="World Food Programme"/>
    <s v="Ebola Virus Outbreak - WEST AFRICA - April 2014"/>
    <x v="0"/>
    <s v="EBOLA-14/CSS/72256/561"/>
    <n v="2014"/>
    <n v="1052632"/>
    <n v="0"/>
    <s v="(Region) Ebola response -UNHAS"/>
    <n v="1000000"/>
    <s v="CHF"/>
    <x v="25"/>
    <s v="NOT SPECIFIED"/>
    <x v="3"/>
    <x v="0"/>
    <x v="0"/>
    <x v="58"/>
    <s v="UN Agencies"/>
    <x v="0"/>
    <n v="220809"/>
    <m/>
    <s v="Donor and Agency"/>
    <s v="NOT SPECIFIED"/>
  </r>
  <r>
    <x v="122"/>
    <s v="World Food Programme"/>
    <s v="Ebola Virus Outbreak - WEST AFRICA - April 2014"/>
    <x v="0"/>
    <s v="EBOLA-14/F/71114/561"/>
    <n v="2014"/>
    <n v="1052632"/>
    <n v="0"/>
    <s v="(Region) (Region) Ebola response - food assistance"/>
    <n v="1000000"/>
    <s v="CHF"/>
    <x v="25"/>
    <s v="NOT SPECIFIED"/>
    <x v="1"/>
    <x v="0"/>
    <x v="0"/>
    <x v="58"/>
    <s v="UN Agencies"/>
    <x v="0"/>
    <n v="219424"/>
    <m/>
    <s v="Donor and Agency"/>
    <s v="REGIONAL"/>
  </r>
  <r>
    <x v="122"/>
    <s v="World Food Programme"/>
    <s v="Ebola Virus Outbreak - WEST AFRICA - April 2014"/>
    <x v="0"/>
    <s v="EBOLA-14/F/71114/561"/>
    <n v="2014"/>
    <n v="1092896"/>
    <n v="0"/>
    <s v="(Region) Contribution to the Regional Emergency Operation"/>
    <n v="1000000"/>
    <s v="CHF"/>
    <x v="20"/>
    <s v="NOT SPECIFIED"/>
    <x v="1"/>
    <x v="0"/>
    <x v="0"/>
    <x v="58"/>
    <s v="UN Agencies"/>
    <x v="0"/>
    <n v="218246"/>
    <m/>
    <s v="Donor and Agency"/>
    <s v="REGIONAL"/>
  </r>
  <r>
    <x v="123"/>
    <s v="Canadian Red Cross Society"/>
    <s v="Ebola Virus Outbreak - WEST AFRICA - April 2014"/>
    <x v="0"/>
    <s v="EBOLA-14/SNYS/71570/5389"/>
    <n v="2014"/>
    <n v="67204"/>
    <n v="0"/>
    <s v="(Region) To support relief efforts_x000d__x000a_"/>
    <n v="75000"/>
    <s v="CAD"/>
    <x v="42"/>
    <s v="NOT SPECIFIED"/>
    <x v="0"/>
    <x v="0"/>
    <x v="0"/>
    <x v="1"/>
    <s v="Red Cross / Red Crescent"/>
    <x v="0"/>
    <n v="219274"/>
    <m/>
    <s v="Donor"/>
    <s v="REGIONAL"/>
  </r>
  <r>
    <x v="124"/>
    <s v="Various Recipients (details not yet provided)"/>
    <s v="Ebola Virus Outbreak - WEST AFRICA - April 2014"/>
    <x v="1"/>
    <m/>
    <n v="2014"/>
    <n v="0"/>
    <n v="1000000"/>
    <s v="(region) Ebola response"/>
    <s v=""/>
    <s v="USD"/>
    <x v="18"/>
    <m/>
    <x v="0"/>
    <x v="0"/>
    <x v="1"/>
    <x v="59"/>
    <s v="Other"/>
    <x v="0"/>
    <n v="218397"/>
    <m/>
    <s v="Donor"/>
    <m/>
  </r>
  <r>
    <x v="124"/>
    <s v="Various Recipients (details not yet provided)"/>
    <s v="Ebola Virus Outbreak - WEST AFRICA - April 2014"/>
    <x v="1"/>
    <m/>
    <n v="2014"/>
    <n v="0"/>
    <n v="1000000"/>
    <s v="(region) Ebola response (additional $1 million)"/>
    <s v=""/>
    <s v="USD"/>
    <x v="42"/>
    <m/>
    <x v="0"/>
    <x v="0"/>
    <x v="1"/>
    <x v="59"/>
    <s v="Other"/>
    <x v="0"/>
    <n v="219765"/>
    <m/>
    <s v="Donor"/>
    <m/>
  </r>
  <r>
    <x v="125"/>
    <s v="Various Recipients (details not yet provided)"/>
    <s v="Ebola Virus Outbreak - WEST AFRICA - April 2014"/>
    <x v="1"/>
    <m/>
    <n v="2014"/>
    <n v="617000"/>
    <n v="0"/>
    <s v="(Region) To the battle to stop the outbreak, splitting the money into half with one part for Nigeria, and the other for Liberia, Guinea and Sierra Leone_x000d__x000a_"/>
    <s v=""/>
    <s v="USD"/>
    <x v="61"/>
    <m/>
    <x v="0"/>
    <x v="0"/>
    <x v="0"/>
    <x v="1"/>
    <s v="Other"/>
    <x v="0"/>
    <n v="219014"/>
    <m/>
    <s v="Donor"/>
    <m/>
  </r>
  <r>
    <x v="126"/>
    <s v="Bilateral (affected government)"/>
    <s v="Ebola Virus Outbreak - WEST AFRICA - April 2014"/>
    <x v="1"/>
    <m/>
    <n v="2014"/>
    <n v="0"/>
    <n v="0"/>
    <s v="(NIGERIA) (IN-KIND) Donations of ambulances + support of core operations of the Ebola Operation Center in its monitoring exercise."/>
    <s v=""/>
    <s v="USD"/>
    <x v="56"/>
    <m/>
    <x v="0"/>
    <x v="4"/>
    <x v="0"/>
    <x v="1"/>
    <s v="Government"/>
    <x v="1"/>
    <n v="219160"/>
    <m/>
    <s v="Donor"/>
    <m/>
  </r>
  <r>
    <x v="126"/>
    <s v="Bilateral (affected government)"/>
    <s v="Ebola Virus Outbreak - WEST AFRICA - April 2014"/>
    <x v="1"/>
    <m/>
    <n v="2014"/>
    <n v="0"/>
    <n v="0"/>
    <s v="(NIGERIA) (IN-KIND) Donated five Fort Pick-up vans as well as electronic fueling cards to the Ebola Emergency Operations Center in Nigeria_x000d__x000a_"/>
    <s v=""/>
    <s v="USD"/>
    <x v="52"/>
    <m/>
    <x v="0"/>
    <x v="4"/>
    <x v="0"/>
    <x v="1"/>
    <s v="Government"/>
    <x v="1"/>
    <n v="219174"/>
    <m/>
    <s v="Donor"/>
    <m/>
  </r>
  <r>
    <x v="127"/>
    <s v="United Nations Children's Fund"/>
    <s v="Ebola Virus Outbreak - WEST AFRICA - April 2014"/>
    <x v="0"/>
    <s v="EBOLA-14/H/71109/124"/>
    <n v="2014"/>
    <n v="85339"/>
    <n v="0"/>
    <s v="(Region) Ebola Response "/>
    <n v="500000"/>
    <s v="DKK"/>
    <x v="59"/>
    <s v="NOT SPECIFIED"/>
    <x v="0"/>
    <x v="0"/>
    <x v="0"/>
    <x v="1"/>
    <s v="UN Agencies"/>
    <x v="0"/>
    <n v="220348"/>
    <m/>
    <s v="Agency"/>
    <s v="REGIONAL"/>
  </r>
  <r>
    <x v="128"/>
    <s v="United Nations Children's Fund"/>
    <s v="Ebola Virus Outbreak - WEST AFRICA - April 2014"/>
    <x v="0"/>
    <s v="EBOLA-14/H/71109/124"/>
    <n v="2014"/>
    <n v="131752"/>
    <n v="0"/>
    <s v="(Region) WCARO RO - Response to Ebola outbreak "/>
    <s v=""/>
    <s v="USD"/>
    <x v="19"/>
    <s v="NOT SPECIFIED"/>
    <x v="0"/>
    <x v="0"/>
    <x v="0"/>
    <x v="1"/>
    <s v="UN Agencies"/>
    <x v="0"/>
    <n v="218916"/>
    <m/>
    <s v="Agency"/>
    <s v="REGIONAL"/>
  </r>
  <r>
    <x v="129"/>
    <s v="United Nations Children's Fund"/>
    <s v="Ebola Virus Outbreak - WEST AFRICA - April 2014"/>
    <x v="0"/>
    <s v="EBOLA-14/H/71109/124"/>
    <n v="2014"/>
    <n v="658762"/>
    <n v="0"/>
    <s v="(Region) WCARO RO - Response to Ebola outbreak "/>
    <s v=""/>
    <s v="USD"/>
    <x v="10"/>
    <s v="NOT SPECIFIED"/>
    <x v="0"/>
    <x v="0"/>
    <x v="0"/>
    <x v="1"/>
    <s v="UN Agencies"/>
    <x v="0"/>
    <n v="218917"/>
    <m/>
    <s v="Agency"/>
    <s v="REGIONAL"/>
  </r>
  <r>
    <x v="130"/>
    <s v="United Nations Children's Fund"/>
    <s v="Ebola Virus Outbreak - WEST AFRICA - April 2014"/>
    <x v="0"/>
    <s v="EBOLA-14/H/71109/124"/>
    <n v="2014"/>
    <n v="133690"/>
    <n v="0"/>
    <s v="(Region) WCARO RO - Response to Ebola outbreak "/>
    <s v=""/>
    <s v="USD"/>
    <x v="39"/>
    <s v="NOT SPECIFIED"/>
    <x v="0"/>
    <x v="0"/>
    <x v="0"/>
    <x v="1"/>
    <s v="UN Agencies"/>
    <x v="0"/>
    <n v="217970"/>
    <m/>
    <s v="Agency"/>
    <s v="REGIONAL"/>
  </r>
  <r>
    <x v="131"/>
    <s v="United Nations Children's Fund"/>
    <s v="Ebola Virus Outbreak - WEST AFRICA - April 2014"/>
    <x v="0"/>
    <s v="EBOLA-14/H/71109/124"/>
    <n v="2014"/>
    <n v="64503"/>
    <n v="0"/>
    <s v="(Liberia) Response to Ebola outbreak"/>
    <s v=""/>
    <s v="USD"/>
    <x v="21"/>
    <s v="NOT SPECIFIED"/>
    <x v="0"/>
    <x v="3"/>
    <x v="0"/>
    <x v="1"/>
    <s v="UN Agencies"/>
    <x v="0"/>
    <n v="219448"/>
    <m/>
    <s v="Agency"/>
    <s v="REGIONAL"/>
  </r>
  <r>
    <x v="131"/>
    <s v="United Nations Children's Fund"/>
    <s v="Ebola Virus Outbreak - WEST AFRICA - April 2014"/>
    <x v="0"/>
    <s v="EBOLA-14/H/71109/124"/>
    <n v="2014"/>
    <n v="11292"/>
    <n v="0"/>
    <s v="(Liberia) Response to Ebola outbreak"/>
    <s v=""/>
    <s v="USD"/>
    <x v="21"/>
    <s v="NOT SPECIFIED"/>
    <x v="0"/>
    <x v="3"/>
    <x v="0"/>
    <x v="1"/>
    <s v="UN Agencies"/>
    <x v="0"/>
    <n v="219449"/>
    <m/>
    <s v="Agency"/>
    <s v="REGIONAL"/>
  </r>
  <r>
    <x v="132"/>
    <s v="United Nations Children's Fund"/>
    <s v="Ebola Virus Outbreak - WEST AFRICA - April 2014"/>
    <x v="0"/>
    <s v="EBOLA-14/H/71109/124"/>
    <n v="2014"/>
    <n v="200000"/>
    <n v="0"/>
    <s v="(Region) WCARO RO - Response to Ebola outbreak "/>
    <s v=""/>
    <s v="USD"/>
    <x v="112"/>
    <s v="NOT SPECIFIED"/>
    <x v="0"/>
    <x v="0"/>
    <x v="0"/>
    <x v="1"/>
    <s v="UN Agencies"/>
    <x v="0"/>
    <n v="217968"/>
    <m/>
    <s v="Agency"/>
    <s v="REGIONAL"/>
  </r>
  <r>
    <x v="132"/>
    <s v="United Nations Children's Fund"/>
    <s v="Ebola Virus Outbreak - WEST AFRICA - April 2014"/>
    <x v="0"/>
    <s v="EBOLA-14/H/71109/124"/>
    <n v="2014"/>
    <n v="100000"/>
    <n v="0"/>
    <s v="(Liberia) Response to Ebola outbreak"/>
    <s v=""/>
    <s v="USD"/>
    <x v="112"/>
    <s v="NOT SPECIFIED"/>
    <x v="0"/>
    <x v="3"/>
    <x v="0"/>
    <x v="1"/>
    <s v="UN Agencies"/>
    <x v="0"/>
    <n v="217957"/>
    <m/>
    <s v="Agency"/>
    <s v="REGIONAL"/>
  </r>
  <r>
    <x v="132"/>
    <s v="United Nations Children's Fund"/>
    <s v="Ebola Virus Outbreak - WEST AFRICA - April 2014"/>
    <x v="0"/>
    <s v="EBOLA-14/H/71109/124"/>
    <n v="2014"/>
    <n v="197639"/>
    <n v="0"/>
    <s v="(Nigeria) Response to Ebola outbreak "/>
    <s v=""/>
    <s v="USD"/>
    <x v="38"/>
    <s v="NOT SPECIFIED"/>
    <x v="0"/>
    <x v="4"/>
    <x v="0"/>
    <x v="1"/>
    <s v="UN Agencies"/>
    <x v="0"/>
    <n v="219452"/>
    <m/>
    <s v="Agency"/>
    <s v="REGIONAL"/>
  </r>
  <r>
    <x v="132"/>
    <s v="United Nations Children's Fund"/>
    <s v="Ebola Virus Outbreak - WEST AFRICA - April 2014"/>
    <x v="0"/>
    <s v="EBOLA-14/H/71109/124"/>
    <n v="2014"/>
    <n v="296459"/>
    <n v="0"/>
    <s v="(Liberia) Response to Ebola outbreak "/>
    <s v=""/>
    <s v="USD"/>
    <x v="38"/>
    <s v="NOT SPECIFIED"/>
    <x v="0"/>
    <x v="3"/>
    <x v="0"/>
    <x v="1"/>
    <s v="UN Agencies"/>
    <x v="0"/>
    <n v="219453"/>
    <m/>
    <s v="Agency"/>
    <s v="REGIONAL"/>
  </r>
  <r>
    <x v="133"/>
    <s v="United Nations Children's Fund"/>
    <s v="Ebola Virus Outbreak - WEST AFRICA - April 2014"/>
    <x v="0"/>
    <s v="EBOLA-14/H/71109/124"/>
    <n v="2014"/>
    <n v="100000"/>
    <n v="0"/>
    <s v="(Liberia) Response to Ebola outbreak"/>
    <s v=""/>
    <s v="USD"/>
    <x v="36"/>
    <s v="NOT SPECIFIED"/>
    <x v="0"/>
    <x v="3"/>
    <x v="0"/>
    <x v="1"/>
    <s v="UN Agencies"/>
    <x v="0"/>
    <n v="217960"/>
    <m/>
    <s v="Agency"/>
    <s v="REGIONAL"/>
  </r>
  <r>
    <x v="134"/>
    <s v="United Nations Children's Fund"/>
    <s v="Ebola Virus Outbreak - WEST AFRICA - April 2014"/>
    <x v="0"/>
    <s v="EBOLA-14/H/71109/124"/>
    <n v="2014"/>
    <n v="635324"/>
    <n v="0"/>
    <s v="(Region) Response to Ebola outbreak"/>
    <s v=""/>
    <s v="USD"/>
    <x v="21"/>
    <s v="NOT SPECIFIED"/>
    <x v="0"/>
    <x v="0"/>
    <x v="0"/>
    <x v="1"/>
    <s v="UN Agencies"/>
    <x v="0"/>
    <n v="219451"/>
    <m/>
    <s v="Donor and Agency"/>
    <s v="REGIONAL"/>
  </r>
  <r>
    <x v="135"/>
    <s v="United Nations Children's Fund"/>
    <s v="Ebola Virus Outbreak - WEST AFRICA - April 2014"/>
    <x v="0"/>
    <s v="EBOLA-14/H/71109/124"/>
    <n v="2014"/>
    <n v="66845"/>
    <n v="0"/>
    <s v="(Region) Ebola Response"/>
    <n v="50000"/>
    <s v="EUR"/>
    <x v="37"/>
    <s v="NOT SPECIFIED"/>
    <x v="0"/>
    <x v="0"/>
    <x v="0"/>
    <x v="1"/>
    <s v="UN Agencies"/>
    <x v="0"/>
    <n v="218227"/>
    <m/>
    <s v="Agency"/>
    <s v="REGIONAL"/>
  </r>
  <r>
    <x v="136"/>
    <s v="United Nations Children's Fund"/>
    <s v="Ebola Virus Outbreak - WEST AFRICA - April 2014"/>
    <x v="0"/>
    <s v="EBOLA-14/H/71109/124"/>
    <n v="2014"/>
    <n v="690512"/>
    <n v="0"/>
    <s v="(Region) Ebola Response "/>
    <n v="5000000"/>
    <s v="SEK"/>
    <x v="46"/>
    <s v="NOT SPECIFIED"/>
    <x v="0"/>
    <x v="0"/>
    <x v="0"/>
    <x v="1"/>
    <s v="UN Agencies"/>
    <x v="0"/>
    <n v="220351"/>
    <m/>
    <s v="Agency"/>
    <s v="REGIONAL"/>
  </r>
  <r>
    <x v="137"/>
    <s v="United Nations Children's Fund"/>
    <s v="Ebola Virus Outbreak - WEST AFRICA - April 2014"/>
    <x v="0"/>
    <s v="EBOLA-14/H/71109/124"/>
    <n v="2014"/>
    <n v="83056"/>
    <n v="0"/>
    <s v="(Liberia) Response to Ebola outbreak"/>
    <s v=""/>
    <s v="USD"/>
    <x v="104"/>
    <s v="NOT SPECIFIED"/>
    <x v="0"/>
    <x v="3"/>
    <x v="0"/>
    <x v="1"/>
    <s v="UN Agencies"/>
    <x v="0"/>
    <n v="217958"/>
    <m/>
    <s v="Agency"/>
    <s v="REGIONAL"/>
  </r>
  <r>
    <x v="137"/>
    <s v="United Nations Children's Fund"/>
    <s v="Ebola Virus Outbreak - WEST AFRICA - April 2014"/>
    <x v="0"/>
    <s v="EBOLA-14/H/71109/124"/>
    <n v="2014"/>
    <n v="214925"/>
    <n v="0"/>
    <s v="(Liberia) Response to Ebola outbreak"/>
    <s v=""/>
    <s v="USD"/>
    <x v="63"/>
    <s v="NOT SPECIFIED"/>
    <x v="0"/>
    <x v="3"/>
    <x v="0"/>
    <x v="1"/>
    <s v="UN Agencies"/>
    <x v="0"/>
    <n v="218920"/>
    <m/>
    <s v="Agency"/>
    <s v="REGIONAL"/>
  </r>
  <r>
    <x v="137"/>
    <s v="United Nations Children's Fund"/>
    <s v="Ebola Virus Outbreak - WEST AFRICA - April 2014"/>
    <x v="0"/>
    <s v="EBOLA-14/H/71109/124"/>
    <n v="2014"/>
    <n v="2500000"/>
    <n v="0"/>
    <s v="(Region) Response to Ebola outbreak"/>
    <s v=""/>
    <s v="USD"/>
    <x v="38"/>
    <s v="NOT SPECIFIED"/>
    <x v="0"/>
    <x v="0"/>
    <x v="0"/>
    <x v="1"/>
    <s v="UN Agencies"/>
    <x v="0"/>
    <n v="219445"/>
    <m/>
    <s v="Agency"/>
    <s v="REGIONAL"/>
  </r>
  <r>
    <x v="137"/>
    <s v="United Nations Children's Fund"/>
    <s v="Ebola Virus Outbreak - WEST AFRICA - April 2014"/>
    <x v="0"/>
    <s v="EBOLA-14/H/71109/124"/>
    <n v="2014"/>
    <n v="23486"/>
    <n v="0"/>
    <s v="(Sierra Leone) Response to Ebola outbreak"/>
    <s v=""/>
    <s v="USD"/>
    <x v="29"/>
    <s v="NOT SPECIFIED"/>
    <x v="0"/>
    <x v="2"/>
    <x v="0"/>
    <x v="1"/>
    <s v="UN Agencies"/>
    <x v="0"/>
    <n v="219446"/>
    <m/>
    <s v="Agency"/>
    <s v="REGIONAL"/>
  </r>
  <r>
    <x v="138"/>
    <s v="Bilateral (affected government)"/>
    <s v="Ebola Virus Outbreak - WEST AFRICA - April 2014"/>
    <x v="1"/>
    <m/>
    <n v="2014"/>
    <n v="3520000"/>
    <n v="0"/>
    <s v="(Sierra Leone) Support the response to Ebola outbreak in West Africa (204838)"/>
    <n v="2200000"/>
    <s v="GBP"/>
    <x v="8"/>
    <m/>
    <x v="0"/>
    <x v="2"/>
    <x v="2"/>
    <x v="60"/>
    <s v="Government"/>
    <x v="0"/>
    <n v="221025"/>
    <m/>
    <s v="Donor"/>
    <m/>
  </r>
  <r>
    <x v="138"/>
    <s v="Bilateral (affected government)"/>
    <s v="Ebola Virus Outbreak - WEST AFRICA - April 2014"/>
    <x v="1"/>
    <m/>
    <n v="2014"/>
    <n v="4863945"/>
    <n v="0"/>
    <s v="(Sierra Leone) Support the response to Ebola outbreak in West Africa (204838)"/>
    <n v="2996190"/>
    <s v="GBP"/>
    <x v="46"/>
    <m/>
    <x v="0"/>
    <x v="2"/>
    <x v="2"/>
    <x v="60"/>
    <s v="Government"/>
    <x v="0"/>
    <n v="219650"/>
    <m/>
    <s v="Donor"/>
    <m/>
  </r>
  <r>
    <x v="138"/>
    <s v="Ebola Response Multi-Partner Trust Fund"/>
    <s v="Ebola Virus Outbreak - WEST AFRICA - April 2014"/>
    <x v="0"/>
    <s v="EBOLA-14/H/71642/16815"/>
    <n v="2014"/>
    <n v="31884000"/>
    <n v="0"/>
    <s v="(Region) Ebola Response Multi-Partner Trust Fund (204838)"/>
    <n v="20000000"/>
    <s v="GBP"/>
    <x v="24"/>
    <s v="NOT SPECIFIED"/>
    <x v="0"/>
    <x v="0"/>
    <x v="0"/>
    <x v="60"/>
    <s v="UN Agencies"/>
    <x v="0"/>
    <n v="220533"/>
    <m/>
    <s v="Donor and Agency"/>
    <s v="REGIONAL"/>
  </r>
  <r>
    <x v="138"/>
    <s v="GOAL"/>
    <s v="Ebola Virus Outbreak - WEST AFRICA - April 2014"/>
    <x v="1"/>
    <m/>
    <n v="2014"/>
    <n v="8116883"/>
    <n v="0"/>
    <s v="(Sierra Leone) Support the response to Ebola outbreak in West Africa (Fund established by DFID and led by GOAL)"/>
    <n v="5000000"/>
    <s v="GBP"/>
    <x v="46"/>
    <m/>
    <x v="2"/>
    <x v="2"/>
    <x v="2"/>
    <x v="60"/>
    <s v="NGOs"/>
    <x v="0"/>
    <n v="219576"/>
    <m/>
    <s v="Donor"/>
    <m/>
  </r>
  <r>
    <x v="138"/>
    <s v="GOAL"/>
    <s v="Ebola Virus Outbreak - WEST AFRICA - April 2014"/>
    <x v="1"/>
    <m/>
    <n v="2014"/>
    <n v="3200000"/>
    <n v="0"/>
    <s v="(Sierra Leone) Support the response to Ebola outbreak in West Africa (204838)"/>
    <n v="2000000"/>
    <s v="GBP"/>
    <x v="8"/>
    <m/>
    <x v="0"/>
    <x v="2"/>
    <x v="2"/>
    <x v="60"/>
    <s v="NGOs"/>
    <x v="0"/>
    <n v="220836"/>
    <m/>
    <s v="Donor"/>
    <m/>
  </r>
  <r>
    <x v="138"/>
    <s v="International Federation of Red Cross and Red Crescent Societies"/>
    <s v="Ebola Virus Outbreak - WEST AFRICA - April 2014"/>
    <x v="0"/>
    <s v="EBOLA-14/H/71122/99"/>
    <n v="2014"/>
    <n v="6655844"/>
    <n v="0"/>
    <s v="(Sierra Leone) Support the response to Ebola outbreak in West Africa (204838)"/>
    <n v="4100000"/>
    <s v="GBP"/>
    <x v="4"/>
    <s v="NOT SPECIFIED"/>
    <x v="0"/>
    <x v="2"/>
    <x v="2"/>
    <x v="60"/>
    <s v="Red Cross / Red Crescent"/>
    <x v="0"/>
    <n v="220067"/>
    <m/>
    <s v="Donor"/>
    <s v="REGIONAL"/>
  </r>
  <r>
    <x v="138"/>
    <s v="International Federation of Red Cross and Red Crescent Societies"/>
    <s v="Ebola Virus Outbreak - WEST AFRICA - April 2014"/>
    <x v="0"/>
    <s v="EBOLA-14/H/71122/99"/>
    <n v="2014"/>
    <n v="1658375"/>
    <n v="0"/>
    <s v="(Sierra Leone) Support to the ebola response in West Africa (204838)"/>
    <n v="1000000"/>
    <s v="GBP"/>
    <x v="62"/>
    <s v="NOT SPECIFIED"/>
    <x v="0"/>
    <x v="2"/>
    <x v="2"/>
    <x v="60"/>
    <s v="Red Cross / Red Crescent"/>
    <x v="0"/>
    <n v="218120"/>
    <m/>
    <s v="Donor"/>
    <s v="REGIONAL"/>
  </r>
  <r>
    <x v="138"/>
    <s v="International Federation of Red Cross and Red Crescent Societies"/>
    <s v="Ebola Virus Outbreak - WEST AFRICA - April 2014"/>
    <x v="0"/>
    <s v="EBOLA-14/H/71122/99"/>
    <n v="2014"/>
    <n v="3733766"/>
    <n v="0"/>
    <s v="(Sierra Leone) Support the response to Ebola outbreak in West Africa (204838)"/>
    <n v="2300000"/>
    <s v="GBP"/>
    <x v="46"/>
    <s v="NOT SPECIFIED"/>
    <x v="0"/>
    <x v="2"/>
    <x v="2"/>
    <x v="60"/>
    <s v="Red Cross / Red Crescent"/>
    <x v="0"/>
    <n v="219652"/>
    <m/>
    <s v="Donor"/>
    <s v="REGIONAL"/>
  </r>
  <r>
    <x v="138"/>
    <s v="International Rescue Committee"/>
    <s v="Ebola Virus Outbreak - WEST AFRICA - April 2014"/>
    <x v="1"/>
    <m/>
    <n v="2014"/>
    <n v="1658375"/>
    <n v="0"/>
    <s v="(Sierra Leone) Support to ebola response in West Africa (204838)"/>
    <n v="1000000"/>
    <s v="GBP"/>
    <x v="62"/>
    <m/>
    <x v="0"/>
    <x v="2"/>
    <x v="2"/>
    <x v="60"/>
    <s v="NGOs"/>
    <x v="0"/>
    <n v="218119"/>
    <m/>
    <s v="Donor"/>
    <m/>
  </r>
  <r>
    <x v="138"/>
    <s v="Médecins sans Frontières"/>
    <s v="Ebola Virus Outbreak - WEST AFRICA - April 2014"/>
    <x v="0"/>
    <s v="EBOLA-14/H/71118/5081"/>
    <n v="2014"/>
    <n v="414594"/>
    <n v="0"/>
    <s v="(Liberia) Support the response to Ebola Virus Disease outbreak in West Africa  (204838)"/>
    <n v="250000"/>
    <s v="GBP"/>
    <x v="62"/>
    <s v="NOT SPECIFIED"/>
    <x v="0"/>
    <x v="3"/>
    <x v="2"/>
    <x v="60"/>
    <s v="NGOs"/>
    <x v="0"/>
    <n v="218116"/>
    <m/>
    <s v="Donor"/>
    <s v="REGIONAL"/>
  </r>
  <r>
    <x v="138"/>
    <s v="Médecins sans Frontières"/>
    <s v="Ebola Virus Outbreak - WEST AFRICA - April 2014"/>
    <x v="0"/>
    <s v="EBOLA-14/H/71118/5081"/>
    <n v="2014"/>
    <n v="1243781"/>
    <n v="0"/>
    <s v="(Sierra Leone) Support the response to Ebola outbreak in West Africa (204838)"/>
    <n v="750000"/>
    <s v="GBP"/>
    <x v="62"/>
    <s v="NOT SPECIFIED"/>
    <x v="0"/>
    <x v="2"/>
    <x v="2"/>
    <x v="60"/>
    <s v="NGOs"/>
    <x v="0"/>
    <n v="218121"/>
    <m/>
    <s v="Donor"/>
    <s v="REGIONAL"/>
  </r>
  <r>
    <x v="138"/>
    <s v="NGOs; Red Cross/Red Crescent (details not yet provided)"/>
    <s v="Ebola Virus Outbreak - WEST AFRICA - April 2014"/>
    <x v="1"/>
    <m/>
    <n v="2014"/>
    <n v="0"/>
    <n v="16233766"/>
    <s v="(Sierra Leone) funding to support for the safe burial teams run by the International Federation of Red Cross (IFRC) and support to NGOs in their work to help the Sierra Leonean Ministry of Health in promoting behaviour change activities to ensure safe burial practices"/>
    <n v="10000000"/>
    <s v="GBP"/>
    <x v="59"/>
    <m/>
    <x v="0"/>
    <x v="2"/>
    <x v="1"/>
    <x v="60"/>
    <s v="Red Cross / Red Crescent"/>
    <x v="0"/>
    <n v="219736"/>
    <m/>
    <s v="Donor"/>
    <m/>
  </r>
  <r>
    <x v="138"/>
    <s v="Plan International"/>
    <s v="Ebola Virus Outbreak - WEST AFRICA - April 2014"/>
    <x v="0"/>
    <s v="EBOLA-14/H/71111/5524"/>
    <n v="2014"/>
    <n v="7176529"/>
    <n v="0"/>
    <s v="(Sierra Leone) Reducing Transmission Through Strengthening Community Acceptance of Restrictive Measures against the Spread of Ebola"/>
    <n v="4420742"/>
    <s v="GBP"/>
    <x v="24"/>
    <s v="NOT SPECIFIED"/>
    <x v="0"/>
    <x v="2"/>
    <x v="2"/>
    <x v="60"/>
    <s v="NGOs"/>
    <x v="0"/>
    <n v="220134"/>
    <m/>
    <s v="Agency"/>
    <s v="REGIONAL"/>
  </r>
  <r>
    <x v="138"/>
    <s v="Plan International"/>
    <s v="Ebola Virus Outbreak - WEST AFRICA - April 2014"/>
    <x v="0"/>
    <s v="EBOLA-14/H/71111/5524"/>
    <n v="2014"/>
    <n v="2806442"/>
    <n v="0"/>
    <s v="(Sierra Leone) To provide general operational support to the District Health Management Team in order to facilitate the operation, running and maintenance of 5 community care centres and 1 holding/isolation unit at Port Loko"/>
    <n v="1728768"/>
    <s v="GBP"/>
    <x v="24"/>
    <s v="NOT SPECIFIED"/>
    <x v="0"/>
    <x v="2"/>
    <x v="2"/>
    <x v="60"/>
    <s v="NGOs"/>
    <x v="0"/>
    <n v="220133"/>
    <m/>
    <s v="Agency"/>
    <s v="REGIONAL"/>
  </r>
  <r>
    <x v="138"/>
    <s v="Save the Children "/>
    <s v="Ebola Virus Outbreak - WEST AFRICA - April 2014"/>
    <x v="0"/>
    <s v="EBOLA-14/H/71107/6079"/>
    <n v="2014"/>
    <n v="8116883"/>
    <n v="0"/>
    <s v="(Sierra Leone) Support the response to Ebola outbreak in West Africa (204838)"/>
    <n v="5000000"/>
    <s v="GBP"/>
    <x v="32"/>
    <s v="NOT SPECIFIED"/>
    <x v="0"/>
    <x v="2"/>
    <x v="2"/>
    <x v="60"/>
    <s v="NGOs"/>
    <x v="0"/>
    <n v="219651"/>
    <m/>
    <s v="Donor"/>
    <s v="REGIONAL"/>
  </r>
  <r>
    <x v="138"/>
    <s v="UN Agencies (details not yet provided) "/>
    <s v="Ebola Virus Outbreak - WEST AFRICA - April 2014"/>
    <x v="1"/>
    <m/>
    <n v="2014"/>
    <n v="811688"/>
    <n v="0"/>
    <s v="(Sierra Leone) Support 10 additional UN agency health staff through the UN’s Standby Partnership Programme (204838)"/>
    <n v="500000"/>
    <s v="GBP"/>
    <x v="46"/>
    <m/>
    <x v="3"/>
    <x v="2"/>
    <x v="2"/>
    <x v="60"/>
    <s v="UN Agencies"/>
    <x v="0"/>
    <n v="219698"/>
    <m/>
    <s v="Donor"/>
    <m/>
  </r>
  <r>
    <x v="138"/>
    <s v="UN Agencies, NGOs and/or Red Cross (details not yet provided)"/>
    <s v="Ebola Virus Outbreak - WEST AFRICA - April 2014"/>
    <x v="1"/>
    <m/>
    <n v="2014"/>
    <n v="0"/>
    <n v="89566032"/>
    <s v="(Region) Support the response to Ebola Virus Disease outbreak in West Africa "/>
    <n v="54008315"/>
    <s v="GBP"/>
    <x v="18"/>
    <m/>
    <x v="2"/>
    <x v="0"/>
    <x v="1"/>
    <x v="60"/>
    <s v="Other"/>
    <x v="0"/>
    <n v="219261"/>
    <m/>
    <s v="Donor"/>
    <m/>
  </r>
  <r>
    <x v="138"/>
    <s v="United Nations Children's Fund"/>
    <s v="Ebola Virus Outbreak - WEST AFRICA - April 2014"/>
    <x v="0"/>
    <s v="EBOLA-14/H/71109/124"/>
    <n v="2014"/>
    <n v="10945274"/>
    <n v="0"/>
    <s v="(Sierra Leone) Support the response to Ebola outbreak in West Africa.  (204838)"/>
    <n v="6600000"/>
    <s v="GBP"/>
    <x v="46"/>
    <s v="NOT SPECIFIED"/>
    <x v="0"/>
    <x v="2"/>
    <x v="0"/>
    <x v="60"/>
    <s v="UN Agencies"/>
    <x v="0"/>
    <n v="219697"/>
    <m/>
    <s v="Donor and Agency"/>
    <s v="REGIONAL"/>
  </r>
  <r>
    <x v="138"/>
    <s v="United Nations Children's Fund"/>
    <s v="Ebola Virus Outbreak - WEST AFRICA - April 2014"/>
    <x v="0"/>
    <s v="EBOLA-14/H/71109/124"/>
    <n v="2014"/>
    <n v="829187"/>
    <n v="0"/>
    <s v="(Sierra Leone) Support to ebola response in West Africa (204838)"/>
    <n v="500000"/>
    <s v="GBP"/>
    <x v="62"/>
    <s v="NOT SPECIFIED"/>
    <x v="0"/>
    <x v="2"/>
    <x v="0"/>
    <x v="60"/>
    <s v="UN Agencies"/>
    <x v="0"/>
    <n v="218115"/>
    <m/>
    <s v="Donor and Agency"/>
    <s v="REGIONAL"/>
  </r>
  <r>
    <x v="138"/>
    <s v="United Nations Children's Fund"/>
    <s v="Ebola Virus Outbreak - WEST AFRICA - April 2014"/>
    <x v="0"/>
    <s v="EBOLA-14/H/71109/124"/>
    <n v="2014"/>
    <n v="16160302"/>
    <n v="0"/>
    <s v="(Sierra Leone) Ebola Response"/>
    <n v="10100189"/>
    <s v="GBP"/>
    <x v="96"/>
    <s v="NOT SPECIFIED"/>
    <x v="0"/>
    <x v="2"/>
    <x v="0"/>
    <x v="60"/>
    <s v="UN Agencies"/>
    <x v="0"/>
    <n v="220742"/>
    <m/>
    <s v="Donor and Agency"/>
    <s v="REGIONAL"/>
  </r>
  <r>
    <x v="138"/>
    <s v="Various Recipients (details not yet provided)"/>
    <s v="Ebola Virus Outbreak - WEST AFRICA - April 2014"/>
    <x v="1"/>
    <m/>
    <n v="2014"/>
    <n v="0"/>
    <n v="0"/>
    <s v="(Sierra Leone) Support the response to Ebola Virus Disease outbreak in West Africa (204838)"/>
    <s v=""/>
    <s v="GBP"/>
    <x v="47"/>
    <m/>
    <x v="0"/>
    <x v="2"/>
    <x v="2"/>
    <x v="60"/>
    <s v="Other"/>
    <x v="0"/>
    <n v="217593"/>
    <m/>
    <s v="Donor"/>
    <m/>
  </r>
  <r>
    <x v="138"/>
    <s v="Various Recipients (details not yet provided)"/>
    <s v="Ebola Virus Outbreak - WEST AFRICA - April 2014"/>
    <x v="1"/>
    <m/>
    <n v="2014"/>
    <n v="497512"/>
    <n v="0"/>
    <s v="(Sierra Leone) Provision of Ebola and disaster response expertise to support the ebola response in West Africa: surge support for DFID Sierra Leone and UNICEF (204838)"/>
    <n v="300000"/>
    <s v="GBP"/>
    <x v="62"/>
    <m/>
    <x v="3"/>
    <x v="2"/>
    <x v="2"/>
    <x v="60"/>
    <s v="Other"/>
    <x v="0"/>
    <n v="218118"/>
    <m/>
    <s v="Donor"/>
    <m/>
  </r>
  <r>
    <x v="138"/>
    <s v="Various Recipients (details not yet provided)"/>
    <s v="Ebola Virus Outbreak - WEST AFRICA - April 2014"/>
    <x v="1"/>
    <m/>
    <n v="2014"/>
    <n v="331675"/>
    <n v="0"/>
    <s v="(Liberia) Provision of Ebola and disaster response expertise to support the ebola response in West Africa: surge support for DFID Sierra Leone and UNICEF (204838)"/>
    <n v="200000"/>
    <s v="GBP"/>
    <x v="62"/>
    <m/>
    <x v="3"/>
    <x v="3"/>
    <x v="2"/>
    <x v="60"/>
    <s v="Other"/>
    <x v="0"/>
    <n v="218117"/>
    <m/>
    <s v="Donor"/>
    <m/>
  </r>
  <r>
    <x v="138"/>
    <s v="Various Recipients (details not yet provided)"/>
    <s v="Ebola Virus Outbreak - WEST AFRICA - April 2014"/>
    <x v="1"/>
    <m/>
    <n v="2014"/>
    <n v="0"/>
    <n v="81168831"/>
    <s v="(Sierra Leone) staffing and running costs, medical supplies and protective equipment for local diagnosis and care centres; construction of up to 200 centres over the next three months"/>
    <n v="50000000"/>
    <s v="GBP"/>
    <x v="59"/>
    <m/>
    <x v="0"/>
    <x v="2"/>
    <x v="1"/>
    <x v="60"/>
    <s v="Other"/>
    <x v="0"/>
    <n v="219760"/>
    <m/>
    <s v="Donor"/>
    <m/>
  </r>
  <r>
    <x v="138"/>
    <s v="Various Recipients (details not yet provided)"/>
    <s v="Ebola Virus Outbreak - WEST AFRICA - April 2014"/>
    <x v="1"/>
    <m/>
    <n v="2014"/>
    <n v="0"/>
    <n v="48000000"/>
    <s v="(Sierra Leone) Support the response to Ebola Virus Disease outbreak in West Africa "/>
    <n v="30000000"/>
    <s v="GBP"/>
    <x v="8"/>
    <m/>
    <x v="0"/>
    <x v="2"/>
    <x v="1"/>
    <x v="60"/>
    <s v="Other"/>
    <x v="0"/>
    <n v="220749"/>
    <m/>
    <s v="Donor"/>
    <m/>
  </r>
  <r>
    <x v="138"/>
    <s v="Various Recipients (details not yet provided)"/>
    <s v="Ebola Virus Outbreak - WEST AFRICA - April 2014"/>
    <x v="1"/>
    <m/>
    <n v="2014"/>
    <n v="1542208"/>
    <n v="0"/>
    <s v="(Sierra Leone) Support the response to Ebola outbreak in West Africa (204838)"/>
    <n v="950000"/>
    <s v="GBP"/>
    <x v="4"/>
    <m/>
    <x v="0"/>
    <x v="2"/>
    <x v="2"/>
    <x v="60"/>
    <s v="Other"/>
    <x v="0"/>
    <n v="220071"/>
    <m/>
    <s v="Donor"/>
    <m/>
  </r>
  <r>
    <x v="138"/>
    <s v="World Health Organization"/>
    <s v="Ebola Virus Outbreak - WEST AFRICA - April 2014"/>
    <x v="0"/>
    <s v="EBOLA-14/H/71120/122"/>
    <n v="2014"/>
    <n v="317850"/>
    <n v="0"/>
    <s v="(Sierra Leone) Ebola Response"/>
    <n v="195796"/>
    <s v="GBP"/>
    <x v="21"/>
    <s v="NOT SPECIFIED"/>
    <x v="0"/>
    <x v="2"/>
    <x v="0"/>
    <x v="60"/>
    <s v="UN Agencies"/>
    <x v="0"/>
    <n v="220114"/>
    <m/>
    <s v="Donor and Agency"/>
    <s v="REGIONAL"/>
  </r>
  <r>
    <x v="138"/>
    <s v="World Health Organization"/>
    <s v="Ebola Virus Outbreak - WEST AFRICA - April 2014"/>
    <x v="0"/>
    <s v="EBOLA-14/H/71120/122"/>
    <n v="2014"/>
    <n v="340136"/>
    <n v="0"/>
    <s v="(Sierra Leone) WHO - Ebola Virus Diseases Outbreak response in west Africa "/>
    <n v="200000"/>
    <s v="GBP"/>
    <x v="84"/>
    <s v="NOT SPECIFIED"/>
    <x v="0"/>
    <x v="2"/>
    <x v="0"/>
    <x v="60"/>
    <s v="UN Agencies"/>
    <x v="0"/>
    <n v="217846"/>
    <m/>
    <s v="Agency"/>
    <s v="REGIONAL"/>
  </r>
  <r>
    <x v="138"/>
    <s v="World Health Organization"/>
    <s v="Ebola Virus Outbreak - WEST AFRICA - April 2014"/>
    <x v="0"/>
    <s v="EBOLA-14/H/71120/122"/>
    <n v="2014"/>
    <n v="844500"/>
    <n v="0"/>
    <s v="(Region) to provide humanitarian assistance for fight against Ebola epidemic (The Scottish Government)_x000d__x000a__x000d__x000a_"/>
    <n v="500000"/>
    <s v="GBP"/>
    <x v="5"/>
    <s v="NOT SPECIFIED"/>
    <x v="0"/>
    <x v="0"/>
    <x v="0"/>
    <x v="60"/>
    <s v="UN Agencies"/>
    <x v="0"/>
    <n v="217853"/>
    <m/>
    <s v="Donor and Agency"/>
    <s v="REGIONAL"/>
  </r>
  <r>
    <x v="139"/>
    <s v="African Union"/>
    <s v="Ebola Virus Outbreak - WEST AFRICA - April 2014"/>
    <x v="1"/>
    <m/>
    <n v="2014"/>
    <n v="10000000"/>
    <n v="0"/>
    <s v="(Region) Health (USAID/OFDA)"/>
    <s v=""/>
    <s v="USD"/>
    <x v="21"/>
    <m/>
    <x v="0"/>
    <x v="0"/>
    <x v="2"/>
    <x v="61"/>
    <s v="Inter-governmental orgs."/>
    <x v="0"/>
    <n v="218670"/>
    <m/>
    <s v="Donor"/>
    <m/>
  </r>
  <r>
    <x v="139"/>
    <s v="Allocation of unearmarked funds by UNHCR"/>
    <s v="Ebola Virus Outbreak - WEST AFRICA - April 2014"/>
    <x v="1"/>
    <m/>
    <n v="2014"/>
    <n v="1995000"/>
    <n v="0"/>
    <s v="Region) Ebola response (part of PRM unearmarked funding)"/>
    <s v=""/>
    <s v="USD"/>
    <x v="13"/>
    <m/>
    <x v="2"/>
    <x v="0"/>
    <x v="0"/>
    <x v="61"/>
    <s v="UN Agencies"/>
    <x v="0"/>
    <n v="219291"/>
    <m/>
    <s v="Agency"/>
    <m/>
  </r>
  <r>
    <x v="139"/>
    <s v="Bilateral (affected government)"/>
    <s v="Ebola Virus Outbreak - WEST AFRICA - April 2014"/>
    <x v="1"/>
    <m/>
    <n v="2014"/>
    <n v="5000000"/>
    <n v="0"/>
    <s v="(Liberia) Health (USAID/LIBERIA)"/>
    <s v=""/>
    <s v="USD"/>
    <x v="21"/>
    <m/>
    <x v="0"/>
    <x v="3"/>
    <x v="2"/>
    <x v="61"/>
    <s v="Government"/>
    <x v="0"/>
    <n v="218673"/>
    <m/>
    <s v="Donor"/>
    <m/>
  </r>
  <r>
    <x v="139"/>
    <s v="Catholic Relief Services"/>
    <s v="Ebola Virus Outbreak - WEST AFRICA - April 2014"/>
    <x v="1"/>
    <m/>
    <n v="2014"/>
    <n v="4041621"/>
    <n v="0"/>
    <s v="(Guinea) Ebola response - Health (USAID/OFDA)"/>
    <s v=""/>
    <s v="USD"/>
    <x v="72"/>
    <m/>
    <x v="0"/>
    <x v="1"/>
    <x v="2"/>
    <x v="61"/>
    <s v="NGOs"/>
    <x v="0"/>
    <n v="220330"/>
    <m/>
    <s v="Donor"/>
    <m/>
  </r>
  <r>
    <x v="139"/>
    <s v="Catholic Relief Services"/>
    <s v="Ebola Virus Outbreak - WEST AFRICA - April 2014"/>
    <x v="1"/>
    <m/>
    <n v="2014"/>
    <n v="799846"/>
    <n v="0"/>
    <s v="(Guinea) Ebola response - Risk Management Policy and Practice (USAID/OFDA)"/>
    <s v=""/>
    <s v="USD"/>
    <x v="72"/>
    <m/>
    <x v="0"/>
    <x v="1"/>
    <x v="2"/>
    <x v="61"/>
    <s v="NGOs"/>
    <x v="0"/>
    <n v="220331"/>
    <m/>
    <s v="Donor"/>
    <m/>
  </r>
  <r>
    <x v="139"/>
    <s v="Centers for Disease Control"/>
    <s v="Ebola Virus Outbreak - WEST AFRICA - April 2014"/>
    <x v="1"/>
    <m/>
    <n v="2014"/>
    <n v="3000000"/>
    <n v="0"/>
    <s v="(Region) Health (USAID/OFDA)"/>
    <s v=""/>
    <s v="USD"/>
    <x v="74"/>
    <m/>
    <x v="0"/>
    <x v="0"/>
    <x v="2"/>
    <x v="61"/>
    <s v="NGOs"/>
    <x v="0"/>
    <n v="216725"/>
    <m/>
    <s v="Donor"/>
    <m/>
  </r>
  <r>
    <x v="139"/>
    <s v="Centers for Disease Control"/>
    <s v="Ebola Virus Outbreak - WEST AFRICA - April 2014"/>
    <x v="1"/>
    <m/>
    <n v="2014"/>
    <n v="25036000"/>
    <n v="0"/>
    <s v="(Region) Health (CDC)"/>
    <s v=""/>
    <s v="USD"/>
    <x v="56"/>
    <m/>
    <x v="0"/>
    <x v="0"/>
    <x v="2"/>
    <x v="61"/>
    <s v="NGOs"/>
    <x v="0"/>
    <n v="218080"/>
    <m/>
    <s v="Donor"/>
    <m/>
  </r>
  <r>
    <x v="139"/>
    <s v="Deutsche Welthungerhilfe e.V. (German Agro Action)"/>
    <s v="Ebola Virus Outbreak - WEST AFRICA - April 2014"/>
    <x v="1"/>
    <m/>
    <n v="2014"/>
    <n v="1302322"/>
    <n v="0"/>
    <s v="(Liberia) Ebola response - Health, WASH (USAID/OFDA)"/>
    <s v=""/>
    <s v="USD"/>
    <x v="72"/>
    <m/>
    <x v="0"/>
    <x v="3"/>
    <x v="2"/>
    <x v="61"/>
    <s v="NGOs"/>
    <x v="0"/>
    <n v="220328"/>
    <m/>
    <s v="Donor"/>
    <m/>
  </r>
  <r>
    <x v="139"/>
    <s v="Global Communities"/>
    <s v="Ebola Virus Outbreak - WEST AFRICA - April 2014"/>
    <x v="1"/>
    <m/>
    <n v="2014"/>
    <n v="17267089"/>
    <n v="0"/>
    <s v="(Liberia) Health (USAID/OFDA)"/>
    <s v=""/>
    <s v="USD"/>
    <x v="16"/>
    <m/>
    <x v="0"/>
    <x v="3"/>
    <x v="2"/>
    <x v="61"/>
    <s v="NGOs"/>
    <x v="0"/>
    <n v="217033"/>
    <m/>
    <s v="Donor"/>
    <m/>
  </r>
  <r>
    <x v="139"/>
    <s v="International Federation of Red Cross and Red Crescent Societies"/>
    <s v="Ebola Virus Outbreak - WEST AFRICA - April 2014"/>
    <x v="1"/>
    <m/>
    <n v="2014"/>
    <n v="999552"/>
    <n v="0"/>
    <s v="(Guinea) Health (USAID/OFDA)"/>
    <s v=""/>
    <s v="USD"/>
    <x v="21"/>
    <m/>
    <x v="0"/>
    <x v="1"/>
    <x v="2"/>
    <x v="61"/>
    <s v="Red Cross / Red Crescent"/>
    <x v="0"/>
    <n v="218671"/>
    <m/>
    <s v="Donor"/>
    <m/>
  </r>
  <r>
    <x v="139"/>
    <s v="International Federation of Red Cross and Red Crescent Societies"/>
    <s v="Ebola Virus Outbreak - WEST AFRICA - April 2014"/>
    <x v="0"/>
    <s v="EBOLA-14/H/71122/99"/>
    <n v="2014"/>
    <n v="1000000"/>
    <n v="0"/>
    <s v="(Liberia) Health (USAID/OFDA)"/>
    <s v=""/>
    <s v="USD"/>
    <x v="74"/>
    <s v="NOT SPECIFIED"/>
    <x v="0"/>
    <x v="3"/>
    <x v="2"/>
    <x v="61"/>
    <s v="Red Cross / Red Crescent"/>
    <x v="0"/>
    <n v="216722"/>
    <m/>
    <s v="Donor"/>
    <s v="REGIONAL"/>
  </r>
  <r>
    <x v="139"/>
    <s v="International Federation of Red Cross and Red Crescent Societies"/>
    <s v="Ebola Virus Outbreak - WEST AFRICA - April 2014"/>
    <x v="0"/>
    <s v="EBOLA-14/H/71122/99"/>
    <n v="2014"/>
    <n v="3500000"/>
    <n v="0"/>
    <s v="(Sierra Leone) Health (USAID/OFDA)"/>
    <s v=""/>
    <s v="USD"/>
    <x v="56"/>
    <s v="NOT SPECIFIED"/>
    <x v="0"/>
    <x v="2"/>
    <x v="2"/>
    <x v="61"/>
    <s v="Red Cross / Red Crescent"/>
    <x v="0"/>
    <n v="218078"/>
    <m/>
    <s v="Donor"/>
    <s v="REGIONAL"/>
  </r>
  <r>
    <x v="139"/>
    <s v="International Medical Corps"/>
    <s v="Ebola Virus Outbreak - WEST AFRICA - April 2014"/>
    <x v="1"/>
    <m/>
    <n v="2014"/>
    <n v="5164183"/>
    <n v="0"/>
    <s v="(Sierra Leone) Health (USAID/OFDA)"/>
    <s v=""/>
    <s v="USD"/>
    <x v="32"/>
    <m/>
    <x v="0"/>
    <x v="2"/>
    <x v="2"/>
    <x v="61"/>
    <s v="NGOs"/>
    <x v="0"/>
    <n v="219654"/>
    <m/>
    <s v="Donor"/>
    <m/>
  </r>
  <r>
    <x v="139"/>
    <s v="International Medical Corps"/>
    <s v="Ebola Virus Outbreak - WEST AFRICA - April 2014"/>
    <x v="0"/>
    <s v="EBOLA-14/H/71121/5160"/>
    <n v="2014"/>
    <n v="10841404"/>
    <n v="0"/>
    <s v="(Liberia) Health (USAID/OFDA)"/>
    <s v=""/>
    <s v="USD"/>
    <x v="74"/>
    <s v="NOT SPECIFIED"/>
    <x v="0"/>
    <x v="3"/>
    <x v="2"/>
    <x v="61"/>
    <s v="NGOs"/>
    <x v="0"/>
    <n v="216721"/>
    <m/>
    <s v="Donor"/>
    <s v="REGIONAL"/>
  </r>
  <r>
    <x v="139"/>
    <s v="International Organization for Migration"/>
    <s v="Ebola Virus Outbreak - WEST AFRICA - April 2014"/>
    <x v="0"/>
    <s v="EBOLA-14/H/71388/298"/>
    <n v="2014"/>
    <n v="28048894"/>
    <n v="0"/>
    <s v="(Liberia) Ebola response (USAID/OFDA)"/>
    <s v=""/>
    <s v="USD"/>
    <x v="29"/>
    <s v="NOT SPECIFIED"/>
    <x v="0"/>
    <x v="3"/>
    <x v="0"/>
    <x v="61"/>
    <s v="UN Agencies"/>
    <x v="0"/>
    <n v="218913"/>
    <m/>
    <s v="Donor"/>
    <s v="REGIONAL"/>
  </r>
  <r>
    <x v="139"/>
    <s v="International Rescue Committee"/>
    <s v="Ebola Virus Outbreak - WEST AFRICA - April 2014"/>
    <x v="1"/>
    <m/>
    <n v="2014"/>
    <n v="13371683"/>
    <n v="0"/>
    <s v="(Liberia) Health (USAID/OFDA)"/>
    <s v=""/>
    <s v="USD"/>
    <x v="15"/>
    <m/>
    <x v="0"/>
    <x v="3"/>
    <x v="2"/>
    <x v="61"/>
    <s v="NGOs"/>
    <x v="0"/>
    <n v="217942"/>
    <m/>
    <s v="Donor"/>
    <m/>
  </r>
  <r>
    <x v="139"/>
    <s v="John Hopkins Center for Communication Programs"/>
    <s v="Ebola Virus Outbreak - WEST AFRICA - April 2014"/>
    <x v="1"/>
    <m/>
    <n v="2014"/>
    <n v="4888500"/>
    <n v="0"/>
    <s v="(Region) Health (USAID/GH)"/>
    <s v=""/>
    <s v="USD"/>
    <x v="26"/>
    <m/>
    <x v="0"/>
    <x v="0"/>
    <x v="2"/>
    <x v="61"/>
    <s v="Private Orgs. &amp; Foundations"/>
    <x v="0"/>
    <n v="219361"/>
    <m/>
    <s v="Donor"/>
    <m/>
  </r>
  <r>
    <x v="139"/>
    <s v="John Snow International"/>
    <s v="Ebola Virus Outbreak - WEST AFRICA - April 2014"/>
    <x v="1"/>
    <m/>
    <n v="2014"/>
    <n v="3121104"/>
    <n v="0"/>
    <s v="(Liberia) Ebola response - Health (USAID/OFDA)"/>
    <s v=""/>
    <s v="USD"/>
    <x v="72"/>
    <m/>
    <x v="0"/>
    <x v="3"/>
    <x v="2"/>
    <x v="61"/>
    <s v="NGOs"/>
    <x v="0"/>
    <n v="220329"/>
    <m/>
    <s v="Donor"/>
    <m/>
  </r>
  <r>
    <x v="139"/>
    <s v="Mentor Initiative"/>
    <s v="Ebola Virus Outbreak - WEST AFRICA - April 2014"/>
    <x v="1"/>
    <m/>
    <n v="2014"/>
    <n v="1598314"/>
    <n v="0"/>
    <s v="Liberia) Health (USAID/OFDA)"/>
    <s v=""/>
    <s v="USD"/>
    <x v="26"/>
    <m/>
    <x v="0"/>
    <x v="3"/>
    <x v="2"/>
    <x v="61"/>
    <s v="NGOs"/>
    <x v="0"/>
    <n v="219357"/>
    <m/>
    <s v="Donor"/>
    <m/>
  </r>
  <r>
    <x v="139"/>
    <s v="Mercy Corps "/>
    <s v="Ebola Virus Outbreak - WEST AFRICA - April 2014"/>
    <x v="1"/>
    <m/>
    <n v="2014"/>
    <n v="12000000"/>
    <n v="0"/>
    <s v="(Liberia Health, Humanitarian Coordination and Information Management (USAID/OFDA)"/>
    <s v=""/>
    <s v="USD"/>
    <x v="32"/>
    <m/>
    <x v="0"/>
    <x v="3"/>
    <x v="2"/>
    <x v="61"/>
    <s v="NGOs"/>
    <x v="0"/>
    <n v="219653"/>
    <m/>
    <s v="Donor"/>
    <m/>
  </r>
  <r>
    <x v="139"/>
    <s v="Plan International"/>
    <s v="Ebola Virus Outbreak - WEST AFRICA - April 2014"/>
    <x v="0"/>
    <s v="EBOLA-14/H/71111/5524"/>
    <n v="2014"/>
    <n v="815909"/>
    <n v="0"/>
    <s v="(Guinea) New Award project to support the ongoing effort to combat Ebola transmission in Guinea through intensified social mobilization and improved contact tracing in four Regions, covering the cities of Conakry, Nzerekore, Gueckedou, Macenta, Yomou, Kissidougou, Coyah, Forecariah, Dubreka, and Telimele. infections."/>
    <s v=""/>
    <s v="USD"/>
    <x v="10"/>
    <s v="NOT SPECIFIED"/>
    <x v="0"/>
    <x v="1"/>
    <x v="2"/>
    <x v="61"/>
    <s v="NGOs"/>
    <x v="0"/>
    <n v="219647"/>
    <m/>
    <s v="Agency"/>
    <s v="REGIONAL"/>
  </r>
  <r>
    <x v="139"/>
    <s v="Plan International"/>
    <s v="Ebola Virus Outbreak - WEST AFRICA - April 2014"/>
    <x v="0"/>
    <s v="EBOLA-14/H/71111/5524"/>
    <n v="2014"/>
    <n v="1028074"/>
    <n v="0"/>
    <s v="(Guinea) Health (USAID/OFDA)"/>
    <s v=""/>
    <s v="USD"/>
    <x v="21"/>
    <s v="NOT SPECIFIED"/>
    <x v="0"/>
    <x v="1"/>
    <x v="2"/>
    <x v="61"/>
    <s v="NGOs"/>
    <x v="0"/>
    <n v="218669"/>
    <m/>
    <s v="Donor"/>
    <s v="REGIONAL"/>
  </r>
  <r>
    <x v="139"/>
    <s v="Project Concern International"/>
    <s v="Ebola Virus Outbreak - WEST AFRICA - April 2014"/>
    <x v="1"/>
    <m/>
    <n v="2014"/>
    <n v="1550723"/>
    <n v="0"/>
    <s v="(Liberia) Logistics Support and Relief Commodities; Health  (USAID/OFDA)"/>
    <s v=""/>
    <s v="USD"/>
    <x v="21"/>
    <m/>
    <x v="0"/>
    <x v="3"/>
    <x v="2"/>
    <x v="61"/>
    <s v="NGOs"/>
    <x v="0"/>
    <n v="218672"/>
    <m/>
    <s v="Donor"/>
    <m/>
  </r>
  <r>
    <x v="139"/>
    <s v="Samaritan's Purse"/>
    <s v="Ebola Virus Outbreak - WEST AFRICA - April 2014"/>
    <x v="1"/>
    <m/>
    <n v="2014"/>
    <n v="7782027"/>
    <n v="0"/>
    <s v="Liberia) Health, Logistics Support and Relief Commodities (USAID/OFDA)"/>
    <s v=""/>
    <s v="USD"/>
    <x v="26"/>
    <m/>
    <x v="0"/>
    <x v="3"/>
    <x v="2"/>
    <x v="61"/>
    <s v="NGOs"/>
    <x v="0"/>
    <n v="219358"/>
    <m/>
    <s v="Donor"/>
    <m/>
  </r>
  <r>
    <x v="139"/>
    <s v="Save the Children "/>
    <s v="Ebola Virus Outbreak - WEST AFRICA - April 2014"/>
    <x v="0"/>
    <s v="EBOLA-14/H/71107/6079"/>
    <n v="2014"/>
    <n v="8276263"/>
    <n v="0"/>
    <s v="(Liberia) Ebola response (USAID/OFDA)"/>
    <s v=""/>
    <s v="USD"/>
    <x v="29"/>
    <s v="NOT SPECIFIED"/>
    <x v="0"/>
    <x v="3"/>
    <x v="0"/>
    <x v="61"/>
    <s v="NGOs"/>
    <x v="0"/>
    <n v="218912"/>
    <m/>
    <s v="Donor"/>
    <s v="REGIONAL"/>
  </r>
  <r>
    <x v="139"/>
    <s v="United Nations Children's Fund"/>
    <s v="Ebola Virus Outbreak - WEST AFRICA - April 2014"/>
    <x v="1"/>
    <m/>
    <n v="2014"/>
    <n v="680333"/>
    <n v="0"/>
    <s v="(Liberia) Logistics Support and Relief Commodities (USAID/OFDA)"/>
    <s v=""/>
    <s v="USD"/>
    <x v="33"/>
    <m/>
    <x v="2"/>
    <x v="3"/>
    <x v="0"/>
    <x v="61"/>
    <s v="UN Agencies"/>
    <x v="0"/>
    <n v="217298"/>
    <m/>
    <s v="Donor and Agency"/>
    <m/>
  </r>
  <r>
    <x v="139"/>
    <s v="United Nations Children's Fund"/>
    <s v="Ebola Virus Outbreak - WEST AFRICA - April 2014"/>
    <x v="0"/>
    <s v="EBOLA-14/H/71109/124"/>
    <n v="2014"/>
    <n v="600000"/>
    <n v="0"/>
    <s v="(Region) Health (USAID/OFDA)"/>
    <s v=""/>
    <s v="USD"/>
    <x v="26"/>
    <s v="NOT SPECIFIED"/>
    <x v="0"/>
    <x v="0"/>
    <x v="0"/>
    <x v="61"/>
    <s v="UN Agencies"/>
    <x v="0"/>
    <n v="219356"/>
    <m/>
    <s v="Donor"/>
    <s v="REGIONAL"/>
  </r>
  <r>
    <x v="139"/>
    <s v="United Nations Children's Fund"/>
    <s v="Ebola Virus Outbreak - WEST AFRICA - April 2014"/>
    <x v="0"/>
    <s v="EBOLA-14/H/71109/124"/>
    <n v="2014"/>
    <n v="5658093"/>
    <n v="0"/>
    <s v="(Liberia) Ebola Response (USAID/OFDA)"/>
    <s v=""/>
    <s v="USD"/>
    <x v="28"/>
    <s v="NOT SPECIFIED"/>
    <x v="0"/>
    <x v="3"/>
    <x v="0"/>
    <x v="61"/>
    <s v="UN Agencies"/>
    <x v="0"/>
    <n v="220356"/>
    <m/>
    <s v="Agency"/>
    <s v="REGIONAL"/>
  </r>
  <r>
    <x v="139"/>
    <s v="United Nations Children's Fund"/>
    <s v="Ebola Virus Outbreak - WEST AFRICA - April 2014"/>
    <x v="0"/>
    <s v="EBOLA-14/H/71109/124"/>
    <n v="2014"/>
    <n v="3301560"/>
    <n v="0"/>
    <s v="(Liberia) Ebola Response (USAID/OFDA)"/>
    <s v=""/>
    <s v="USD"/>
    <x v="21"/>
    <s v="NOT SPECIFIED"/>
    <x v="0"/>
    <x v="3"/>
    <x v="0"/>
    <x v="61"/>
    <s v="UN Agencies"/>
    <x v="0"/>
    <n v="220357"/>
    <m/>
    <s v="Agency"/>
    <s v="REGIONAL"/>
  </r>
  <r>
    <x v="139"/>
    <s v="United Nations Children's Fund"/>
    <s v="Ebola Virus Outbreak - WEST AFRICA - April 2014"/>
    <x v="0"/>
    <s v="EBOLA-14/H/71109/124"/>
    <n v="2014"/>
    <n v="2224044"/>
    <n v="0"/>
    <s v="(Liberia) Health (USAID/OFDA)"/>
    <s v=""/>
    <s v="USD"/>
    <x v="56"/>
    <s v="NOT SPECIFIED"/>
    <x v="0"/>
    <x v="3"/>
    <x v="0"/>
    <x v="61"/>
    <s v="UN Agencies"/>
    <x v="0"/>
    <n v="218079"/>
    <m/>
    <s v="Donor"/>
    <s v="REGIONAL"/>
  </r>
  <r>
    <x v="139"/>
    <s v="United Nations Children's Fund"/>
    <s v="Ebola Virus Outbreak - WEST AFRICA - April 2014"/>
    <x v="0"/>
    <s v="EBOLA-14/H/71109/124"/>
    <n v="2014"/>
    <n v="1584214"/>
    <n v="0"/>
    <s v="(Sierra Leone) Health, WASH (USAID/OFDA)"/>
    <s v=""/>
    <s v="USD"/>
    <x v="32"/>
    <s v="NOT SPECIFIED"/>
    <x v="0"/>
    <x v="2"/>
    <x v="0"/>
    <x v="61"/>
    <s v="UN Agencies"/>
    <x v="0"/>
    <n v="219655"/>
    <m/>
    <s v="Donor and Agency"/>
    <s v="REGIONAL"/>
  </r>
  <r>
    <x v="139"/>
    <s v="United Nations Office for Project Services"/>
    <s v="Ebola Virus Outbreak - WEST AFRICA - April 2014"/>
    <x v="0"/>
    <s v="EBOLA-14/CSS/71113/5767"/>
    <n v="2014"/>
    <n v="6875724"/>
    <n v="0"/>
    <s v="(Liberia) Ebola response - Logistics Support and Relief Commodities(USAID/OFDA)"/>
    <s v=""/>
    <s v="USD"/>
    <x v="72"/>
    <s v="NOT SPECIFIED"/>
    <x v="3"/>
    <x v="3"/>
    <x v="2"/>
    <x v="61"/>
    <s v="UN Agencies"/>
    <x v="0"/>
    <n v="220327"/>
    <m/>
    <s v="Donor"/>
    <s v="REGIONAL"/>
  </r>
  <r>
    <x v="139"/>
    <s v="Various Recipients (details not yet provided)"/>
    <s v="Ebola Virus Outbreak - WEST AFRICA - April 2014"/>
    <x v="1"/>
    <m/>
    <n v="2014"/>
    <n v="0"/>
    <n v="45308627"/>
    <s v="(Region) Multi-Sectoral (USAID Pledged Funds)"/>
    <s v=""/>
    <s v="USD"/>
    <x v="26"/>
    <m/>
    <x v="2"/>
    <x v="0"/>
    <x v="1"/>
    <x v="61"/>
    <s v="Other"/>
    <x v="0"/>
    <n v="219360"/>
    <m/>
    <s v="Donor"/>
    <m/>
  </r>
  <r>
    <x v="139"/>
    <s v="Various Recipients (details not yet provided)"/>
    <s v="Ebola Virus Outbreak - WEST AFRICA - April 2014"/>
    <x v="1"/>
    <m/>
    <n v="2014"/>
    <n v="131700000"/>
    <n v="0"/>
    <s v="(Liberia) Assistance to EVD response efforts (DoD)"/>
    <s v=""/>
    <s v="USD"/>
    <x v="56"/>
    <m/>
    <x v="0"/>
    <x v="3"/>
    <x v="2"/>
    <x v="61"/>
    <s v="Other"/>
    <x v="0"/>
    <n v="218081"/>
    <m/>
    <s v="Donor"/>
    <m/>
  </r>
  <r>
    <x v="139"/>
    <s v="Various Recipients (details not yet provided)"/>
    <s v="Ebola Virus Outbreak - WEST AFRICA - April 2014"/>
    <x v="1"/>
    <m/>
    <n v="2014"/>
    <n v="2746162"/>
    <n v="0"/>
    <s v="(Region) Program Support (USAID/OFDA)"/>
    <s v=""/>
    <s v="USD"/>
    <x v="74"/>
    <m/>
    <x v="3"/>
    <x v="0"/>
    <x v="2"/>
    <x v="61"/>
    <s v="Other"/>
    <x v="0"/>
    <n v="216723"/>
    <m/>
    <s v="Donor"/>
    <m/>
  </r>
  <r>
    <x v="139"/>
    <s v="Various Recipients (details not yet provided)"/>
    <s v="Ebola Virus Outbreak - WEST AFRICA - April 2014"/>
    <x v="1"/>
    <m/>
    <n v="2014"/>
    <n v="5288353"/>
    <n v="0"/>
    <s v="(Liberia) Logistics Support and Relief Commodities (USAID/OFDA)"/>
    <s v=""/>
    <s v="USD"/>
    <x v="33"/>
    <m/>
    <x v="0"/>
    <x v="3"/>
    <x v="2"/>
    <x v="61"/>
    <s v="Other"/>
    <x v="0"/>
    <n v="217300"/>
    <m/>
    <s v="Donor"/>
    <m/>
  </r>
  <r>
    <x v="139"/>
    <s v="Various Recipients (details not yet provided)"/>
    <s v="Ebola Virus Outbreak - WEST AFRICA - April 2014"/>
    <x v="1"/>
    <m/>
    <n v="2014"/>
    <n v="3482000"/>
    <n v="0"/>
    <s v="(Guinea) Planned Health Assistance (USAID/Guinea)"/>
    <s v=""/>
    <s v="USD"/>
    <x v="26"/>
    <m/>
    <x v="0"/>
    <x v="1"/>
    <x v="2"/>
    <x v="61"/>
    <s v="Other"/>
    <x v="0"/>
    <n v="219359"/>
    <m/>
    <s v="Donor"/>
    <m/>
  </r>
  <r>
    <x v="139"/>
    <s v="World Food Programme"/>
    <s v="Ebola Virus Outbreak - WEST AFRICA - April 2014"/>
    <x v="0"/>
    <s v="EBOLA-14/CSS/72256/561"/>
    <n v="2014"/>
    <n v="250000"/>
    <n v="0"/>
    <s v="(Region) Regional Special Operation - 200760 - Logistics Support and Relief Commodities (through UNHAS) (USAID/OFDA)"/>
    <s v=""/>
    <s v="USD"/>
    <x v="33"/>
    <s v="NOT SPECIFIED"/>
    <x v="3"/>
    <x v="0"/>
    <x v="0"/>
    <x v="61"/>
    <s v="UN Agencies"/>
    <x v="0"/>
    <n v="217299"/>
    <m/>
    <s v="Donor and Agency"/>
    <s v="NOT SPECIFIED"/>
  </r>
  <r>
    <x v="139"/>
    <s v="World Food Programme"/>
    <s v="Ebola Virus Outbreak - WEST AFRICA - April 2014"/>
    <x v="0"/>
    <s v="EBOLA-14/F/71114/561"/>
    <n v="2014"/>
    <n v="7799464"/>
    <n v="0"/>
    <s v="(Region) Regional emergency operation (USAID/FFP)"/>
    <s v=""/>
    <s v="USD"/>
    <x v="26"/>
    <s v="NOT SPECIFIED"/>
    <x v="1"/>
    <x v="0"/>
    <x v="2"/>
    <x v="61"/>
    <s v="UN Agencies"/>
    <x v="0"/>
    <n v="219362"/>
    <m/>
    <s v="Donor"/>
    <s v="REGIONAL"/>
  </r>
  <r>
    <x v="139"/>
    <s v="World Food Programme"/>
    <s v="Ebola Virus Outbreak - WEST AFRICA - April 2014"/>
    <x v="0"/>
    <s v="EBOLA-14/F/71114/561"/>
    <n v="2014"/>
    <n v="4525735"/>
    <n v="0"/>
    <s v="(Region) Regional EMOP - 200761 - Support to Populations in Areas Affected by the Ebola Outbreak  in West Africa (USAID/FFP)"/>
    <s v=""/>
    <s v="USD"/>
    <x v="15"/>
    <s v="NOT SPECIFIED"/>
    <x v="1"/>
    <x v="0"/>
    <x v="0"/>
    <x v="61"/>
    <s v="UN Agencies"/>
    <x v="0"/>
    <n v="217946"/>
    <m/>
    <s v="Agency"/>
    <s v="REGIONAL"/>
  </r>
  <r>
    <x v="139"/>
    <s v="World Food Programme"/>
    <s v="Ebola Virus Outbreak - WEST AFRICA - April 2014"/>
    <x v="0"/>
    <s v="EBOLA-14/F/71114/561"/>
    <n v="2014"/>
    <n v="4337230"/>
    <n v="0"/>
    <s v="(Liberia) Regional EMOP - 200761 - Support to Populations in Areas Affected by the Ebola Outbreak  in West Africa (USAID/FFP)"/>
    <s v=""/>
    <s v="USD"/>
    <x v="15"/>
    <s v="NOT SPECIFIED"/>
    <x v="1"/>
    <x v="3"/>
    <x v="0"/>
    <x v="61"/>
    <s v="UN Agencies"/>
    <x v="0"/>
    <n v="217948"/>
    <m/>
    <s v="Donor and Agency"/>
    <s v="REGIONAL"/>
  </r>
  <r>
    <x v="139"/>
    <s v="World Food Programme"/>
    <s v="Ebola Virus Outbreak - WEST AFRICA - April 2014"/>
    <x v="0"/>
    <s v="EBOLA-14/F/71114/561"/>
    <n v="2014"/>
    <n v="3558253"/>
    <n v="0"/>
    <s v="(Region) Regional EMOP - 200761 - Support to Populations in Areas Affected by the Ebola Outbreak  in West Africa "/>
    <s v=""/>
    <s v="USD"/>
    <x v="57"/>
    <s v="NOT SPECIFIED"/>
    <x v="1"/>
    <x v="0"/>
    <x v="0"/>
    <x v="61"/>
    <s v="UN Agencies"/>
    <x v="0"/>
    <n v="219166"/>
    <m/>
    <s v="Agency"/>
    <s v="REGIONAL"/>
  </r>
  <r>
    <x v="139"/>
    <s v="World Health Organization"/>
    <s v="Ebola Virus Outbreak - WEST AFRICA - April 2014"/>
    <x v="0"/>
    <s v="EBOLA-14/H/71120/122"/>
    <n v="2014"/>
    <n v="6400000"/>
    <n v="0"/>
    <s v="(Region) Health (USAID/GH)"/>
    <s v=""/>
    <s v="USD"/>
    <x v="74"/>
    <s v="NOT SPECIFIED"/>
    <x v="0"/>
    <x v="0"/>
    <x v="0"/>
    <x v="61"/>
    <s v="UN Agencies"/>
    <x v="0"/>
    <n v="217023"/>
    <m/>
    <s v="Donor and Agency"/>
    <s v="REGIONAL"/>
  </r>
  <r>
    <x v="139"/>
    <s v="World Health Organization"/>
    <s v="Ebola Virus Outbreak - WEST AFRICA - April 2014"/>
    <x v="0"/>
    <s v="EBOLA-14/H/71120/122"/>
    <n v="2014"/>
    <n v="1200000"/>
    <n v="0"/>
    <s v="(Region) WHO - Ebola Virus Diseases Outbreak response in west Africa (US/DoS)"/>
    <s v=""/>
    <s v="USD"/>
    <x v="31"/>
    <s v="NOT SPECIFIED"/>
    <x v="0"/>
    <x v="0"/>
    <x v="0"/>
    <x v="61"/>
    <s v="UN Agencies"/>
    <x v="0"/>
    <n v="218855"/>
    <m/>
    <s v="Agency"/>
    <s v="REGIONAL"/>
  </r>
  <r>
    <x v="139"/>
    <s v="World Health Organization"/>
    <s v="Ebola Virus Outbreak - WEST AFRICA - April 2014"/>
    <x v="0"/>
    <s v="EBOLA-14/H/71120/122"/>
    <n v="2014"/>
    <n v="13063018"/>
    <n v="0"/>
    <s v="(Region) WHO - Ebola Virus Diseases Outbreak response in west Africa (US/DoD)"/>
    <s v=""/>
    <s v="USD"/>
    <x v="13"/>
    <s v="NOT SPECIFIED"/>
    <x v="0"/>
    <x v="0"/>
    <x v="0"/>
    <x v="61"/>
    <s v="UN Agencies"/>
    <x v="0"/>
    <n v="218856"/>
    <m/>
    <s v="Agency"/>
    <s v="REGIONAL"/>
  </r>
  <r>
    <x v="139"/>
    <s v="World Health Organization"/>
    <s v="Ebola Virus Outbreak - WEST AFRICA - April 2014"/>
    <x v="0"/>
    <s v="EBOLA-14/H/71120/122"/>
    <n v="2014"/>
    <n v="150000"/>
    <n v="0"/>
    <s v="(Region) WHO - Ebola Virus Diseases Outbreak response in west Africa (US/DoS)"/>
    <s v=""/>
    <s v="USD"/>
    <x v="84"/>
    <s v="NOT SPECIFIED"/>
    <x v="0"/>
    <x v="0"/>
    <x v="0"/>
    <x v="61"/>
    <s v="UN Agencies"/>
    <x v="0"/>
    <n v="217847"/>
    <m/>
    <s v="Agency"/>
    <s v="REGIONAL"/>
  </r>
  <r>
    <x v="140"/>
    <s v="Various Recipients (details not yet provided)"/>
    <s v="Ebola Virus Outbreak - WEST AFRICA - April 2014"/>
    <x v="1"/>
    <m/>
    <n v="2014"/>
    <n v="400000"/>
    <n v="0"/>
    <s v="(Region) (in-kind) Transport services for UNICEF, Medshare, ChildFund, NOSLINA, Africare, Direct Relief International, CDC Foundation"/>
    <s v=""/>
    <s v="USD"/>
    <x v="23"/>
    <m/>
    <x v="0"/>
    <x v="0"/>
    <x v="2"/>
    <x v="1"/>
    <s v="Other"/>
    <x v="1"/>
    <n v="218074"/>
    <m/>
    <s v="Donor"/>
    <m/>
  </r>
  <r>
    <x v="141"/>
    <s v="United Nations Children's Fund"/>
    <s v="Ebola Virus Outbreak - WEST AFRICA - April 2014"/>
    <x v="0"/>
    <s v="EBOLA-14/H/71109/124"/>
    <n v="2014"/>
    <n v="500000"/>
    <n v="0"/>
    <s v="(Region) Ebola Response "/>
    <s v=""/>
    <s v="USD"/>
    <x v="60"/>
    <s v="NOT SPECIFIED"/>
    <x v="0"/>
    <x v="0"/>
    <x v="0"/>
    <x v="1"/>
    <s v="UN Agencies"/>
    <x v="0"/>
    <n v="220355"/>
    <m/>
    <s v="Agency"/>
    <s v="REGIONAL"/>
  </r>
  <r>
    <x v="141"/>
    <s v="United Nations Children's Fund"/>
    <s v="Ebola Virus Outbreak - WEST AFRICA - April 2014"/>
    <x v="0"/>
    <s v="EBOLA-14/H/71109/124"/>
    <n v="2014"/>
    <n v="400000"/>
    <n v="0"/>
    <s v="(Region) WCARO RO - Response to Ebola outbreak "/>
    <s v=""/>
    <s v="USD"/>
    <x v="113"/>
    <s v="NOT SPECIFIED"/>
    <x v="0"/>
    <x v="0"/>
    <x v="0"/>
    <x v="1"/>
    <s v="UN Agencies"/>
    <x v="0"/>
    <n v="217969"/>
    <m/>
    <s v="Agency"/>
    <s v="REGIONAL"/>
  </r>
  <r>
    <x v="141"/>
    <s v="United Nations Children's Fund"/>
    <s v="Ebola Virus Outbreak - WEST AFRICA - April 2014"/>
    <x v="0"/>
    <s v="EBOLA-14/H/71109/124"/>
    <n v="2014"/>
    <n v="95000"/>
    <n v="0"/>
    <s v="(Liberia) Response to Ebola outbreak"/>
    <s v=""/>
    <s v="USD"/>
    <x v="113"/>
    <s v="NOT SPECIFIED"/>
    <x v="0"/>
    <x v="3"/>
    <x v="0"/>
    <x v="1"/>
    <s v="UN Agencies"/>
    <x v="0"/>
    <n v="217959"/>
    <m/>
    <s v="Agency"/>
    <s v="REGIONAL"/>
  </r>
  <r>
    <x v="141"/>
    <s v="United Nations Children's Fund"/>
    <s v="Ebola Virus Outbreak - WEST AFRICA - April 2014"/>
    <x v="0"/>
    <s v="EBOLA-14/H/71109/124"/>
    <n v="2014"/>
    <n v="800000"/>
    <n v="0"/>
    <s v="(Region) Ebola Response "/>
    <s v=""/>
    <s v="USD"/>
    <x v="60"/>
    <s v="NOT SPECIFIED"/>
    <x v="0"/>
    <x v="0"/>
    <x v="0"/>
    <x v="1"/>
    <s v="UN Agencies"/>
    <x v="0"/>
    <n v="220353"/>
    <m/>
    <s v="Agency"/>
    <s v="REGIONAL"/>
  </r>
  <r>
    <x v="141"/>
    <s v="United Nations Children's Fund"/>
    <s v="Ebola Virus Outbreak - WEST AFRICA - April 2014"/>
    <x v="0"/>
    <s v="EBOLA-14/H/71109/124"/>
    <n v="2014"/>
    <n v="1350000"/>
    <n v="0"/>
    <s v="(Liberia) Response to Ebola outbreak "/>
    <s v=""/>
    <s v="USD"/>
    <x v="20"/>
    <s v="NOT SPECIFIED"/>
    <x v="0"/>
    <x v="3"/>
    <x v="0"/>
    <x v="1"/>
    <s v="UN Agencies"/>
    <x v="0"/>
    <n v="218921"/>
    <m/>
    <s v="Agency"/>
    <s v="REGIONAL"/>
  </r>
  <r>
    <x v="141"/>
    <s v="United Nations Children's Fund"/>
    <s v="Ebola Virus Outbreak - WEST AFRICA - April 2014"/>
    <x v="0"/>
    <s v="EBOLA-14/H/71109/124"/>
    <n v="2014"/>
    <n v="18086"/>
    <n v="0"/>
    <s v="(Sierra Leone) Response to Ebola outbreak"/>
    <s v=""/>
    <s v="USD"/>
    <x v="31"/>
    <s v="NOT SPECIFIED"/>
    <x v="0"/>
    <x v="2"/>
    <x v="0"/>
    <x v="1"/>
    <s v="UN Agencies"/>
    <x v="0"/>
    <n v="219447"/>
    <m/>
    <s v="Agency"/>
    <s v="REGIONAL"/>
  </r>
  <r>
    <x v="141"/>
    <s v="United Nations Children's Fund"/>
    <s v="Ebola Virus Outbreak - WEST AFRICA - April 2014"/>
    <x v="0"/>
    <s v="EBOLA-14/H/71109/124"/>
    <n v="2014"/>
    <n v="1100000"/>
    <n v="0"/>
    <s v="(Region) Ebola Response "/>
    <s v=""/>
    <s v="USD"/>
    <x v="60"/>
    <s v="NOT SPECIFIED"/>
    <x v="0"/>
    <x v="0"/>
    <x v="0"/>
    <x v="1"/>
    <s v="UN Agencies"/>
    <x v="0"/>
    <n v="220354"/>
    <m/>
    <s v="Agency"/>
    <s v="REGIONAL"/>
  </r>
  <r>
    <x v="142"/>
    <s v="United Nations Children's Fund"/>
    <s v="Ebola Virus Outbreak - WEST AFRICA - April 2014"/>
    <x v="0"/>
    <s v="EBOLA-14/H/71109/124"/>
    <n v="2014"/>
    <n v="419975"/>
    <n v="0"/>
    <s v="(Guinea) Response to Ebola outbreak (through West African Health Organisation)"/>
    <s v=""/>
    <s v="USD"/>
    <x v="13"/>
    <s v="NOT SPECIFIED"/>
    <x v="0"/>
    <x v="1"/>
    <x v="0"/>
    <x v="62"/>
    <s v="UN Agencies"/>
    <x v="0"/>
    <n v="218922"/>
    <m/>
    <s v="Agency"/>
    <s v="REGIONAL"/>
  </r>
  <r>
    <x v="142"/>
    <s v="World Food Programme"/>
    <s v="Ebola Virus Outbreak - WEST AFRICA - April 2014"/>
    <x v="0"/>
    <s v="EBOLA-14/F/71114/561"/>
    <n v="2014"/>
    <n v="11780"/>
    <n v="0"/>
    <s v="(Region) Ebola response (Misc. income)"/>
    <s v=""/>
    <s v="USD"/>
    <x v="69"/>
    <s v="NOT SPECIFIED"/>
    <x v="1"/>
    <x v="0"/>
    <x v="0"/>
    <x v="62"/>
    <s v="UN Agencies"/>
    <x v="0"/>
    <n v="220435"/>
    <m/>
    <s v="Agency"/>
    <s v="REGIONAL"/>
  </r>
  <r>
    <x v="142"/>
    <s v="World Health Organization"/>
    <s v="Ebola Virus Outbreak - WEST AFRICA - April 2014"/>
    <x v="0"/>
    <s v="EBOLA-14/H/71120/122"/>
    <n v="2014"/>
    <n v="49269"/>
    <n v="0"/>
    <s v="(Sierra Leone) OCHA Emergency Cash Grant: Sierra Leone - Ebola Outbreak_x000d__x000a_"/>
    <s v=""/>
    <s v="USD"/>
    <x v="106"/>
    <s v="NOT SPECIFIED"/>
    <x v="0"/>
    <x v="2"/>
    <x v="0"/>
    <x v="62"/>
    <s v="UN Agencies"/>
    <x v="0"/>
    <n v="214691"/>
    <m/>
    <s v="Agency"/>
    <s v="REGIONAL"/>
  </r>
  <r>
    <x v="143"/>
    <s v="Ebola Response Multi-Partner Trust Fund"/>
    <s v="Ebola Virus Outbreak - WEST AFRICA - April 2014"/>
    <x v="0"/>
    <s v="EBOLA-14/H/71642/16815"/>
    <n v="2014"/>
    <n v="5000000"/>
    <n v="0"/>
    <s v="(region) Ebola Response Multi-Partner Trust Fund "/>
    <s v=""/>
    <s v="USD"/>
    <x v="12"/>
    <s v="NOT SPECIFIED"/>
    <x v="0"/>
    <x v="0"/>
    <x v="2"/>
    <x v="63"/>
    <s v="UN Agencies"/>
    <x v="0"/>
    <n v="219428"/>
    <m/>
    <s v="Other"/>
    <s v="REGIONAL"/>
  </r>
  <r>
    <x v="144"/>
    <s v="Americares"/>
    <s v="Ebola Virus Outbreak - WEST AFRICA - April 2014"/>
    <x v="1"/>
    <m/>
    <n v="2014"/>
    <n v="0"/>
    <n v="75000"/>
    <s v="(Region) Company made a $75,000 commitment to AmeriCares Emergency Response Program to ensure it has the capability to pre-position critical relief supplies in disaster-prone countries, mobilize emergency response experts in times of crisis and establish long-term recovery programs in communities affected by disaster"/>
    <s v=""/>
    <s v="USD"/>
    <x v="56"/>
    <m/>
    <x v="0"/>
    <x v="0"/>
    <x v="1"/>
    <x v="1"/>
    <s v="NGOs"/>
    <x v="0"/>
    <n v="219683"/>
    <m/>
    <s v="Donor"/>
    <m/>
  </r>
  <r>
    <x v="145"/>
    <s v="International Medical Corps"/>
    <s v="Ebola Virus Outbreak - WEST AFRICA - April 2014"/>
    <x v="0"/>
    <s v="EBOLA-14/H/71121/5160"/>
    <n v="2014"/>
    <n v="0"/>
    <n v="150000"/>
    <s v="(region) To help fight the Ebola crisis in the West African countries of Sierra Leone and Liberia"/>
    <s v=""/>
    <s v="USD"/>
    <x v="32"/>
    <s v="NOT SPECIFIED"/>
    <x v="0"/>
    <x v="0"/>
    <x v="1"/>
    <x v="1"/>
    <s v="NGOs"/>
    <x v="0"/>
    <n v="219689"/>
    <m/>
    <s v="Donor"/>
    <s v="REGIONAL"/>
  </r>
  <r>
    <x v="146"/>
    <s v="International Medical Corps"/>
    <s v="Ebola Virus Outbreak - WEST AFRICA - April 2014"/>
    <x v="0"/>
    <s v="EBOLA-14/H/71121/5160"/>
    <n v="2014"/>
    <n v="25000"/>
    <n v="0"/>
    <s v="(Region) To support the organization’s response actions, which includes teams of trainers traveling in affected areas of Sierra Leone and Liberiato increase the number of trained, frontline healthcare workers equipped with the skills needed to manage the disease, and also to train communities on prevention. ADDITIONALLY: no fee transfers, and Western Union will match two-for-one employee donations up to $25,000."/>
    <s v=""/>
    <s v="USD"/>
    <x v="25"/>
    <s v="NOT SPECIFIED"/>
    <x v="0"/>
    <x v="0"/>
    <x v="0"/>
    <x v="1"/>
    <s v="NGOs"/>
    <x v="0"/>
    <n v="219052"/>
    <m/>
    <s v="Donor"/>
    <s v="REGIONAL"/>
  </r>
  <r>
    <x v="147"/>
    <s v="Centers for Disease Control Foundation"/>
    <s v="Ebola Virus Outbreak - WEST AFRICA - April 2014"/>
    <x v="1"/>
    <m/>
    <n v="2014"/>
    <n v="1500000"/>
    <n v="0"/>
    <s v="(Region) support for organizations working on high-priority public health measures, including the use of mass media for prevention messages; operation of Ebola treatment centers; and community-based outreach "/>
    <s v=""/>
    <s v="USD"/>
    <x v="34"/>
    <m/>
    <x v="0"/>
    <x v="0"/>
    <x v="0"/>
    <x v="1"/>
    <s v="Private Orgs. &amp; Foundations"/>
    <x v="0"/>
    <n v="219966"/>
    <m/>
    <s v="Donor"/>
    <m/>
  </r>
  <r>
    <x v="147"/>
    <s v="International Medical Corps"/>
    <s v="Ebola Virus Outbreak - WEST AFRICA - April 2014"/>
    <x v="0"/>
    <s v="EBOLA-14/H/71121/5160"/>
    <n v="2014"/>
    <n v="1000000"/>
    <n v="0"/>
    <s v="(Region) support for organizations working on high-priority public health measures, including the use of mass media for prevention messages; operation of Ebola treatment centers; and community-based outreach  "/>
    <s v=""/>
    <s v="USD"/>
    <x v="34"/>
    <s v="NOT SPECIFIED"/>
    <x v="0"/>
    <x v="0"/>
    <x v="0"/>
    <x v="1"/>
    <s v="NGOs"/>
    <x v="0"/>
    <n v="219960"/>
    <m/>
    <s v="Donor"/>
    <s v="REGIONAL"/>
  </r>
  <r>
    <x v="147"/>
    <s v="Population Services International"/>
    <s v="Ebola Virus Outbreak - WEST AFRICA - April 2014"/>
    <x v="1"/>
    <m/>
    <n v="2014"/>
    <n v="700000"/>
    <n v="0"/>
    <s v="(Region) support for organizations working on high-priority public health measures, including the use of mass media for prevention messages; operation of Ebola treatment centers; and community-based outreach  "/>
    <s v=""/>
    <s v="USD"/>
    <x v="18"/>
    <m/>
    <x v="0"/>
    <x v="0"/>
    <x v="0"/>
    <x v="1"/>
    <s v="NGOs"/>
    <x v="0"/>
    <n v="218457"/>
    <m/>
    <s v="Donor"/>
    <m/>
  </r>
  <r>
    <x v="147"/>
    <s v="Private (individuals &amp; organisations)"/>
    <s v="Ebola Virus Outbreak - WEST AFRICA - April 2014"/>
    <x v="1"/>
    <m/>
    <n v="2014"/>
    <n v="200000"/>
    <n v="0"/>
    <s v="(Region) support for organizations working on high-priority public health measures, including the use of mass media for prevention messages; operation of Ebola treatment centers; and community-based outreach (through Capital for Good)"/>
    <s v=""/>
    <s v="USD"/>
    <x v="34"/>
    <m/>
    <x v="0"/>
    <x v="0"/>
    <x v="0"/>
    <x v="1"/>
    <s v="Private Orgs. &amp; Foundations"/>
    <x v="0"/>
    <n v="219961"/>
    <m/>
    <s v="Donor"/>
    <m/>
  </r>
  <r>
    <x v="147"/>
    <s v="Private (individuals &amp; organisations)"/>
    <s v="Ebola Virus Outbreak - WEST AFRICA - April 2014"/>
    <x v="1"/>
    <m/>
    <n v="2014"/>
    <n v="400000"/>
    <n v="0"/>
    <s v="(Region) support for organizations working on high-priority public health measures, including the use of mass media for prevention messages; operation of Ebola treatment centers; and community-based outreach (through GlobalGiving Foundation)"/>
    <s v=""/>
    <s v="USD"/>
    <x v="34"/>
    <m/>
    <x v="0"/>
    <x v="0"/>
    <x v="0"/>
    <x v="1"/>
    <s v="Private Orgs. &amp; Foundations"/>
    <x v="0"/>
    <n v="219963"/>
    <m/>
    <s v="Donor"/>
    <m/>
  </r>
  <r>
    <x v="147"/>
    <s v="Private (individuals &amp; organisations)"/>
    <s v="Ebola Virus Outbreak - WEST AFRICA - April 2014"/>
    <x v="1"/>
    <m/>
    <n v="2014"/>
    <n v="200000"/>
    <n v="0"/>
    <s v="(Region) support for organizations working on high-priority public health measures, including the use of mass media for prevention messages; operation of Ebola treatment centers; and community-based outreach (through Humanitarian OpenStreetMap Team (HOT),"/>
    <s v=""/>
    <s v="USD"/>
    <x v="34"/>
    <m/>
    <x v="0"/>
    <x v="0"/>
    <x v="0"/>
    <x v="1"/>
    <s v="Private Orgs. &amp; Foundations"/>
    <x v="0"/>
    <n v="219965"/>
    <m/>
    <s v="Donor"/>
    <m/>
  </r>
  <r>
    <x v="147"/>
    <s v="UN Foundation"/>
    <s v="Ebola Virus Outbreak - WEST AFRICA - April 2014"/>
    <x v="1"/>
    <m/>
    <n v="2014"/>
    <n v="1000000"/>
    <n v="0"/>
    <s v="(Region) support for organizations working on high-priority public health measures, including the use of mass media for prevention messages; operation of Ebola treatment centers; and community-based outreach (through UN Foundation)"/>
    <s v=""/>
    <s v="USD"/>
    <x v="34"/>
    <m/>
    <x v="0"/>
    <x v="0"/>
    <x v="0"/>
    <x v="1"/>
    <s v="Private Orgs. &amp; Foundations"/>
    <x v="0"/>
    <n v="219964"/>
    <m/>
    <s v="Donor"/>
    <m/>
  </r>
  <r>
    <x v="148"/>
    <s v="United Nations Children's Fund"/>
    <s v="Ebola Virus Outbreak - WEST AFRICA - April 2014"/>
    <x v="0"/>
    <s v="EBOLA-14/H/71109/124"/>
    <n v="2014"/>
    <n v="8393790"/>
    <n v="0"/>
    <s v="(Guinea) Ebola Response"/>
    <s v=""/>
    <s v="USD"/>
    <x v="63"/>
    <s v="NOT SPECIFIED"/>
    <x v="0"/>
    <x v="1"/>
    <x v="0"/>
    <x v="64"/>
    <s v="UN Agencies"/>
    <x v="0"/>
    <n v="218957"/>
    <m/>
    <s v="Donor and Agency"/>
    <s v="REGIONAL"/>
  </r>
  <r>
    <x v="148"/>
    <s v="United Nations Children's Fund"/>
    <s v="Ebola Virus Outbreak - WEST AFRICA - April 2014"/>
    <x v="0"/>
    <s v="EBOLA-14/H/71109/124"/>
    <n v="2014"/>
    <n v="1003091"/>
    <n v="0"/>
    <s v="(Sierra Leone) essential drugs and supplies"/>
    <s v=""/>
    <s v="USD"/>
    <x v="52"/>
    <s v="NOT SPECIFIED"/>
    <x v="0"/>
    <x v="2"/>
    <x v="0"/>
    <x v="64"/>
    <s v="UN Agencies"/>
    <x v="0"/>
    <n v="218962"/>
    <m/>
    <s v="Donor and Agency"/>
    <s v="REGIONAL"/>
  </r>
  <r>
    <x v="148"/>
    <s v="United Nations Children's Fund"/>
    <s v="Ebola Virus Outbreak - WEST AFRICA - April 2014"/>
    <x v="0"/>
    <s v="EBOLA-14/H/71109/124"/>
    <n v="2014"/>
    <n v="8941626"/>
    <n v="0"/>
    <s v="(Sierra Leone) PPEs and social mobilization"/>
    <s v=""/>
    <s v="USD"/>
    <x v="52"/>
    <s v="NOT SPECIFIED"/>
    <x v="0"/>
    <x v="2"/>
    <x v="0"/>
    <x v="64"/>
    <s v="UN Agencies"/>
    <x v="0"/>
    <n v="218963"/>
    <m/>
    <s v="Donor and Agency"/>
    <s v="REGIONAL"/>
  </r>
  <r>
    <x v="148"/>
    <s v="United Nations Children's Fund"/>
    <s v="Ebola Virus Outbreak - WEST AFRICA - April 2014"/>
    <x v="0"/>
    <s v="EBOLA-14/H/71109/124"/>
    <n v="2014"/>
    <n v="5100000"/>
    <n v="0"/>
    <s v="(Liberia) drugs and equipment"/>
    <s v=""/>
    <s v="USD"/>
    <x v="21"/>
    <s v="NOT SPECIFIED"/>
    <x v="0"/>
    <x v="3"/>
    <x v="0"/>
    <x v="64"/>
    <s v="UN Agencies"/>
    <x v="0"/>
    <n v="218953"/>
    <m/>
    <s v="Donor and Agency"/>
    <s v="REGIONAL"/>
  </r>
  <r>
    <x v="148"/>
    <s v="United Nations Children's Fund"/>
    <s v="Ebola Virus Outbreak - WEST AFRICA - April 2014"/>
    <x v="0"/>
    <s v="EBOLA-14/H/71109/124"/>
    <n v="2014"/>
    <n v="3089250"/>
    <n v="0"/>
    <s v="(Guinea) Ebola kit, social mobilization, WASH (part of contribution to the Ministry of Health - Guinea)"/>
    <s v=""/>
    <s v="USD"/>
    <x v="56"/>
    <s v="NOT SPECIFIED"/>
    <x v="0"/>
    <x v="1"/>
    <x v="0"/>
    <x v="64"/>
    <s v="UN Agencies"/>
    <x v="0"/>
    <n v="218956"/>
    <m/>
    <s v="Donor and Agency"/>
    <s v="REGIONAL"/>
  </r>
  <r>
    <x v="148"/>
    <s v="United Nations Office for Project Services"/>
    <s v="Ebola Virus Outbreak - WEST AFRICA - April 2014"/>
    <x v="0"/>
    <s v="EBOLA-14/CSS/71113/5767"/>
    <n v="2014"/>
    <n v="1400000"/>
    <n v="0"/>
    <s v="Ebola response"/>
    <s v=""/>
    <s v="USD"/>
    <x v="21"/>
    <s v="NOT SPECIFIED"/>
    <x v="3"/>
    <x v="0"/>
    <x v="0"/>
    <x v="64"/>
    <s v="UN Agencies"/>
    <x v="0"/>
    <n v="218950"/>
    <m/>
    <s v="Donor"/>
    <s v="REGIONAL"/>
  </r>
  <r>
    <x v="148"/>
    <s v="United Nations Population Fund"/>
    <s v="Ebola Virus Outbreak - WEST AFRICA - April 2014"/>
    <x v="0"/>
    <s v="EBOLA-14/H/71103/1171"/>
    <n v="2014"/>
    <n v="1641822"/>
    <n v="0"/>
    <s v="(Sierra Leone) Ebola Emergency Response Project_x000d__x000a_ - contact tracing"/>
    <s v=""/>
    <s v="USD"/>
    <x v="52"/>
    <s v="NOT SPECIFIED"/>
    <x v="0"/>
    <x v="2"/>
    <x v="0"/>
    <x v="64"/>
    <s v="UN Agencies"/>
    <x v="0"/>
    <n v="218959"/>
    <m/>
    <s v="Donor and Agency"/>
    <s v="REGIONAL"/>
  </r>
  <r>
    <x v="148"/>
    <s v="Various Recipients (details not yet provided)"/>
    <s v="Ebola Virus Outbreak - WEST AFRICA - April 2014"/>
    <x v="0"/>
    <s v="EBOLA-14/H/71276/7183"/>
    <n v="2014"/>
    <n v="4113461"/>
    <n v="0"/>
    <s v="(Sierra Leone) Support for emergency response to the Ebola crisis (remaining balance of $28 million grant to the Government of Sierra Leone)"/>
    <s v=""/>
    <s v="USD"/>
    <x v="5"/>
    <s v="NOT SPECIFIED"/>
    <x v="0"/>
    <x v="2"/>
    <x v="2"/>
    <x v="64"/>
    <s v="Other"/>
    <x v="0"/>
    <n v="217934"/>
    <m/>
    <s v="Donor"/>
    <s v="REGIONAL"/>
  </r>
  <r>
    <x v="148"/>
    <s v="Various Recipients (details not yet provided)"/>
    <s v="Ebola Virus Outbreak - WEST AFRICA - April 2014"/>
    <x v="0"/>
    <s v="EBOLA-14/H/71276/7183"/>
    <n v="2014"/>
    <n v="4122850"/>
    <n v="0"/>
    <s v="(Guinea) Support for emergency response to the Ebola crisis (remaining balance of $25 m grant to the Government of Guinea)"/>
    <s v=""/>
    <s v="USD"/>
    <x v="5"/>
    <s v="NOT SPECIFIED"/>
    <x v="0"/>
    <x v="1"/>
    <x v="2"/>
    <x v="64"/>
    <s v="Other"/>
    <x v="0"/>
    <n v="217932"/>
    <m/>
    <s v="Donor"/>
    <s v="REGIONAL"/>
  </r>
  <r>
    <x v="148"/>
    <s v="Various Recipients (details not yet provided)"/>
    <s v="Ebola Virus Outbreak - WEST AFRICA - April 2014"/>
    <x v="0"/>
    <s v="EBOLA-14/H/71276/7183"/>
    <n v="2014"/>
    <n v="20778594"/>
    <n v="0"/>
    <s v="(Liberia) Support for emergency response to the Ebola crisis (remaining balance of $52 million grant to the Government of Liberia)"/>
    <s v=""/>
    <s v="USD"/>
    <x v="5"/>
    <s v="NOT SPECIFIED"/>
    <x v="0"/>
    <x v="3"/>
    <x v="2"/>
    <x v="64"/>
    <s v="Other"/>
    <x v="0"/>
    <n v="217933"/>
    <m/>
    <s v="Donor"/>
    <s v="REGIONAL"/>
  </r>
  <r>
    <x v="148"/>
    <s v="Various Recipients (details not yet provided)"/>
    <s v="Ebola Virus Outbreak - WEST AFRICA - April 2014"/>
    <x v="0"/>
    <s v="EBOLA-14/H/71276/7183"/>
    <n v="2014"/>
    <n v="0"/>
    <n v="112500000"/>
    <s v="(region) additional new grant to the Ebola Emergency Response Project (to be channeled through the Governments of Guinea, Liberia and Sierra Leone)"/>
    <s v=""/>
    <s v="USD"/>
    <x v="18"/>
    <s v="NOT SPECIFIED"/>
    <x v="0"/>
    <x v="0"/>
    <x v="1"/>
    <x v="64"/>
    <s v="Other"/>
    <x v="0"/>
    <n v="218589"/>
    <m/>
    <s v="Donor"/>
    <s v="REGIONAL"/>
  </r>
  <r>
    <x v="148"/>
    <s v="World Food Programme"/>
    <s v="Ebola Virus Outbreak - WEST AFRICA - April 2014"/>
    <x v="0"/>
    <s v="EBOLA-14/CSS/72256/561"/>
    <n v="2014"/>
    <n v="3500000"/>
    <n v="0"/>
    <s v="(Sierra Leone) vehicles"/>
    <s v=""/>
    <s v="USD"/>
    <x v="21"/>
    <s v="NOT SPECIFIED"/>
    <x v="3"/>
    <x v="2"/>
    <x v="0"/>
    <x v="64"/>
    <s v="UN Agencies"/>
    <x v="0"/>
    <n v="218960"/>
    <m/>
    <s v="Donor"/>
    <s v="NOT SPECIFIED"/>
  </r>
  <r>
    <x v="148"/>
    <s v="World Food Programme"/>
    <s v="Ebola Virus Outbreak - WEST AFRICA - April 2014"/>
    <x v="0"/>
    <s v="EBOLA-14/F/71114/561"/>
    <n v="2014"/>
    <n v="7100000"/>
    <n v="0"/>
    <s v="(Guinea) food supply to quarantined and Ebola-affected population (through the Government of Guinea)"/>
    <s v=""/>
    <s v="USD"/>
    <x v="56"/>
    <s v="NOT SPECIFIED"/>
    <x v="1"/>
    <x v="1"/>
    <x v="0"/>
    <x v="64"/>
    <s v="UN Agencies"/>
    <x v="0"/>
    <n v="218955"/>
    <m/>
    <s v="Donor and Agency"/>
    <s v="REGIONAL"/>
  </r>
  <r>
    <x v="148"/>
    <s v="World Food Programme"/>
    <s v="Ebola Virus Outbreak - WEST AFRICA - April 2014"/>
    <x v="0"/>
    <s v="EBOLA-14/F/71114/561"/>
    <n v="2014"/>
    <n v="6000000"/>
    <n v="0"/>
    <s v="(Sierra Leone) food supply to quarantined and Ebola-affected population (through the Government of Sierra Leone)"/>
    <s v=""/>
    <s v="USD"/>
    <x v="52"/>
    <s v="NOT SPECIFIED"/>
    <x v="1"/>
    <x v="2"/>
    <x v="0"/>
    <x v="64"/>
    <s v="UN Agencies"/>
    <x v="0"/>
    <n v="218964"/>
    <m/>
    <s v="Donor and Agency"/>
    <s v="REGIONAL"/>
  </r>
  <r>
    <x v="148"/>
    <s v="World Food Programme"/>
    <s v="Ebola Virus Outbreak - WEST AFRICA - April 2014"/>
    <x v="0"/>
    <s v="EBOLA-14/F/71114/561"/>
    <n v="2014"/>
    <n v="5600000"/>
    <n v="0"/>
    <s v="(Liberia) food supply to quarantined and Ebola-affected population (through the Government of Liberia)"/>
    <s v=""/>
    <s v="USD"/>
    <x v="56"/>
    <s v="NOT SPECIFIED"/>
    <x v="1"/>
    <x v="3"/>
    <x v="0"/>
    <x v="64"/>
    <s v="UN Agencies"/>
    <x v="0"/>
    <n v="218951"/>
    <m/>
    <s v="Donor and Agency"/>
    <s v="REGIONAL"/>
  </r>
  <r>
    <x v="148"/>
    <s v="World Health Organization"/>
    <s v="Ebola Virus Outbreak - WEST AFRICA - April 2014"/>
    <x v="0"/>
    <s v="EBOLA-14/H/71120/122"/>
    <n v="2014"/>
    <n v="2800000"/>
    <n v="0"/>
    <s v="(Sierra Leone) external health workers"/>
    <s v=""/>
    <s v="USD"/>
    <x v="21"/>
    <s v="NOT SPECIFIED"/>
    <x v="0"/>
    <x v="2"/>
    <x v="0"/>
    <x v="64"/>
    <s v="UN Agencies"/>
    <x v="0"/>
    <n v="218961"/>
    <m/>
    <s v="Donor and Agency"/>
    <s v="REGIONAL"/>
  </r>
  <r>
    <x v="148"/>
    <s v="World Health Organization"/>
    <s v="Ebola Virus Outbreak - WEST AFRICA - April 2014"/>
    <x v="0"/>
    <s v="EBOLA-14/H/71120/122"/>
    <n v="2014"/>
    <n v="500000"/>
    <n v="0"/>
    <s v="(Guinea-Bissau) Ebola Response"/>
    <s v=""/>
    <s v="USD"/>
    <x v="21"/>
    <s v="NOT SPECIFIED"/>
    <x v="0"/>
    <x v="6"/>
    <x v="0"/>
    <x v="64"/>
    <s v="UN Agencies"/>
    <x v="0"/>
    <n v="220116"/>
    <m/>
    <s v="Donor and Agency"/>
    <s v="REGIONAL"/>
  </r>
  <r>
    <x v="148"/>
    <s v="World Health Organization"/>
    <s v="Ebola Virus Outbreak - WEST AFRICA - April 2014"/>
    <x v="0"/>
    <s v="EBOLA-14/H/71120/122"/>
    <n v="2014"/>
    <n v="19121406"/>
    <n v="0"/>
    <s v="(Liberia) PPEs and lab materials"/>
    <s v=""/>
    <s v="USD"/>
    <x v="21"/>
    <s v="NOT SPECIFIED"/>
    <x v="0"/>
    <x v="3"/>
    <x v="0"/>
    <x v="64"/>
    <s v="UN Agencies"/>
    <x v="0"/>
    <n v="218954"/>
    <m/>
    <s v="Donor and Agency"/>
    <s v="REGIONAL"/>
  </r>
  <r>
    <x v="148"/>
    <s v="World Health Organization"/>
    <s v="Ebola Virus Outbreak - WEST AFRICA - April 2014"/>
    <x v="0"/>
    <s v="EBOLA-14/H/71120/122"/>
    <n v="2014"/>
    <n v="2294110"/>
    <n v="0"/>
    <s v="(Guinea) case management, surveillance, training, lab, logistics"/>
    <s v=""/>
    <s v="USD"/>
    <x v="18"/>
    <s v="NOT SPECIFIED"/>
    <x v="0"/>
    <x v="1"/>
    <x v="0"/>
    <x v="64"/>
    <s v="UN Agencies"/>
    <x v="0"/>
    <n v="218958"/>
    <m/>
    <s v="Donor and Agency"/>
    <s v="REGIONAL"/>
  </r>
  <r>
    <x v="149"/>
    <s v="Ebola Response Multi-Partner Trust Fund"/>
    <s v="Ebola Virus Outbreak - WEST AFRICA - April 2014"/>
    <x v="0"/>
    <s v="EBOLA-14/H/71642/16815"/>
    <n v="2014"/>
    <n v="-4000000"/>
    <n v="0"/>
    <s v="Balancing entry for fund allocation 220577"/>
    <m/>
    <s v="USD"/>
    <x v="69"/>
    <s v="NOT SPECIFIED"/>
    <x v="0"/>
    <x v="0"/>
    <x v="0"/>
    <x v="3"/>
    <s v="UN Agencies"/>
    <x v="0"/>
    <n v="220581"/>
    <m/>
    <s v="Donor"/>
    <s v="REGIONAL"/>
  </r>
  <r>
    <x v="149"/>
    <s v="Ebola Response Multi-Partner Trust Fund"/>
    <s v="Ebola Virus Outbreak - WEST AFRICA - April 2014"/>
    <x v="0"/>
    <s v="EBOLA-14/H/71642/16815"/>
    <n v="2014"/>
    <n v="-4000000"/>
    <n v="0"/>
    <s v="Balancing entry for fund allocation 220579"/>
    <m/>
    <s v="USD"/>
    <x v="69"/>
    <s v="NOT SPECIFIED"/>
    <x v="0"/>
    <x v="0"/>
    <x v="0"/>
    <x v="3"/>
    <s v="UN Agencies"/>
    <x v="0"/>
    <n v="220580"/>
    <m/>
    <s v="Donor"/>
    <s v="REGIONAL"/>
  </r>
  <r>
    <x v="149"/>
    <s v="Ebola Response Multi-Partner Trust Fund"/>
    <s v="Ebola Virus Outbreak - WEST AFRICA - April 2014"/>
    <x v="0"/>
    <s v="EBOLA-14/H/71642/16815"/>
    <n v="2014"/>
    <n v="-4675724"/>
    <n v="0"/>
    <s v="Balancing entry for fund allocation 221040"/>
    <m/>
    <s v="USD"/>
    <x v="68"/>
    <s v="NOT SPECIFIED"/>
    <x v="0"/>
    <x v="0"/>
    <x v="0"/>
    <x v="3"/>
    <s v="UN Agencies"/>
    <x v="0"/>
    <n v="221041"/>
    <m/>
    <s v="Donor"/>
    <s v="REGIONAL"/>
  </r>
  <r>
    <x v="149"/>
    <s v="Ebola Response Multi-Partner Trust Fund"/>
    <s v="Ebola Virus Outbreak - WEST AFRICA - April 2014"/>
    <x v="0"/>
    <s v="EBOLA-14/H/71642/16815"/>
    <n v="2014"/>
    <n v="-167547"/>
    <n v="0"/>
    <s v="Balancing entry for fund allocation 221042"/>
    <m/>
    <s v="USD"/>
    <x v="68"/>
    <s v="NOT SPECIFIED"/>
    <x v="0"/>
    <x v="0"/>
    <x v="0"/>
    <x v="3"/>
    <s v="UN Agencies"/>
    <x v="0"/>
    <n v="221043"/>
    <m/>
    <s v="Donor"/>
    <s v="REGIONAL"/>
  </r>
  <r>
    <x v="149"/>
    <s v="Ebola Response Multi-Partner Trust Fund"/>
    <s v="Ebola Virus Outbreak - WEST AFRICA - April 2014"/>
    <x v="0"/>
    <s v="EBOLA-14/H/71642/16815"/>
    <n v="2014"/>
    <n v="-2687375"/>
    <n v="0"/>
    <s v="Balancing entry for fund allocation 221044"/>
    <m/>
    <s v="USD"/>
    <x v="68"/>
    <s v="NOT SPECIFIED"/>
    <x v="0"/>
    <x v="0"/>
    <x v="0"/>
    <x v="3"/>
    <s v="UN Agencies"/>
    <x v="0"/>
    <n v="221045"/>
    <m/>
    <s v="Donor"/>
    <s v="REGIONAL"/>
  </r>
  <r>
    <x v="149"/>
    <s v="Ebola Response Multi-Partner Trust Fund"/>
    <s v="Ebola Virus Outbreak - WEST AFRICA - April 2014"/>
    <x v="0"/>
    <s v="EBOLA-14/H/71642/16815"/>
    <n v="2014"/>
    <n v="-11052470"/>
    <n v="0"/>
    <s v="Balancing entry for fund allocation 221046"/>
    <m/>
    <s v="USD"/>
    <x v="68"/>
    <s v="NOT SPECIFIED"/>
    <x v="0"/>
    <x v="0"/>
    <x v="0"/>
    <x v="3"/>
    <s v="UN Agencies"/>
    <x v="0"/>
    <n v="221047"/>
    <m/>
    <s v="Donor"/>
    <s v="REGIONAL"/>
  </r>
</pivotCacheRecords>
</file>

<file path=xl/pivotCache/pivotCacheRecords4.xml><?xml version="1.0" encoding="utf-8"?>
<pivotCacheRecords xmlns="http://schemas.openxmlformats.org/spreadsheetml/2006/main" xmlns:r="http://schemas.openxmlformats.org/officeDocument/2006/relationships" count="65">
  <r>
    <s v="African Development Bank"/>
    <x v="0"/>
    <n v="45.366252000000003"/>
    <n v="0"/>
    <n v="45.366252000000003"/>
  </r>
  <r>
    <s v="Allocation of unearmarked funds by IGOs"/>
    <x v="1"/>
    <n v="0.7"/>
    <n v="0"/>
    <n v="0.7"/>
  </r>
  <r>
    <s v="Allocation of unearmarked funds by UN agencies"/>
    <x v="0"/>
    <n v="3.3269579999999999"/>
    <n v="0"/>
    <n v="3.3269579999999999"/>
  </r>
  <r>
    <s v="Andorra"/>
    <x v="2"/>
    <n v="2.0053000000000001E-2"/>
    <n v="0"/>
    <n v="2.0053000000000001E-2"/>
  </r>
  <r>
    <s v="Australia"/>
    <x v="2"/>
    <n v="16.122064999999999"/>
    <n v="0"/>
    <n v="16.122064999999999"/>
  </r>
  <r>
    <s v="Austria"/>
    <x v="2"/>
    <n v="2.5099559999999999"/>
    <n v="0"/>
    <n v="2.5099559999999999"/>
  </r>
  <r>
    <s v="Azerbaijan"/>
    <x v="2"/>
    <n v="0"/>
    <n v="0"/>
    <n v="0"/>
  </r>
  <r>
    <s v="Belgium"/>
    <x v="2"/>
    <n v="8.8945869999999996"/>
    <n v="0"/>
    <n v="8.8945869999999996"/>
  </r>
  <r>
    <s v="Bolivia"/>
    <x v="2"/>
    <n v="0"/>
    <n v="0"/>
    <n v="0"/>
  </r>
  <r>
    <s v="Brazil"/>
    <x v="2"/>
    <n v="0"/>
    <n v="0"/>
    <n v="0"/>
  </r>
  <r>
    <s v="Canada"/>
    <x v="2"/>
    <n v="51.184721000000003"/>
    <n v="0"/>
    <n v="51.184721000000003"/>
  </r>
  <r>
    <s v="Central Emergency Response Fund (CERF)"/>
    <x v="0"/>
    <n v="15.729958999999999"/>
    <n v="0"/>
    <n v="15.729958999999999"/>
  </r>
  <r>
    <s v="Chile"/>
    <x v="2"/>
    <n v="0.1"/>
    <n v="0"/>
    <n v="0.1"/>
  </r>
  <r>
    <s v="China"/>
    <x v="2"/>
    <n v="9.6202199999999998"/>
    <n v="31.37978"/>
    <n v="41"/>
  </r>
  <r>
    <s v="Colombia"/>
    <x v="2"/>
    <n v="0.1"/>
    <n v="0"/>
    <n v="0.1"/>
  </r>
  <r>
    <s v="Cote d'Ivoire"/>
    <x v="2"/>
    <n v="0"/>
    <n v="0"/>
    <n v="0"/>
  </r>
  <r>
    <s v="Cuba"/>
    <x v="2"/>
    <n v="0"/>
    <n v="0"/>
    <n v="0"/>
  </r>
  <r>
    <s v="Czech Republic"/>
    <x v="2"/>
    <n v="0.14218"/>
    <n v="0"/>
    <n v="0.14218"/>
  </r>
  <r>
    <s v="Denmark"/>
    <x v="2"/>
    <n v="16.683658999999999"/>
    <n v="0"/>
    <n v="16.683658999999999"/>
  </r>
  <r>
    <s v="Estonia"/>
    <x v="2"/>
    <n v="0.13081599999999999"/>
    <n v="0"/>
    <n v="0.13081599999999999"/>
  </r>
  <r>
    <s v="European Commission"/>
    <x v="2"/>
    <n v="75.670040999999998"/>
    <n v="0"/>
    <n v="75.670040999999998"/>
  </r>
  <r>
    <s v="Finland"/>
    <x v="2"/>
    <n v="11.230929"/>
    <n v="0"/>
    <n v="11.230929"/>
  </r>
  <r>
    <s v="France"/>
    <x v="2"/>
    <n v="19.175037"/>
    <n v="7.205095"/>
    <n v="26.380132"/>
  </r>
  <r>
    <s v="Germany"/>
    <x v="2"/>
    <n v="76.783473000000001"/>
    <n v="0"/>
    <n v="76.783473000000001"/>
  </r>
  <r>
    <s v="Greece"/>
    <x v="2"/>
    <n v="3.9525999999999999E-2"/>
    <n v="0"/>
    <n v="3.9525999999999999E-2"/>
  </r>
  <r>
    <s v="Hungary"/>
    <x v="2"/>
    <n v="6.3532000000000005E-2"/>
    <n v="0"/>
    <n v="6.3532000000000005E-2"/>
  </r>
  <r>
    <s v="Iceland"/>
    <x v="2"/>
    <n v="0.05"/>
    <n v="0"/>
    <n v="0.05"/>
  </r>
  <r>
    <s v="India"/>
    <x v="2"/>
    <n v="0.5"/>
    <n v="0"/>
    <n v="0.5"/>
  </r>
  <r>
    <s v="Ireland"/>
    <x v="2"/>
    <n v="1.249061"/>
    <n v="0"/>
    <n v="1.249061"/>
  </r>
  <r>
    <s v="Israel"/>
    <x v="2"/>
    <n v="0.02"/>
    <n v="0"/>
    <n v="0.02"/>
  </r>
  <r>
    <s v="Italy"/>
    <x v="2"/>
    <n v="2.1796600000000002"/>
    <n v="2.6349999999999998E-2"/>
    <n v="2.20601"/>
  </r>
  <r>
    <s v="Japan"/>
    <x v="2"/>
    <n v="20.486256999999998"/>
    <n v="0.91"/>
    <n v="21.396256999999999"/>
  </r>
  <r>
    <s v="Kazakhstan"/>
    <x v="2"/>
    <n v="0"/>
    <n v="0"/>
    <n v="0"/>
  </r>
  <r>
    <s v="Kenya"/>
    <x v="2"/>
    <n v="0"/>
    <n v="0"/>
    <n v="0"/>
  </r>
  <r>
    <s v="Korea, Republic of"/>
    <x v="2"/>
    <n v="5.6"/>
    <n v="0"/>
    <n v="5.6"/>
  </r>
  <r>
    <s v="Kuwait"/>
    <x v="2"/>
    <n v="5"/>
    <n v="0"/>
    <n v="5"/>
  </r>
  <r>
    <s v="Liechtenstein"/>
    <x v="2"/>
    <n v="5.2631999999999998E-2"/>
    <n v="0"/>
    <n v="5.2631999999999998E-2"/>
  </r>
  <r>
    <s v="Luxembourg"/>
    <x v="2"/>
    <n v="1.16882"/>
    <n v="0"/>
    <n v="1.16882"/>
  </r>
  <r>
    <s v="Malaysia"/>
    <x v="2"/>
    <n v="0"/>
    <n v="0"/>
    <n v="0"/>
  </r>
  <r>
    <s v="Malta"/>
    <x v="2"/>
    <n v="0"/>
    <n v="0"/>
    <n v="0"/>
  </r>
  <r>
    <s v="Mexico"/>
    <x v="2"/>
    <n v="1"/>
    <n v="0"/>
    <n v="1"/>
  </r>
  <r>
    <s v="Monaco"/>
    <x v="2"/>
    <n v="0.33034999999999998"/>
    <n v="0"/>
    <n v="0.33034999999999998"/>
  </r>
  <r>
    <s v="Namibia"/>
    <x v="2"/>
    <n v="0"/>
    <n v="0"/>
    <n v="0"/>
  </r>
  <r>
    <s v="Netherlands"/>
    <x v="2"/>
    <n v="38.092587000000002"/>
    <n v="0"/>
    <n v="38.092587000000002"/>
  </r>
  <r>
    <s v="New Zealand"/>
    <x v="2"/>
    <n v="1.58816"/>
    <n v="0"/>
    <n v="1.58816"/>
  </r>
  <r>
    <s v="Nigeria"/>
    <x v="2"/>
    <n v="0"/>
    <n v="0"/>
    <n v="0"/>
  </r>
  <r>
    <s v="Norway"/>
    <x v="2"/>
    <n v="14.39465"/>
    <n v="9.306654"/>
    <n v="23.701304"/>
  </r>
  <r>
    <s v="Philippines"/>
    <x v="2"/>
    <n v="2"/>
    <n v="0"/>
    <n v="2"/>
  </r>
  <r>
    <s v="Private (individuals &amp; organisations)"/>
    <x v="3"/>
    <n v="82.297326999999996"/>
    <n v="5.8497880000000002"/>
    <n v="88.147114999999999"/>
  </r>
  <r>
    <s v="Qatar"/>
    <x v="2"/>
    <n v="1"/>
    <n v="0"/>
    <n v="1"/>
  </r>
  <r>
    <s v="Romania"/>
    <x v="2"/>
    <n v="0.04"/>
    <n v="0"/>
    <n v="0.04"/>
  </r>
  <r>
    <s v="Saudi Arabia"/>
    <x v="2"/>
    <n v="0.19073799999999999"/>
    <n v="0"/>
    <n v="0.19073799999999999"/>
  </r>
  <r>
    <s v="Senegal"/>
    <x v="2"/>
    <n v="0"/>
    <n v="0"/>
    <n v="0"/>
  </r>
  <r>
    <s v="Singapore"/>
    <x v="2"/>
    <n v="0.15"/>
    <n v="0"/>
    <n v="0.15"/>
  </r>
  <r>
    <s v="Slovakia"/>
    <x v="2"/>
    <n v="2.0053000000000001E-2"/>
    <n v="0"/>
    <n v="2.0053000000000001E-2"/>
  </r>
  <r>
    <s v="South Africa"/>
    <x v="2"/>
    <n v="0"/>
    <n v="0"/>
    <n v="0"/>
  </r>
  <r>
    <s v="Spain"/>
    <x v="2"/>
    <n v="1.8214920000000001"/>
    <n v="0.21390400000000001"/>
    <n v="2.035396"/>
  </r>
  <r>
    <s v="Sweden"/>
    <x v="2"/>
    <n v="35.808633999999998"/>
    <n v="0"/>
    <n v="35.808633999999998"/>
  </r>
  <r>
    <s v="Switzerland"/>
    <x v="2"/>
    <n v="7.5298870000000004"/>
    <n v="0.66549999999999998"/>
    <n v="8.1953870000000002"/>
  </r>
  <r>
    <s v="Timor-Leste"/>
    <x v="2"/>
    <n v="0"/>
    <n v="0"/>
    <n v="0"/>
  </r>
  <r>
    <s v="United Kingdom"/>
    <x v="2"/>
    <n v="117.669749"/>
    <n v="0"/>
    <n v="117.669749"/>
  </r>
  <r>
    <s v="United States"/>
    <x v="2"/>
    <n v="377.85269099999999"/>
    <n v="0"/>
    <n v="377.85269099999999"/>
  </r>
  <r>
    <s v="Various (details not yet provided)"/>
    <x v="1"/>
    <n v="0.48102400000000001"/>
    <n v="0"/>
    <n v="0.48102400000000001"/>
  </r>
  <r>
    <s v="Venezuela"/>
    <x v="2"/>
    <n v="5"/>
    <n v="0"/>
    <n v="5"/>
  </r>
  <r>
    <s v="World Bank"/>
    <x v="0"/>
    <n v="105.5"/>
    <n v="0"/>
    <n v="10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B8" firstHeaderRow="1" firstDataRow="1" firstDataCol="1"/>
  <pivotFields count="23">
    <pivotField showAll="0" sortType="descending">
      <items count="1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t="default"/>
      </items>
      <autoSortScope>
        <pivotArea dataOnly="0" outline="0" fieldPosition="0">
          <references count="1">
            <reference field="4294967294" count="1" selected="0">
              <x v="0"/>
            </reference>
          </references>
        </pivotArea>
      </autoSortScope>
    </pivotField>
    <pivotField showAll="0"/>
    <pivotField showAll="0"/>
    <pivotField showAll="0">
      <items count="3">
        <item x="0"/>
        <item x="1"/>
        <item t="default"/>
      </items>
    </pivotField>
    <pivotField showAll="0"/>
    <pivotField showAll="0"/>
    <pivotField dataField="1" numFmtId="3" showAll="0"/>
    <pivotField numFmtId="3" showAll="0"/>
    <pivotField showAll="0"/>
    <pivotField showAll="0"/>
    <pivotField showAll="0"/>
    <pivotField numFmtId="164" showAll="0">
      <items count="115">
        <item x="71"/>
        <item x="73"/>
        <item x="85"/>
        <item x="88"/>
        <item x="104"/>
        <item x="64"/>
        <item x="112"/>
        <item x="70"/>
        <item x="76"/>
        <item x="41"/>
        <item x="50"/>
        <item x="54"/>
        <item x="48"/>
        <item x="43"/>
        <item x="3"/>
        <item x="77"/>
        <item x="110"/>
        <item x="14"/>
        <item x="44"/>
        <item x="65"/>
        <item x="81"/>
        <item x="55"/>
        <item x="49"/>
        <item x="94"/>
        <item x="111"/>
        <item x="106"/>
        <item x="82"/>
        <item x="109"/>
        <item x="47"/>
        <item x="67"/>
        <item x="99"/>
        <item x="83"/>
        <item x="108"/>
        <item x="107"/>
        <item x="9"/>
        <item x="84"/>
        <item x="45"/>
        <item x="113"/>
        <item x="40"/>
        <item x="58"/>
        <item x="39"/>
        <item x="74"/>
        <item x="89"/>
        <item x="103"/>
        <item x="1"/>
        <item x="78"/>
        <item x="16"/>
        <item x="11"/>
        <item x="66"/>
        <item x="37"/>
        <item x="86"/>
        <item x="33"/>
        <item x="36"/>
        <item x="98"/>
        <item x="30"/>
        <item x="10"/>
        <item x="23"/>
        <item x="51"/>
        <item x="0"/>
        <item x="62"/>
        <item x="90"/>
        <item x="5"/>
        <item x="100"/>
        <item x="15"/>
        <item x="97"/>
        <item x="7"/>
        <item x="75"/>
        <item x="19"/>
        <item x="61"/>
        <item x="56"/>
        <item x="63"/>
        <item x="2"/>
        <item x="20"/>
        <item x="52"/>
        <item x="53"/>
        <item x="18"/>
        <item x="93"/>
        <item x="34"/>
        <item x="13"/>
        <item x="21"/>
        <item x="42"/>
        <item x="31"/>
        <item x="92"/>
        <item x="25"/>
        <item x="29"/>
        <item x="38"/>
        <item x="57"/>
        <item x="27"/>
        <item x="6"/>
        <item x="80"/>
        <item x="26"/>
        <item x="12"/>
        <item x="35"/>
        <item x="46"/>
        <item x="91"/>
        <item x="32"/>
        <item x="60"/>
        <item x="59"/>
        <item x="28"/>
        <item x="4"/>
        <item x="17"/>
        <item x="101"/>
        <item x="24"/>
        <item x="95"/>
        <item x="102"/>
        <item x="22"/>
        <item x="72"/>
        <item x="96"/>
        <item x="69"/>
        <item x="79"/>
        <item x="87"/>
        <item x="68"/>
        <item x="8"/>
        <item x="105"/>
        <item t="default"/>
      </items>
    </pivotField>
    <pivotField showAll="0"/>
    <pivotField axis="axisRow" showAll="0">
      <items count="5">
        <item x="3"/>
        <item x="1"/>
        <item x="0"/>
        <item x="2"/>
        <item t="default"/>
      </items>
    </pivotField>
    <pivotField showAll="0">
      <items count="20">
        <item x="15"/>
        <item x="16"/>
        <item x="18"/>
        <item x="9"/>
        <item x="12"/>
        <item x="14"/>
        <item x="11"/>
        <item x="13"/>
        <item x="1"/>
        <item x="6"/>
        <item x="3"/>
        <item x="5"/>
        <item x="7"/>
        <item x="17"/>
        <item x="4"/>
        <item x="0"/>
        <item x="8"/>
        <item x="2"/>
        <item x="10"/>
        <item t="default"/>
      </items>
    </pivotField>
    <pivotField showAll="0">
      <items count="4">
        <item x="2"/>
        <item x="0"/>
        <item x="1"/>
        <item t="default"/>
      </items>
    </pivotField>
    <pivotField showAll="0" sortType="ascending">
      <items count="66">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1"/>
        <item x="49"/>
        <item x="50"/>
        <item x="51"/>
        <item x="52"/>
        <item x="53"/>
        <item x="54"/>
        <item x="55"/>
        <item x="56"/>
        <item x="57"/>
        <item x="58"/>
        <item x="59"/>
        <item x="60"/>
        <item x="61"/>
        <item x="62"/>
        <item x="63"/>
        <item x="64"/>
        <item t="default"/>
      </items>
    </pivotField>
    <pivotField showAll="0"/>
    <pivotField showAll="0">
      <items count="3">
        <item x="0"/>
        <item x="1"/>
        <item t="default"/>
      </items>
    </pivotField>
    <pivotField numFmtId="3" showAll="0"/>
    <pivotField showAll="0"/>
    <pivotField showAll="0"/>
    <pivotField showAll="0"/>
  </pivotFields>
  <rowFields count="1">
    <field x="13"/>
  </rowFields>
  <rowItems count="5">
    <i>
      <x/>
    </i>
    <i>
      <x v="1"/>
    </i>
    <i>
      <x v="2"/>
    </i>
    <i>
      <x v="3"/>
    </i>
    <i t="grand">
      <x/>
    </i>
  </rowItems>
  <colItems count="1">
    <i/>
  </colItems>
  <dataFields count="1">
    <dataField name="Sum of USD committed/contributed" fld="6" baseField="0" baseItem="0" numFmtId="166"/>
  </dataFields>
  <formats count="1">
    <format dxfId="1">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G28:I34" firstHeaderRow="1" firstDataRow="2" firstDataCol="1"/>
  <pivotFields count="5">
    <pivotField showAll="0"/>
    <pivotField axis="axisRow" showAll="0">
      <items count="6">
        <item x="2"/>
        <item x="0"/>
        <item x="1"/>
        <item x="3"/>
        <item m="1" x="4"/>
        <item t="default"/>
      </items>
    </pivotField>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 of InKind" fld="3" baseField="0" baseItem="0"/>
    <dataField name="Sum of Cash" fld="2" baseField="0" baseItem="0"/>
  </dataFields>
  <formats count="1">
    <format dxfId="0">
      <pivotArea outline="0" collapsedLevelsAreSubtotals="1"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G5:I10" firstHeaderRow="1" firstDataRow="2" firstDataCol="1"/>
  <pivotFields count="6">
    <pivotField showAll="0"/>
    <pivotField axis="axisRow" showAll="0">
      <items count="4">
        <item x="0"/>
        <item x="1"/>
        <item x="2"/>
        <item t="default"/>
      </items>
    </pivotField>
    <pivotField dataField="1" numFmtId="167" showAll="0">
      <items count="44">
        <item x="10"/>
        <item x="42"/>
        <item x="41"/>
        <item x="40"/>
        <item x="39"/>
        <item x="38"/>
        <item x="37"/>
        <item x="36"/>
        <item x="35"/>
        <item x="34"/>
        <item x="33"/>
        <item x="32"/>
        <item x="31"/>
        <item x="30"/>
        <item x="29"/>
        <item x="28"/>
        <item x="27"/>
        <item x="26"/>
        <item x="25"/>
        <item x="21"/>
        <item x="24"/>
        <item x="23"/>
        <item x="22"/>
        <item x="20"/>
        <item x="19"/>
        <item x="18"/>
        <item x="17"/>
        <item x="16"/>
        <item x="15"/>
        <item x="14"/>
        <item x="13"/>
        <item x="12"/>
        <item x="11"/>
        <item x="9"/>
        <item x="8"/>
        <item x="7"/>
        <item x="6"/>
        <item x="5"/>
        <item x="4"/>
        <item x="3"/>
        <item x="1"/>
        <item x="2"/>
        <item x="0"/>
        <item t="default"/>
      </items>
    </pivotField>
    <pivotField dataField="1" numFmtId="167" showAll="0"/>
    <pivotField numFmtId="167" showAll="0"/>
    <pivotField showAll="0"/>
  </pivotFields>
  <rowFields count="1">
    <field x="1"/>
  </rowFields>
  <rowItems count="4">
    <i>
      <x/>
    </i>
    <i>
      <x v="1"/>
    </i>
    <i>
      <x v="2"/>
    </i>
    <i t="grand">
      <x/>
    </i>
  </rowItems>
  <colFields count="1">
    <field x="-2"/>
  </colFields>
  <colItems count="2">
    <i>
      <x/>
    </i>
    <i i="1">
      <x v="1"/>
    </i>
  </colItems>
  <dataFields count="2">
    <dataField name="Sum of Cash" fld="2" baseField="0" baseItem="0"/>
    <dataField name="Sum of InKind" fld="3"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4:B18" firstHeaderRow="1" firstDataRow="1" firstDataCol="1"/>
  <pivotFields count="26">
    <pivotField axis="axisRow" showAll="0" sortType="descending">
      <items count="14">
        <item x="4"/>
        <item x="8"/>
        <item x="12"/>
        <item x="11"/>
        <item x="0"/>
        <item x="5"/>
        <item x="1"/>
        <item x="6"/>
        <item x="10"/>
        <item x="3"/>
        <item x="9"/>
        <item x="7"/>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i>
    <i>
      <x v="1"/>
    </i>
    <i>
      <x v="4"/>
    </i>
    <i>
      <x v="2"/>
    </i>
    <i>
      <x v="8"/>
    </i>
    <i>
      <x v="5"/>
    </i>
    <i>
      <x v="11"/>
    </i>
    <i>
      <x v="3"/>
    </i>
    <i>
      <x v="7"/>
    </i>
    <i>
      <x v="10"/>
    </i>
    <i>
      <x v="9"/>
    </i>
    <i>
      <x v="12"/>
    </i>
    <i>
      <x v="6"/>
    </i>
    <i t="grand">
      <x/>
    </i>
  </rowItems>
  <colItems count="1">
    <i/>
  </colItems>
  <dataFields count="1">
    <dataField name="Sum of No. workers" fld="10"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hyperlink" Target="http://www.bbc.co.uk/news/world-asia-30077417"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59999389629810485"/>
  </sheetPr>
  <dimension ref="A3:B8"/>
  <sheetViews>
    <sheetView workbookViewId="0">
      <selection activeCell="A3" sqref="A3:B8"/>
    </sheetView>
  </sheetViews>
  <sheetFormatPr defaultRowHeight="13.2"/>
  <cols>
    <col min="1" max="1" width="39.6640625" customWidth="1"/>
    <col min="2" max="2" width="33.5546875" bestFit="1" customWidth="1"/>
    <col min="3" max="3" width="20.6640625" bestFit="1" customWidth="1"/>
    <col min="4" max="4" width="11.6640625" bestFit="1" customWidth="1"/>
    <col min="5" max="5" width="11.6640625" customWidth="1"/>
    <col min="6" max="6" width="16.6640625" bestFit="1" customWidth="1"/>
    <col min="7" max="7" width="10" bestFit="1" customWidth="1"/>
    <col min="8" max="8" width="39" bestFit="1" customWidth="1"/>
    <col min="9" max="9" width="26.109375" bestFit="1" customWidth="1"/>
  </cols>
  <sheetData>
    <row r="3" spans="1:2">
      <c r="A3" s="37" t="s">
        <v>974</v>
      </c>
      <c r="B3" t="s">
        <v>918</v>
      </c>
    </row>
    <row r="4" spans="1:2">
      <c r="A4" s="38" t="s">
        <v>508</v>
      </c>
      <c r="B4" s="13">
        <v>95480856</v>
      </c>
    </row>
    <row r="5" spans="1:2">
      <c r="A5" s="38" t="s">
        <v>467</v>
      </c>
      <c r="B5" s="13">
        <v>70438231</v>
      </c>
    </row>
    <row r="6" spans="1:2">
      <c r="A6" s="38" t="s">
        <v>718</v>
      </c>
      <c r="B6" s="13">
        <v>1048378880</v>
      </c>
    </row>
    <row r="7" spans="1:2">
      <c r="A7" s="38" t="s">
        <v>82</v>
      </c>
      <c r="B7" s="13">
        <v>23926840</v>
      </c>
    </row>
    <row r="8" spans="1:2">
      <c r="A8" s="38" t="s">
        <v>917</v>
      </c>
      <c r="B8" s="13">
        <v>1238224807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13"/>
  <sheetViews>
    <sheetView workbookViewId="0">
      <selection activeCell="L25" sqref="L25"/>
    </sheetView>
  </sheetViews>
  <sheetFormatPr defaultRowHeight="13.2"/>
  <cols>
    <col min="2" max="2" width="11.5546875" bestFit="1" customWidth="1"/>
    <col min="5" max="5" width="9.5546875" customWidth="1"/>
  </cols>
  <sheetData>
    <row r="1" spans="1:17" s="34" customFormat="1">
      <c r="A1" s="34" t="s">
        <v>970</v>
      </c>
    </row>
    <row r="2" spans="1:17" s="34" customFormat="1">
      <c r="A2" s="34" t="s">
        <v>969</v>
      </c>
    </row>
    <row r="3" spans="1:17" s="34" customFormat="1"/>
    <row r="4" spans="1:17" s="23" customFormat="1" ht="39.6">
      <c r="A4" s="28" t="s">
        <v>927</v>
      </c>
      <c r="B4" s="29" t="s">
        <v>226</v>
      </c>
      <c r="C4" s="29" t="s">
        <v>207</v>
      </c>
      <c r="D4" s="29" t="s">
        <v>693</v>
      </c>
      <c r="E4" s="30" t="s">
        <v>226</v>
      </c>
      <c r="F4" s="30" t="s">
        <v>943</v>
      </c>
      <c r="G4" s="30" t="s">
        <v>207</v>
      </c>
      <c r="H4" s="30" t="s">
        <v>944</v>
      </c>
      <c r="I4" s="30" t="s">
        <v>693</v>
      </c>
      <c r="J4" s="30" t="s">
        <v>945</v>
      </c>
      <c r="P4" s="23" t="s">
        <v>942</v>
      </c>
      <c r="Q4" s="23" t="s">
        <v>938</v>
      </c>
    </row>
    <row r="5" spans="1:17" s="23" customFormat="1">
      <c r="A5" s="24">
        <v>41699</v>
      </c>
      <c r="B5" s="25">
        <f>F5/E5</f>
        <v>0.65573770491803274</v>
      </c>
      <c r="C5" s="25"/>
      <c r="D5" s="25"/>
      <c r="E5" s="23">
        <f>'Cases data'!B6</f>
        <v>122</v>
      </c>
      <c r="F5" s="23">
        <f>'Cases data'!C6</f>
        <v>80</v>
      </c>
      <c r="G5" s="23">
        <v>2</v>
      </c>
      <c r="H5" s="23">
        <f>'Cases data'!F6</f>
        <v>2</v>
      </c>
      <c r="I5" s="23">
        <f>'Cases data'!H6</f>
        <v>0</v>
      </c>
      <c r="J5" s="23">
        <v>0</v>
      </c>
    </row>
    <row r="6" spans="1:17">
      <c r="A6" s="12">
        <v>41730</v>
      </c>
      <c r="B6" s="25">
        <f t="shared" ref="B6:B13" si="0">F6/E6</f>
        <v>0.66346153846153844</v>
      </c>
      <c r="C6" s="25">
        <f t="shared" ref="C6:C13" si="1">H6/G6</f>
        <v>0.81818181818181823</v>
      </c>
      <c r="D6" s="25"/>
      <c r="E6">
        <f>'Cases data'!B16-'Fig4-Cases-deaths'!E5</f>
        <v>104</v>
      </c>
      <c r="F6" s="6">
        <f>'Cases data'!C16-'Fig4-Cases-deaths'!F5</f>
        <v>69</v>
      </c>
      <c r="G6" s="6">
        <f>'Cases data'!E16-'Fig4-Cases-deaths'!G5</f>
        <v>11</v>
      </c>
      <c r="H6" s="6">
        <f>'Cases data'!F16-'Fig4-Cases-deaths'!H5</f>
        <v>9</v>
      </c>
      <c r="I6" s="6">
        <f>'Cases data'!H16-'Fig4-Cases-deaths'!I5</f>
        <v>0</v>
      </c>
      <c r="J6" s="6">
        <f>'Cases data'!I16-'Fig4-Cases-deaths'!J5</f>
        <v>0</v>
      </c>
    </row>
    <row r="7" spans="1:17">
      <c r="A7" s="12">
        <v>41760</v>
      </c>
      <c r="B7" s="25">
        <f t="shared" si="0"/>
        <v>0.57843137254901966</v>
      </c>
      <c r="C7" s="25"/>
      <c r="D7" s="25">
        <f t="shared" ref="D7:D13" si="2">J7/I7</f>
        <v>7.5949367088607597E-2</v>
      </c>
      <c r="E7">
        <f>'Cases data'!B22-SUM('Fig4-Cases-deaths'!E5:E6)</f>
        <v>102</v>
      </c>
      <c r="F7" s="6">
        <f>'Cases data'!C22-SUM('Fig4-Cases-deaths'!F5:F6)</f>
        <v>59</v>
      </c>
      <c r="G7" s="6"/>
      <c r="H7" s="6"/>
      <c r="I7" s="6">
        <f>'Cases data'!H22-SUM('Fig4-Cases-deaths'!I5:I6)</f>
        <v>79</v>
      </c>
      <c r="J7" s="6">
        <f>'Cases data'!I22-SUM('Fig4-Cases-deaths'!J5:J6)</f>
        <v>6</v>
      </c>
    </row>
    <row r="8" spans="1:17">
      <c r="A8" s="12">
        <v>41791</v>
      </c>
      <c r="B8" s="25"/>
      <c r="C8" s="25">
        <f t="shared" si="1"/>
        <v>0.62745098039215685</v>
      </c>
      <c r="D8" s="25">
        <f t="shared" si="2"/>
        <v>0.54913294797687862</v>
      </c>
      <c r="E8">
        <f>'Cases data'!B28-SUM('Fig4-Cases-deaths'!E5:E7)</f>
        <v>80</v>
      </c>
      <c r="F8" s="6">
        <f>'Cases data'!C28-SUM('Fig4-Cases-deaths'!F5:F7)</f>
        <v>99</v>
      </c>
      <c r="G8" s="6">
        <f>'Cases data'!E27-SUM('Fig4-Cases-deaths'!G5:G7)</f>
        <v>102</v>
      </c>
      <c r="H8" s="6">
        <f>'Cases data'!F27-SUM('Fig4-Cases-deaths'!H5:H7)</f>
        <v>64</v>
      </c>
      <c r="I8" s="6">
        <f>'Cases data'!H27-SUM('Fig4-Cases-deaths'!I5:I7)</f>
        <v>173</v>
      </c>
      <c r="J8" s="6">
        <f>'Cases data'!I27-SUM('Fig4-Cases-deaths'!J5:J7)</f>
        <v>95</v>
      </c>
    </row>
    <row r="9" spans="1:17">
      <c r="A9" s="12">
        <v>41821</v>
      </c>
      <c r="B9" s="25">
        <f t="shared" si="0"/>
        <v>0.66233766233766234</v>
      </c>
      <c r="C9" s="25">
        <f t="shared" si="1"/>
        <v>0.50991501416430596</v>
      </c>
      <c r="D9" s="25">
        <f t="shared" si="2"/>
        <v>0.43654822335025378</v>
      </c>
      <c r="E9">
        <f>'Cases data'!B34-SUM('Fig4-Cases-deaths'!E5:E8)</f>
        <v>77</v>
      </c>
      <c r="F9" s="6">
        <f>'Cases data'!C34-SUM('Fig4-Cases-deaths'!F5:F8)</f>
        <v>51</v>
      </c>
      <c r="G9" s="6">
        <f>'Cases data'!E34-SUM('Fig4-Cases-deaths'!G5:G8)</f>
        <v>353</v>
      </c>
      <c r="H9" s="6">
        <f>'Cases data'!F34-SUM('Fig4-Cases-deaths'!H5:H8)</f>
        <v>180</v>
      </c>
      <c r="I9" s="6">
        <f>'Cases data'!H34-SUM('Fig4-Cases-deaths'!I5:I8)</f>
        <v>394</v>
      </c>
      <c r="J9" s="6">
        <f>'Cases data'!I34-SUM('Fig4-Cases-deaths'!J5:J8)</f>
        <v>172</v>
      </c>
    </row>
    <row r="10" spans="1:17">
      <c r="A10" s="12">
        <v>41852</v>
      </c>
      <c r="B10" s="25">
        <f t="shared" si="0"/>
        <v>0.47552447552447552</v>
      </c>
      <c r="C10" s="25">
        <f t="shared" si="1"/>
        <v>0.50081300813008134</v>
      </c>
      <c r="D10" s="25">
        <f t="shared" si="2"/>
        <v>0.35614035087719298</v>
      </c>
      <c r="E10">
        <f>'Cases data'!B43-SUM('Fig4-Cases-deaths'!E5:E9)</f>
        <v>286</v>
      </c>
      <c r="F10" s="6">
        <f>'Cases data'!C43-SUM('Fig4-Cases-deaths'!F5:F9)</f>
        <v>136</v>
      </c>
      <c r="G10" s="6">
        <f>'Cases data'!E43-SUM('Fig4-Cases-deaths'!G5:G9)</f>
        <v>1230</v>
      </c>
      <c r="H10" s="6">
        <f>'Cases data'!F43-SUM('Fig4-Cases-deaths'!H5:H9)</f>
        <v>616</v>
      </c>
      <c r="I10" s="6">
        <f>'Cases data'!H43-SUM('Fig4-Cases-deaths'!I5:I9)</f>
        <v>570</v>
      </c>
      <c r="J10" s="6">
        <f>'Cases data'!I43-SUM('Fig4-Cases-deaths'!J5:J9)</f>
        <v>203</v>
      </c>
    </row>
    <row r="11" spans="1:17">
      <c r="A11" s="12">
        <v>41883</v>
      </c>
      <c r="B11" s="25">
        <f t="shared" si="0"/>
        <v>0.57242990654205606</v>
      </c>
      <c r="C11" s="25">
        <f t="shared" si="1"/>
        <v>0.56086142322097376</v>
      </c>
      <c r="D11" s="25">
        <f t="shared" si="2"/>
        <v>0.12039312039312039</v>
      </c>
      <c r="E11">
        <f>'Cases data'!B53-SUM('Fig4-Cases-deaths'!E5:E10)</f>
        <v>428</v>
      </c>
      <c r="F11" s="6">
        <f>'Cases data'!C53-SUM('Fig4-Cases-deaths'!F5:F10)</f>
        <v>245</v>
      </c>
      <c r="G11" s="6">
        <f>'Cases data'!E53-SUM('Fig4-Cases-deaths'!G5:G10)</f>
        <v>2136</v>
      </c>
      <c r="H11" s="6">
        <f>'Cases data'!F53-SUM('Fig4-Cases-deaths'!H5:H10)</f>
        <v>1198</v>
      </c>
      <c r="I11" s="6">
        <f>'Cases data'!H53-SUM('Fig4-Cases-deaths'!I5:I10)</f>
        <v>1221</v>
      </c>
      <c r="J11" s="6">
        <f>'Cases data'!I53-SUM('Fig4-Cases-deaths'!J5:J10)</f>
        <v>147</v>
      </c>
    </row>
    <row r="12" spans="1:17">
      <c r="A12" s="12">
        <v>41913</v>
      </c>
      <c r="B12" s="25">
        <f t="shared" si="0"/>
        <v>0.56766917293233088</v>
      </c>
      <c r="C12" s="25">
        <f t="shared" si="1"/>
        <v>0.23337049424005946</v>
      </c>
      <c r="D12" s="25">
        <f t="shared" si="2"/>
        <v>0.19250645994832041</v>
      </c>
      <c r="E12">
        <f>'Cases data'!B62-SUM('Fig4-Cases-deaths'!E5:E11)</f>
        <v>532</v>
      </c>
      <c r="F12" s="6">
        <f>'Cases data'!C62-SUM('Fig4-Cases-deaths'!F5:F11)</f>
        <v>302</v>
      </c>
      <c r="G12" s="6">
        <f>'Cases data'!E62-SUM('Fig4-Cases-deaths'!G5:G11)</f>
        <v>2691</v>
      </c>
      <c r="H12" s="6">
        <f>'Cases data'!F62-SUM('Fig4-Cases-deaths'!H5:H11)</f>
        <v>628</v>
      </c>
      <c r="I12" s="6">
        <f>'Cases data'!H62-SUM('Fig4-Cases-deaths'!I5:I11)</f>
        <v>2322</v>
      </c>
      <c r="J12" s="6">
        <f>'Cases data'!I62-SUM('Fig4-Cases-deaths'!J5:J11)</f>
        <v>447</v>
      </c>
    </row>
    <row r="13" spans="1:17">
      <c r="A13" s="12">
        <v>41944</v>
      </c>
      <c r="B13" s="25">
        <f t="shared" si="0"/>
        <v>0.66489361702127658</v>
      </c>
      <c r="C13" s="25">
        <f t="shared" si="1"/>
        <v>0.32577903682719545</v>
      </c>
      <c r="D13" s="25">
        <f t="shared" si="2"/>
        <v>0.14147521160822249</v>
      </c>
      <c r="E13">
        <f>'Cases data'!B65-SUM('Fig4-Cases-deaths'!E5:E12)</f>
        <v>188</v>
      </c>
      <c r="F13" s="6">
        <f>'Cases data'!C65-SUM('Fig4-Cases-deaths'!F5:F12)</f>
        <v>125</v>
      </c>
      <c r="G13" s="6">
        <f>'Cases data'!E65-SUM('Fig4-Cases-deaths'!G5:G12)</f>
        <v>353</v>
      </c>
      <c r="H13" s="6">
        <f>'Cases data'!F65-SUM('Fig4-Cases-deaths'!H5:H12)</f>
        <v>115</v>
      </c>
      <c r="I13" s="6">
        <f>'Cases data'!H65-SUM('Fig4-Cases-deaths'!I5:I12)</f>
        <v>827</v>
      </c>
      <c r="J13" s="6">
        <f>'Cases data'!I65-SUM('Fig4-Cases-deaths'!J5:J12)</f>
        <v>117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C86"/>
  <sheetViews>
    <sheetView topLeftCell="A53" workbookViewId="0">
      <selection activeCell="I27" sqref="I27"/>
    </sheetView>
  </sheetViews>
  <sheetFormatPr defaultRowHeight="13.2"/>
  <cols>
    <col min="1" max="1" width="35.44140625" customWidth="1"/>
    <col min="2" max="3" width="12" customWidth="1"/>
  </cols>
  <sheetData>
    <row r="1" spans="1:3">
      <c r="A1" s="11" t="s">
        <v>964</v>
      </c>
    </row>
    <row r="2" spans="1:3">
      <c r="A2" s="11" t="s">
        <v>961</v>
      </c>
    </row>
    <row r="4" spans="1:3" ht="39.6">
      <c r="A4" s="28" t="s">
        <v>564</v>
      </c>
      <c r="B4" s="29" t="s">
        <v>957</v>
      </c>
      <c r="C4" s="29" t="s">
        <v>993</v>
      </c>
    </row>
    <row r="5" spans="1:3">
      <c r="A5" t="s">
        <v>354</v>
      </c>
      <c r="B5" s="10">
        <v>16.149999999999999</v>
      </c>
      <c r="C5" s="10">
        <v>88.2</v>
      </c>
    </row>
    <row r="6" spans="1:3">
      <c r="A6" t="s">
        <v>537</v>
      </c>
      <c r="B6" s="10">
        <v>13.649998999999999</v>
      </c>
      <c r="C6" s="10">
        <v>36.350000999999999</v>
      </c>
    </row>
    <row r="7" spans="1:3">
      <c r="A7" t="s">
        <v>448</v>
      </c>
      <c r="B7" s="10">
        <v>7.5</v>
      </c>
      <c r="C7" s="10">
        <v>12.5</v>
      </c>
    </row>
    <row r="8" spans="1:3">
      <c r="A8" t="s">
        <v>18</v>
      </c>
      <c r="B8" s="10">
        <v>5</v>
      </c>
      <c r="C8" s="10">
        <v>0</v>
      </c>
    </row>
    <row r="9" spans="1:3">
      <c r="A9" t="s">
        <v>320</v>
      </c>
      <c r="B9" s="10">
        <v>4.2630860000000004</v>
      </c>
      <c r="C9" s="10">
        <v>0</v>
      </c>
    </row>
    <row r="10" spans="1:3">
      <c r="A10" t="s">
        <v>367</v>
      </c>
      <c r="B10" s="10">
        <v>4</v>
      </c>
      <c r="C10" s="10">
        <v>0</v>
      </c>
    </row>
    <row r="11" spans="1:3">
      <c r="A11" s="6" t="s">
        <v>948</v>
      </c>
      <c r="B11" s="10">
        <v>2.8214670000000002</v>
      </c>
      <c r="C11" s="10">
        <v>0</v>
      </c>
    </row>
    <row r="12" spans="1:3">
      <c r="A12" t="s">
        <v>611</v>
      </c>
      <c r="B12" s="10">
        <v>2</v>
      </c>
      <c r="C12" s="10">
        <v>0</v>
      </c>
    </row>
    <row r="13" spans="1:3">
      <c r="A13" t="s">
        <v>644</v>
      </c>
      <c r="B13" s="10">
        <v>1.35</v>
      </c>
      <c r="C13" s="10">
        <v>5.2499999999999998E-2</v>
      </c>
    </row>
    <row r="14" spans="1:3">
      <c r="A14" s="6" t="s">
        <v>947</v>
      </c>
      <c r="B14" s="10">
        <v>15.102639</v>
      </c>
      <c r="C14" s="10">
        <v>17.200025</v>
      </c>
    </row>
    <row r="15" spans="1:3" s="35" customFormat="1">
      <c r="B15" s="10"/>
      <c r="C15" s="10"/>
    </row>
    <row r="16" spans="1:3">
      <c r="A16" t="s">
        <v>260</v>
      </c>
      <c r="B16" s="10">
        <v>1.044788</v>
      </c>
      <c r="C16" s="10">
        <v>0</v>
      </c>
    </row>
    <row r="17" spans="1:3">
      <c r="A17" t="s">
        <v>287</v>
      </c>
      <c r="B17" s="10">
        <v>1.0362690000000001</v>
      </c>
      <c r="C17" s="10">
        <v>0</v>
      </c>
    </row>
    <row r="18" spans="1:3">
      <c r="A18" t="s">
        <v>567</v>
      </c>
      <c r="B18" s="10">
        <v>1</v>
      </c>
      <c r="C18" s="10">
        <v>0</v>
      </c>
    </row>
    <row r="19" spans="1:3">
      <c r="A19" t="s">
        <v>495</v>
      </c>
      <c r="B19" s="10">
        <v>1</v>
      </c>
      <c r="C19" s="10">
        <v>0</v>
      </c>
    </row>
    <row r="20" spans="1:3">
      <c r="A20" t="s">
        <v>590</v>
      </c>
      <c r="B20" s="10">
        <v>1</v>
      </c>
      <c r="C20" s="10">
        <v>0</v>
      </c>
    </row>
    <row r="21" spans="1:3">
      <c r="A21" t="s">
        <v>318</v>
      </c>
      <c r="B21" s="10">
        <v>1</v>
      </c>
      <c r="C21" s="10">
        <v>0</v>
      </c>
    </row>
    <row r="22" spans="1:3">
      <c r="A22" t="s">
        <v>17</v>
      </c>
      <c r="B22" s="10">
        <v>1</v>
      </c>
      <c r="C22" s="10">
        <v>1</v>
      </c>
    </row>
    <row r="23" spans="1:3">
      <c r="A23" t="s">
        <v>899</v>
      </c>
      <c r="B23" s="10">
        <v>0.92400000000000004</v>
      </c>
      <c r="C23" s="10">
        <v>0</v>
      </c>
    </row>
    <row r="24" spans="1:3">
      <c r="A24" t="s">
        <v>606</v>
      </c>
      <c r="B24" s="10">
        <v>0.79409799999999997</v>
      </c>
      <c r="C24" s="10">
        <v>0</v>
      </c>
    </row>
    <row r="25" spans="1:3">
      <c r="A25" t="s">
        <v>759</v>
      </c>
      <c r="B25" s="10">
        <v>0.69051200000000001</v>
      </c>
      <c r="C25" s="10">
        <v>0</v>
      </c>
    </row>
    <row r="26" spans="1:3">
      <c r="A26" t="s">
        <v>758</v>
      </c>
      <c r="B26" s="10">
        <v>0.65876199999999996</v>
      </c>
      <c r="C26" s="10">
        <v>0</v>
      </c>
    </row>
    <row r="27" spans="1:3">
      <c r="A27" t="s">
        <v>858</v>
      </c>
      <c r="B27" s="10">
        <v>0.635324</v>
      </c>
      <c r="C27" s="10">
        <v>0</v>
      </c>
    </row>
    <row r="28" spans="1:3">
      <c r="A28" t="s">
        <v>438</v>
      </c>
      <c r="B28" s="10">
        <v>0.61699999999999999</v>
      </c>
      <c r="C28" s="10">
        <v>0</v>
      </c>
    </row>
    <row r="29" spans="1:3">
      <c r="A29" t="s">
        <v>710</v>
      </c>
      <c r="B29" s="10">
        <v>0.59</v>
      </c>
      <c r="C29" s="10">
        <v>0</v>
      </c>
    </row>
    <row r="30" spans="1:3">
      <c r="A30" t="s">
        <v>487</v>
      </c>
      <c r="B30" s="10">
        <v>0.5</v>
      </c>
      <c r="C30" s="10">
        <v>0</v>
      </c>
    </row>
    <row r="31" spans="1:3">
      <c r="A31" t="s">
        <v>893</v>
      </c>
      <c r="B31" s="10">
        <v>0.4</v>
      </c>
      <c r="C31" s="10">
        <v>0</v>
      </c>
    </row>
    <row r="32" spans="1:3">
      <c r="A32" t="s">
        <v>102</v>
      </c>
      <c r="B32" s="10">
        <v>0.30864200000000003</v>
      </c>
      <c r="C32" s="10">
        <v>0</v>
      </c>
    </row>
    <row r="33" spans="1:3">
      <c r="A33" t="s">
        <v>7</v>
      </c>
      <c r="B33" s="10">
        <v>0.25</v>
      </c>
      <c r="C33" s="10">
        <v>0</v>
      </c>
    </row>
    <row r="34" spans="1:3">
      <c r="A34" t="s">
        <v>399</v>
      </c>
      <c r="B34" s="10">
        <v>0.247</v>
      </c>
      <c r="C34" s="10">
        <v>0</v>
      </c>
    </row>
    <row r="35" spans="1:3">
      <c r="A35" t="s">
        <v>562</v>
      </c>
      <c r="B35" s="10">
        <v>0.23400000000000001</v>
      </c>
      <c r="C35" s="10">
        <v>0</v>
      </c>
    </row>
    <row r="36" spans="1:3">
      <c r="A36" t="s">
        <v>494</v>
      </c>
      <c r="B36" s="10">
        <v>0.22500000000000001</v>
      </c>
      <c r="C36" s="10">
        <v>0</v>
      </c>
    </row>
    <row r="37" spans="1:3">
      <c r="A37" t="s">
        <v>755</v>
      </c>
      <c r="B37" s="10">
        <v>0.2</v>
      </c>
      <c r="C37" s="10">
        <v>0</v>
      </c>
    </row>
    <row r="38" spans="1:3">
      <c r="A38" t="s">
        <v>695</v>
      </c>
      <c r="B38" s="10">
        <v>0.2</v>
      </c>
      <c r="C38" s="10">
        <v>0</v>
      </c>
    </row>
    <row r="39" spans="1:3">
      <c r="A39" t="s">
        <v>442</v>
      </c>
      <c r="B39" s="10">
        <v>0.169405</v>
      </c>
      <c r="C39" s="10">
        <v>0</v>
      </c>
    </row>
    <row r="40" spans="1:3">
      <c r="A40" t="s">
        <v>108</v>
      </c>
      <c r="B40" s="10">
        <v>0.15</v>
      </c>
      <c r="C40" s="10">
        <v>0</v>
      </c>
    </row>
    <row r="41" spans="1:3">
      <c r="A41" t="s">
        <v>473</v>
      </c>
      <c r="B41" s="10">
        <v>0.13369</v>
      </c>
      <c r="C41" s="10">
        <v>0</v>
      </c>
    </row>
    <row r="42" spans="1:3">
      <c r="A42" t="s">
        <v>792</v>
      </c>
      <c r="B42" s="10">
        <v>0.13175200000000001</v>
      </c>
      <c r="C42" s="10">
        <v>0</v>
      </c>
    </row>
    <row r="43" spans="1:3">
      <c r="A43" t="s">
        <v>28</v>
      </c>
      <c r="B43" s="10">
        <v>0.1</v>
      </c>
      <c r="C43" s="10">
        <v>0</v>
      </c>
    </row>
    <row r="44" spans="1:3">
      <c r="A44" t="s">
        <v>848</v>
      </c>
      <c r="B44" s="10">
        <v>0.1</v>
      </c>
      <c r="C44" s="10">
        <v>0</v>
      </c>
    </row>
    <row r="45" spans="1:3">
      <c r="A45" t="s">
        <v>557</v>
      </c>
      <c r="B45" s="10">
        <v>8.5338999999999998E-2</v>
      </c>
      <c r="C45" s="10">
        <v>0</v>
      </c>
    </row>
    <row r="46" spans="1:3">
      <c r="A46" t="s">
        <v>405</v>
      </c>
      <c r="B46" s="10">
        <v>0.08</v>
      </c>
      <c r="C46" s="10">
        <v>0</v>
      </c>
    </row>
    <row r="47" spans="1:3">
      <c r="A47" t="s">
        <v>99</v>
      </c>
      <c r="B47" s="10">
        <v>7.5795000000000001E-2</v>
      </c>
      <c r="C47" s="10">
        <v>0</v>
      </c>
    </row>
    <row r="48" spans="1:3">
      <c r="A48" t="s">
        <v>280</v>
      </c>
      <c r="B48" s="10">
        <v>7.4999999999999997E-2</v>
      </c>
      <c r="C48" s="10">
        <v>0</v>
      </c>
    </row>
    <row r="49" spans="1:3">
      <c r="A49" t="s">
        <v>913</v>
      </c>
      <c r="B49" s="10">
        <v>7.0000000000000007E-2</v>
      </c>
      <c r="C49" s="10">
        <v>0</v>
      </c>
    </row>
    <row r="50" spans="1:3">
      <c r="A50" t="s">
        <v>748</v>
      </c>
      <c r="B50" s="10">
        <v>6.7204E-2</v>
      </c>
      <c r="C50" s="10">
        <v>0</v>
      </c>
    </row>
    <row r="51" spans="1:3">
      <c r="A51" t="s">
        <v>150</v>
      </c>
      <c r="B51" s="10">
        <v>6.6845000000000002E-2</v>
      </c>
      <c r="C51" s="10">
        <v>0</v>
      </c>
    </row>
    <row r="52" spans="1:3">
      <c r="A52" t="s">
        <v>368</v>
      </c>
      <c r="B52" s="10">
        <v>5.688E-2</v>
      </c>
      <c r="C52" s="10">
        <v>0</v>
      </c>
    </row>
    <row r="53" spans="1:3">
      <c r="A53" t="s">
        <v>244</v>
      </c>
      <c r="B53" s="10">
        <v>0.05</v>
      </c>
      <c r="C53" s="10">
        <v>0</v>
      </c>
    </row>
    <row r="54" spans="1:3">
      <c r="A54" t="s">
        <v>650</v>
      </c>
      <c r="B54" s="10">
        <v>0.05</v>
      </c>
      <c r="C54" s="10">
        <v>0</v>
      </c>
    </row>
    <row r="55" spans="1:3">
      <c r="A55" t="s">
        <v>829</v>
      </c>
      <c r="B55" s="10">
        <v>0.05</v>
      </c>
      <c r="C55" s="10">
        <v>0</v>
      </c>
    </row>
    <row r="56" spans="1:3">
      <c r="A56" t="s">
        <v>734</v>
      </c>
      <c r="B56" s="10">
        <v>4.8000000000000001E-2</v>
      </c>
      <c r="C56" s="10">
        <v>0</v>
      </c>
    </row>
    <row r="57" spans="1:3">
      <c r="A57" t="s">
        <v>451</v>
      </c>
      <c r="B57" s="10">
        <v>4.4803000000000003E-2</v>
      </c>
      <c r="C57" s="10">
        <v>0</v>
      </c>
    </row>
    <row r="58" spans="1:3">
      <c r="A58" t="s">
        <v>175</v>
      </c>
      <c r="B58" s="10">
        <v>3.2000000000000001E-2</v>
      </c>
      <c r="C58" s="10">
        <v>3.2</v>
      </c>
    </row>
    <row r="59" spans="1:3">
      <c r="A59" t="s">
        <v>484</v>
      </c>
      <c r="B59" s="10">
        <v>3.1362000000000001E-2</v>
      </c>
      <c r="C59" s="10">
        <v>0</v>
      </c>
    </row>
    <row r="60" spans="1:3">
      <c r="A60" t="s">
        <v>53</v>
      </c>
      <c r="B60" s="10">
        <v>3.1109000000000001E-2</v>
      </c>
      <c r="C60" s="10">
        <v>0</v>
      </c>
    </row>
    <row r="61" spans="1:3">
      <c r="A61" t="s">
        <v>429</v>
      </c>
      <c r="B61" s="10">
        <v>3.0345E-2</v>
      </c>
      <c r="C61" s="10">
        <v>0</v>
      </c>
    </row>
    <row r="62" spans="1:3">
      <c r="A62" t="s">
        <v>907</v>
      </c>
      <c r="B62" s="10">
        <v>2.5000000000000001E-2</v>
      </c>
      <c r="C62" s="10">
        <v>0</v>
      </c>
    </row>
    <row r="63" spans="1:3">
      <c r="A63" t="s">
        <v>514</v>
      </c>
      <c r="B63" s="10">
        <v>0</v>
      </c>
      <c r="C63" s="10">
        <v>6.7193659999999999</v>
      </c>
    </row>
    <row r="64" spans="1:3">
      <c r="A64" t="s">
        <v>61</v>
      </c>
      <c r="B64" s="10">
        <v>0</v>
      </c>
      <c r="C64" s="10">
        <v>0</v>
      </c>
    </row>
    <row r="65" spans="1:3">
      <c r="A65" t="s">
        <v>131</v>
      </c>
      <c r="B65" s="10">
        <v>0</v>
      </c>
      <c r="C65" s="10">
        <v>0.05</v>
      </c>
    </row>
    <row r="66" spans="1:3">
      <c r="A66" t="s">
        <v>664</v>
      </c>
      <c r="B66" s="10">
        <v>0</v>
      </c>
      <c r="C66" s="10">
        <v>0.5</v>
      </c>
    </row>
    <row r="67" spans="1:3">
      <c r="A67" t="s">
        <v>699</v>
      </c>
      <c r="B67" s="10">
        <v>0</v>
      </c>
      <c r="C67" s="10">
        <v>0.05</v>
      </c>
    </row>
    <row r="68" spans="1:3">
      <c r="A68" t="s">
        <v>857</v>
      </c>
      <c r="B68" s="10">
        <v>0</v>
      </c>
      <c r="C68" s="10">
        <v>1</v>
      </c>
    </row>
    <row r="69" spans="1:3">
      <c r="A69" t="s">
        <v>466</v>
      </c>
      <c r="B69" s="10">
        <v>0</v>
      </c>
      <c r="C69" s="10">
        <v>15</v>
      </c>
    </row>
    <row r="70" spans="1:3">
      <c r="A70" t="s">
        <v>376</v>
      </c>
      <c r="B70" s="10">
        <v>0</v>
      </c>
      <c r="C70" s="10">
        <v>0</v>
      </c>
    </row>
    <row r="71" spans="1:3">
      <c r="A71" t="s">
        <v>325</v>
      </c>
      <c r="B71" s="10">
        <v>0</v>
      </c>
      <c r="C71" s="10">
        <v>1</v>
      </c>
    </row>
    <row r="72" spans="1:3">
      <c r="A72" t="s">
        <v>692</v>
      </c>
      <c r="B72" s="10">
        <v>0</v>
      </c>
      <c r="C72" s="10">
        <v>0</v>
      </c>
    </row>
    <row r="73" spans="1:3">
      <c r="A73" t="s">
        <v>830</v>
      </c>
      <c r="B73" s="10">
        <v>0</v>
      </c>
      <c r="C73" s="10">
        <v>0.5</v>
      </c>
    </row>
    <row r="74" spans="1:3">
      <c r="A74" t="s">
        <v>85</v>
      </c>
      <c r="B74" s="10">
        <v>0</v>
      </c>
      <c r="C74" s="10">
        <v>0</v>
      </c>
    </row>
    <row r="75" spans="1:3">
      <c r="A75" t="s">
        <v>231</v>
      </c>
      <c r="B75" s="10">
        <v>0</v>
      </c>
      <c r="C75" s="10">
        <v>0</v>
      </c>
    </row>
    <row r="76" spans="1:3">
      <c r="A76" t="s">
        <v>544</v>
      </c>
      <c r="B76" s="10">
        <v>0</v>
      </c>
      <c r="C76" s="10">
        <v>0.3</v>
      </c>
    </row>
    <row r="77" spans="1:3">
      <c r="A77" t="s">
        <v>345</v>
      </c>
      <c r="B77" s="10">
        <v>0</v>
      </c>
      <c r="C77" s="10">
        <v>25</v>
      </c>
    </row>
    <row r="78" spans="1:3">
      <c r="A78" t="s">
        <v>77</v>
      </c>
      <c r="B78" s="10">
        <v>0</v>
      </c>
      <c r="C78" s="10">
        <v>34.090909000000003</v>
      </c>
    </row>
    <row r="79" spans="1:3">
      <c r="A79" t="s">
        <v>859</v>
      </c>
      <c r="B79" s="10">
        <v>0</v>
      </c>
      <c r="C79" s="10">
        <v>0</v>
      </c>
    </row>
    <row r="80" spans="1:3">
      <c r="A80" t="s">
        <v>206</v>
      </c>
      <c r="B80" s="10">
        <v>0</v>
      </c>
      <c r="C80" s="10">
        <v>7.4999999999999997E-2</v>
      </c>
    </row>
    <row r="81" spans="1:3">
      <c r="A81" t="s">
        <v>29</v>
      </c>
      <c r="B81" s="10">
        <v>0</v>
      </c>
      <c r="C81" s="10">
        <v>0.15</v>
      </c>
    </row>
    <row r="82" spans="1:3">
      <c r="A82" t="s">
        <v>460</v>
      </c>
      <c r="B82" s="10">
        <v>0</v>
      </c>
      <c r="C82" s="10">
        <v>0</v>
      </c>
    </row>
    <row r="83" spans="1:3">
      <c r="A83" t="s">
        <v>415</v>
      </c>
      <c r="B83" s="10">
        <v>0</v>
      </c>
      <c r="C83" s="10">
        <v>15</v>
      </c>
    </row>
    <row r="84" spans="1:3">
      <c r="A84" t="s">
        <v>419</v>
      </c>
      <c r="B84" s="10">
        <v>0</v>
      </c>
      <c r="C84" s="10">
        <v>1.8</v>
      </c>
    </row>
    <row r="85" spans="1:3">
      <c r="A85" t="s">
        <v>786</v>
      </c>
      <c r="B85" s="10">
        <v>0</v>
      </c>
      <c r="C85" s="10">
        <v>0.32938099999999998</v>
      </c>
    </row>
    <row r="86" spans="1:3">
      <c r="A86" t="s">
        <v>917</v>
      </c>
      <c r="B86" s="10">
        <v>88.147114999999999</v>
      </c>
      <c r="C86" s="10">
        <v>260.067182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K69"/>
  <sheetViews>
    <sheetView workbookViewId="0">
      <pane ySplit="4" topLeftCell="A14" activePane="bottomLeft" state="frozen"/>
      <selection pane="bottomLeft" activeCell="L35" sqref="L35"/>
    </sheetView>
  </sheetViews>
  <sheetFormatPr defaultRowHeight="13.2"/>
  <cols>
    <col min="1" max="1" width="42.33203125" bestFit="1" customWidth="1"/>
    <col min="2" max="2" width="9.109375" style="34"/>
    <col min="6" max="6" width="9.109375" style="34"/>
    <col min="7" max="7" width="13.88671875" bestFit="1" customWidth="1"/>
    <col min="8" max="8" width="14" customWidth="1"/>
    <col min="9" max="9" width="12.44140625" customWidth="1"/>
  </cols>
  <sheetData>
    <row r="1" spans="1:6">
      <c r="A1" s="34" t="s">
        <v>998</v>
      </c>
    </row>
    <row r="2" spans="1:6">
      <c r="A2" s="34" t="s">
        <v>961</v>
      </c>
    </row>
    <row r="4" spans="1:6">
      <c r="A4" s="28" t="s">
        <v>853</v>
      </c>
      <c r="B4" s="28" t="s">
        <v>971</v>
      </c>
      <c r="C4" s="28" t="s">
        <v>412</v>
      </c>
      <c r="D4" s="28" t="s">
        <v>454</v>
      </c>
      <c r="E4" s="28" t="s">
        <v>917</v>
      </c>
      <c r="F4" s="28"/>
    </row>
    <row r="5" spans="1:6">
      <c r="A5" t="s">
        <v>866</v>
      </c>
      <c r="B5" s="34" t="s">
        <v>972</v>
      </c>
      <c r="C5" s="10">
        <v>45.366252000000003</v>
      </c>
      <c r="D5" s="10">
        <v>0</v>
      </c>
      <c r="E5" s="10">
        <v>45.366252000000003</v>
      </c>
    </row>
    <row r="6" spans="1:6">
      <c r="A6" t="s">
        <v>397</v>
      </c>
      <c r="B6" s="34" t="s">
        <v>210</v>
      </c>
      <c r="C6" s="10">
        <v>0.7</v>
      </c>
      <c r="D6" s="10">
        <v>0</v>
      </c>
      <c r="E6" s="10">
        <v>0.7</v>
      </c>
    </row>
    <row r="7" spans="1:6">
      <c r="A7" t="s">
        <v>285</v>
      </c>
      <c r="B7" s="34" t="s">
        <v>972</v>
      </c>
      <c r="C7" s="10">
        <v>3.3269579999999999</v>
      </c>
      <c r="D7" s="10">
        <v>0</v>
      </c>
      <c r="E7" s="10">
        <v>3.3269579999999999</v>
      </c>
    </row>
    <row r="8" spans="1:6">
      <c r="A8" t="s">
        <v>183</v>
      </c>
      <c r="B8" s="34" t="s">
        <v>67</v>
      </c>
      <c r="C8" s="10">
        <v>2.0053000000000001E-2</v>
      </c>
      <c r="D8" s="10">
        <v>0</v>
      </c>
      <c r="E8" s="10">
        <v>2.0053000000000001E-2</v>
      </c>
    </row>
    <row r="9" spans="1:6">
      <c r="A9" t="s">
        <v>170</v>
      </c>
      <c r="B9" s="34" t="s">
        <v>67</v>
      </c>
      <c r="C9" s="10">
        <v>16.122064999999999</v>
      </c>
      <c r="D9" s="10">
        <v>0</v>
      </c>
      <c r="E9" s="10">
        <v>16.122064999999999</v>
      </c>
    </row>
    <row r="10" spans="1:6">
      <c r="A10" t="s">
        <v>486</v>
      </c>
      <c r="B10" s="34" t="s">
        <v>67</v>
      </c>
      <c r="C10" s="10">
        <v>2.5099559999999999</v>
      </c>
      <c r="D10" s="10">
        <v>0</v>
      </c>
      <c r="E10" s="10">
        <v>2.5099559999999999</v>
      </c>
    </row>
    <row r="11" spans="1:6">
      <c r="A11" t="s">
        <v>257</v>
      </c>
      <c r="B11" s="34" t="s">
        <v>67</v>
      </c>
      <c r="C11" s="10">
        <v>0</v>
      </c>
      <c r="D11" s="10">
        <v>0</v>
      </c>
      <c r="E11" s="10">
        <v>0</v>
      </c>
    </row>
    <row r="12" spans="1:6">
      <c r="A12" t="s">
        <v>27</v>
      </c>
      <c r="B12" s="34" t="s">
        <v>67</v>
      </c>
      <c r="C12" s="10">
        <v>8.8945869999999996</v>
      </c>
      <c r="D12" s="10">
        <v>0</v>
      </c>
      <c r="E12" s="10">
        <v>8.8945869999999996</v>
      </c>
    </row>
    <row r="13" spans="1:6">
      <c r="A13" t="s">
        <v>14</v>
      </c>
      <c r="B13" s="34" t="s">
        <v>67</v>
      </c>
      <c r="C13" s="10">
        <v>0</v>
      </c>
      <c r="D13" s="10">
        <v>0</v>
      </c>
      <c r="E13" s="10">
        <v>0</v>
      </c>
    </row>
    <row r="14" spans="1:6">
      <c r="A14" t="s">
        <v>384</v>
      </c>
      <c r="B14" s="34" t="s">
        <v>67</v>
      </c>
      <c r="C14" s="10">
        <v>0</v>
      </c>
      <c r="D14" s="10">
        <v>0</v>
      </c>
      <c r="E14" s="10">
        <v>0</v>
      </c>
    </row>
    <row r="15" spans="1:6">
      <c r="A15" t="s">
        <v>819</v>
      </c>
      <c r="B15" s="34" t="s">
        <v>67</v>
      </c>
      <c r="C15" s="10">
        <v>51.184721000000003</v>
      </c>
      <c r="D15" s="10">
        <v>0</v>
      </c>
      <c r="E15" s="10">
        <v>51.184721000000003</v>
      </c>
    </row>
    <row r="16" spans="1:6">
      <c r="A16" t="s">
        <v>134</v>
      </c>
      <c r="B16" s="34" t="s">
        <v>972</v>
      </c>
      <c r="C16" s="10">
        <v>15.729958999999999</v>
      </c>
      <c r="D16" s="10">
        <v>0</v>
      </c>
      <c r="E16" s="10">
        <v>15.729958999999999</v>
      </c>
    </row>
    <row r="17" spans="1:9">
      <c r="A17" t="s">
        <v>671</v>
      </c>
      <c r="B17" s="34" t="s">
        <v>67</v>
      </c>
      <c r="C17" s="10">
        <v>0.1</v>
      </c>
      <c r="D17" s="10">
        <v>0</v>
      </c>
      <c r="E17" s="10">
        <v>0.1</v>
      </c>
    </row>
    <row r="18" spans="1:9">
      <c r="A18" t="s">
        <v>83</v>
      </c>
      <c r="B18" s="34" t="s">
        <v>67</v>
      </c>
      <c r="C18" s="10">
        <v>9.6202199999999998</v>
      </c>
      <c r="D18" s="10">
        <v>31.37978</v>
      </c>
      <c r="E18" s="10">
        <v>41</v>
      </c>
    </row>
    <row r="19" spans="1:9">
      <c r="A19" t="s">
        <v>57</v>
      </c>
      <c r="B19" s="34" t="s">
        <v>67</v>
      </c>
      <c r="C19" s="10">
        <v>0.1</v>
      </c>
      <c r="D19" s="10">
        <v>0</v>
      </c>
      <c r="E19" s="10">
        <v>0.1</v>
      </c>
    </row>
    <row r="20" spans="1:9">
      <c r="A20" t="s">
        <v>42</v>
      </c>
      <c r="B20" s="34" t="s">
        <v>67</v>
      </c>
      <c r="C20" s="10">
        <v>0</v>
      </c>
      <c r="D20" s="10">
        <v>0</v>
      </c>
      <c r="E20" s="10">
        <v>0</v>
      </c>
    </row>
    <row r="21" spans="1:9">
      <c r="A21" t="s">
        <v>552</v>
      </c>
      <c r="B21" s="34" t="s">
        <v>67</v>
      </c>
      <c r="C21" s="10">
        <v>0</v>
      </c>
      <c r="D21" s="10">
        <v>0</v>
      </c>
      <c r="E21" s="10">
        <v>0</v>
      </c>
    </row>
    <row r="22" spans="1:9">
      <c r="A22" t="s">
        <v>411</v>
      </c>
      <c r="B22" s="34" t="s">
        <v>67</v>
      </c>
      <c r="C22" s="10">
        <v>0.14218</v>
      </c>
      <c r="D22" s="10">
        <v>0</v>
      </c>
      <c r="E22" s="10">
        <v>0.14218</v>
      </c>
    </row>
    <row r="23" spans="1:9">
      <c r="A23" t="s">
        <v>275</v>
      </c>
      <c r="B23" s="34" t="s">
        <v>67</v>
      </c>
      <c r="C23" s="10">
        <v>16.683658999999999</v>
      </c>
      <c r="D23" s="10">
        <v>0</v>
      </c>
      <c r="E23" s="10">
        <v>16.683658999999999</v>
      </c>
    </row>
    <row r="24" spans="1:9">
      <c r="A24" t="s">
        <v>366</v>
      </c>
      <c r="B24" s="34" t="s">
        <v>67</v>
      </c>
      <c r="C24" s="10">
        <v>0.13081599999999999</v>
      </c>
      <c r="D24" s="10">
        <v>0</v>
      </c>
      <c r="E24" s="10">
        <v>0.13081599999999999</v>
      </c>
    </row>
    <row r="25" spans="1:9">
      <c r="A25" t="s">
        <v>690</v>
      </c>
      <c r="B25" s="34" t="s">
        <v>67</v>
      </c>
      <c r="C25" s="10">
        <v>75.670040999999998</v>
      </c>
      <c r="D25" s="10">
        <v>0</v>
      </c>
      <c r="E25" s="10">
        <v>75.670040999999998</v>
      </c>
    </row>
    <row r="26" spans="1:9">
      <c r="A26" t="s">
        <v>799</v>
      </c>
      <c r="B26" s="34" t="s">
        <v>67</v>
      </c>
      <c r="C26" s="10">
        <v>11.230929</v>
      </c>
      <c r="D26" s="10">
        <v>0</v>
      </c>
      <c r="E26" s="10">
        <v>11.230929</v>
      </c>
    </row>
    <row r="27" spans="1:9">
      <c r="A27" t="s">
        <v>343</v>
      </c>
      <c r="B27" s="34" t="s">
        <v>67</v>
      </c>
      <c r="C27" s="10">
        <v>19.175037</v>
      </c>
      <c r="D27" s="10">
        <v>7.205095</v>
      </c>
      <c r="E27" s="10">
        <v>26.380132</v>
      </c>
    </row>
    <row r="28" spans="1:9">
      <c r="A28" t="s">
        <v>269</v>
      </c>
      <c r="B28" s="34" t="s">
        <v>67</v>
      </c>
      <c r="C28" s="10">
        <v>76.783473000000001</v>
      </c>
      <c r="D28" s="10">
        <v>0</v>
      </c>
      <c r="E28" s="10">
        <v>76.783473000000001</v>
      </c>
      <c r="H28" s="37" t="s">
        <v>975</v>
      </c>
    </row>
    <row r="29" spans="1:9">
      <c r="A29" t="s">
        <v>105</v>
      </c>
      <c r="B29" s="34" t="s">
        <v>67</v>
      </c>
      <c r="C29" s="10">
        <v>3.9525999999999999E-2</v>
      </c>
      <c r="D29" s="10">
        <v>0</v>
      </c>
      <c r="E29" s="10">
        <v>3.9525999999999999E-2</v>
      </c>
      <c r="G29" s="37" t="s">
        <v>974</v>
      </c>
      <c r="H29" s="40" t="s">
        <v>976</v>
      </c>
      <c r="I29" s="40" t="s">
        <v>977</v>
      </c>
    </row>
    <row r="30" spans="1:9">
      <c r="A30" t="s">
        <v>686</v>
      </c>
      <c r="B30" s="34" t="s">
        <v>67</v>
      </c>
      <c r="C30" s="10">
        <v>6.3532000000000005E-2</v>
      </c>
      <c r="D30" s="10">
        <v>0</v>
      </c>
      <c r="E30" s="10">
        <v>6.3532000000000005E-2</v>
      </c>
      <c r="G30" s="38" t="s">
        <v>67</v>
      </c>
      <c r="H30" s="20">
        <v>49.707282999999997</v>
      </c>
      <c r="I30" s="20">
        <v>929.26621599999999</v>
      </c>
    </row>
    <row r="31" spans="1:9">
      <c r="A31" t="s">
        <v>22</v>
      </c>
      <c r="B31" s="34" t="s">
        <v>67</v>
      </c>
      <c r="C31" s="10">
        <v>0.05</v>
      </c>
      <c r="D31" s="10">
        <v>0</v>
      </c>
      <c r="E31" s="10">
        <v>0.05</v>
      </c>
      <c r="G31" s="38" t="s">
        <v>972</v>
      </c>
      <c r="H31" s="20">
        <v>0</v>
      </c>
      <c r="I31" s="20">
        <v>169.923169</v>
      </c>
    </row>
    <row r="32" spans="1:9">
      <c r="A32" t="s">
        <v>882</v>
      </c>
      <c r="B32" s="34" t="s">
        <v>67</v>
      </c>
      <c r="C32" s="10">
        <v>0.5</v>
      </c>
      <c r="D32" s="10">
        <v>0</v>
      </c>
      <c r="E32" s="10">
        <v>0.5</v>
      </c>
      <c r="G32" s="38" t="s">
        <v>210</v>
      </c>
      <c r="H32" s="20">
        <v>0</v>
      </c>
      <c r="I32" s="20">
        <v>1.1810239999999999</v>
      </c>
    </row>
    <row r="33" spans="1:11">
      <c r="A33" t="s">
        <v>804</v>
      </c>
      <c r="B33" s="34" t="s">
        <v>67</v>
      </c>
      <c r="C33" s="10">
        <v>1.249061</v>
      </c>
      <c r="D33" s="10">
        <v>0</v>
      </c>
      <c r="E33" s="10">
        <v>1.249061</v>
      </c>
      <c r="G33" s="38" t="s">
        <v>973</v>
      </c>
      <c r="H33" s="20">
        <v>5.8497880000000002</v>
      </c>
      <c r="I33" s="20">
        <v>82.297326999999996</v>
      </c>
    </row>
    <row r="34" spans="1:11">
      <c r="A34" t="s">
        <v>5</v>
      </c>
      <c r="B34" s="34" t="s">
        <v>67</v>
      </c>
      <c r="C34" s="10">
        <v>0.02</v>
      </c>
      <c r="D34" s="10">
        <v>0</v>
      </c>
      <c r="E34" s="10">
        <v>0.02</v>
      </c>
      <c r="G34" s="38" t="s">
        <v>917</v>
      </c>
      <c r="H34" s="20">
        <v>55.557070999999993</v>
      </c>
      <c r="I34" s="20">
        <v>1182.6677359999999</v>
      </c>
    </row>
    <row r="35" spans="1:11">
      <c r="A35" t="s">
        <v>782</v>
      </c>
      <c r="B35" s="34" t="s">
        <v>67</v>
      </c>
      <c r="C35" s="10">
        <v>2.1796600000000002</v>
      </c>
      <c r="D35" s="10">
        <v>2.6349999999999998E-2</v>
      </c>
      <c r="E35" s="10">
        <v>2.20601</v>
      </c>
    </row>
    <row r="36" spans="1:11">
      <c r="A36" t="s">
        <v>36</v>
      </c>
      <c r="B36" s="34" t="s">
        <v>67</v>
      </c>
      <c r="C36" s="10">
        <v>20.486256999999998</v>
      </c>
      <c r="D36" s="10">
        <v>0.91</v>
      </c>
      <c r="E36" s="10">
        <v>21.396256999999999</v>
      </c>
    </row>
    <row r="37" spans="1:11">
      <c r="A37" t="s">
        <v>742</v>
      </c>
      <c r="B37" s="34" t="s">
        <v>67</v>
      </c>
      <c r="C37" s="10">
        <v>0</v>
      </c>
      <c r="D37" s="10">
        <v>0</v>
      </c>
      <c r="E37" s="10">
        <v>0</v>
      </c>
      <c r="G37" s="28" t="s">
        <v>979</v>
      </c>
      <c r="H37" s="28" t="s">
        <v>978</v>
      </c>
      <c r="I37" s="28" t="s">
        <v>412</v>
      </c>
      <c r="J37" s="28" t="s">
        <v>981</v>
      </c>
      <c r="K37" s="28" t="s">
        <v>982</v>
      </c>
    </row>
    <row r="38" spans="1:11">
      <c r="A38" t="s">
        <v>176</v>
      </c>
      <c r="B38" s="34" t="s">
        <v>67</v>
      </c>
      <c r="C38" s="10">
        <v>0</v>
      </c>
      <c r="D38" s="10">
        <v>0</v>
      </c>
      <c r="E38" s="10">
        <v>0</v>
      </c>
      <c r="G38" s="34" t="s">
        <v>980</v>
      </c>
      <c r="H38" s="10">
        <v>49.707282999999997</v>
      </c>
      <c r="I38" s="10">
        <v>929.26621599999999</v>
      </c>
      <c r="J38" s="21">
        <f t="shared" ref="J38:K42" si="0">H38/SUM($H38+$I38)</f>
        <v>5.0774901517533312E-2</v>
      </c>
      <c r="K38" s="21">
        <f t="shared" si="0"/>
        <v>0.94922509848246672</v>
      </c>
    </row>
    <row r="39" spans="1:11">
      <c r="A39" t="s">
        <v>149</v>
      </c>
      <c r="B39" s="34" t="s">
        <v>67</v>
      </c>
      <c r="C39" s="10">
        <v>5.6</v>
      </c>
      <c r="D39" s="10">
        <v>0</v>
      </c>
      <c r="E39" s="10">
        <v>5.6</v>
      </c>
      <c r="G39" s="34" t="s">
        <v>972</v>
      </c>
      <c r="H39" s="10">
        <v>0</v>
      </c>
      <c r="I39" s="10">
        <v>169.923169</v>
      </c>
      <c r="J39" s="21">
        <f t="shared" si="0"/>
        <v>0</v>
      </c>
      <c r="K39" s="21">
        <f t="shared" si="0"/>
        <v>1</v>
      </c>
    </row>
    <row r="40" spans="1:11">
      <c r="A40" t="s">
        <v>658</v>
      </c>
      <c r="B40" s="34" t="s">
        <v>67</v>
      </c>
      <c r="C40" s="10">
        <v>5</v>
      </c>
      <c r="D40" s="10">
        <v>0</v>
      </c>
      <c r="E40" s="10">
        <v>5</v>
      </c>
      <c r="G40" s="34" t="s">
        <v>926</v>
      </c>
      <c r="H40" s="10">
        <v>0</v>
      </c>
      <c r="I40" s="10">
        <v>1.1810239999999999</v>
      </c>
      <c r="J40" s="21">
        <f t="shared" si="0"/>
        <v>0</v>
      </c>
      <c r="K40" s="21">
        <f t="shared" si="0"/>
        <v>1</v>
      </c>
    </row>
    <row r="41" spans="1:11">
      <c r="A41" t="s">
        <v>273</v>
      </c>
      <c r="B41" s="34" t="s">
        <v>67</v>
      </c>
      <c r="C41" s="10">
        <v>5.2631999999999998E-2</v>
      </c>
      <c r="D41" s="10">
        <v>0</v>
      </c>
      <c r="E41" s="10">
        <v>5.2631999999999998E-2</v>
      </c>
      <c r="G41" t="s">
        <v>973</v>
      </c>
      <c r="H41" s="10">
        <v>5.8497880000000002</v>
      </c>
      <c r="I41" s="10">
        <v>82.297326999999996</v>
      </c>
      <c r="J41" s="21">
        <f t="shared" si="0"/>
        <v>6.6363919000638871E-2</v>
      </c>
      <c r="K41" s="21">
        <f t="shared" si="0"/>
        <v>0.93363608099936113</v>
      </c>
    </row>
    <row r="42" spans="1:11">
      <c r="A42" t="s">
        <v>705</v>
      </c>
      <c r="B42" s="34" t="s">
        <v>67</v>
      </c>
      <c r="C42" s="10">
        <v>1.16882</v>
      </c>
      <c r="D42" s="10">
        <v>0</v>
      </c>
      <c r="E42" s="10">
        <v>1.16882</v>
      </c>
      <c r="G42" s="27" t="s">
        <v>917</v>
      </c>
      <c r="H42" s="10">
        <v>55.557070999999993</v>
      </c>
      <c r="I42" s="10">
        <v>1182.6677359999999</v>
      </c>
      <c r="J42" s="21">
        <f t="shared" si="0"/>
        <v>4.4868323333470413E-2</v>
      </c>
      <c r="K42" s="21">
        <f t="shared" si="0"/>
        <v>0.95513167666652965</v>
      </c>
    </row>
    <row r="43" spans="1:11">
      <c r="A43" t="s">
        <v>180</v>
      </c>
      <c r="B43" s="34" t="s">
        <v>67</v>
      </c>
      <c r="C43" s="10">
        <v>0</v>
      </c>
      <c r="D43" s="10">
        <v>0</v>
      </c>
      <c r="E43" s="10">
        <v>0</v>
      </c>
    </row>
    <row r="44" spans="1:11">
      <c r="A44" t="s">
        <v>894</v>
      </c>
      <c r="B44" s="34" t="s">
        <v>67</v>
      </c>
      <c r="C44" s="10">
        <v>0</v>
      </c>
      <c r="D44" s="10">
        <v>0</v>
      </c>
      <c r="E44" s="10">
        <v>0</v>
      </c>
    </row>
    <row r="45" spans="1:11">
      <c r="A45" t="s">
        <v>54</v>
      </c>
      <c r="B45" s="34" t="s">
        <v>67</v>
      </c>
      <c r="C45" s="10">
        <v>1</v>
      </c>
      <c r="D45" s="10">
        <v>0</v>
      </c>
      <c r="E45" s="10">
        <v>1</v>
      </c>
    </row>
    <row r="46" spans="1:11">
      <c r="A46" t="s">
        <v>107</v>
      </c>
      <c r="B46" s="34" t="s">
        <v>67</v>
      </c>
      <c r="C46" s="10">
        <v>0.33034999999999998</v>
      </c>
      <c r="D46" s="10">
        <v>0</v>
      </c>
      <c r="E46" s="10">
        <v>0.33034999999999998</v>
      </c>
    </row>
    <row r="47" spans="1:11">
      <c r="A47" t="s">
        <v>379</v>
      </c>
      <c r="B47" s="34" t="s">
        <v>67</v>
      </c>
      <c r="C47" s="10">
        <v>0</v>
      </c>
      <c r="D47" s="10">
        <v>0</v>
      </c>
      <c r="E47" s="10">
        <v>0</v>
      </c>
    </row>
    <row r="48" spans="1:11">
      <c r="A48" t="s">
        <v>612</v>
      </c>
      <c r="B48" s="34" t="s">
        <v>67</v>
      </c>
      <c r="C48" s="10">
        <v>38.092587000000002</v>
      </c>
      <c r="D48" s="10">
        <v>0</v>
      </c>
      <c r="E48" s="10">
        <v>38.092587000000002</v>
      </c>
    </row>
    <row r="49" spans="1:5">
      <c r="A49" t="s">
        <v>668</v>
      </c>
      <c r="B49" s="34" t="s">
        <v>67</v>
      </c>
      <c r="C49" s="10">
        <v>1.58816</v>
      </c>
      <c r="D49" s="10">
        <v>0</v>
      </c>
      <c r="E49" s="10">
        <v>1.58816</v>
      </c>
    </row>
    <row r="50" spans="1:5">
      <c r="A50" t="s">
        <v>239</v>
      </c>
      <c r="B50" s="34" t="s">
        <v>67</v>
      </c>
      <c r="C50" s="10">
        <v>0</v>
      </c>
      <c r="D50" s="10">
        <v>0</v>
      </c>
      <c r="E50" s="10">
        <v>0</v>
      </c>
    </row>
    <row r="51" spans="1:5">
      <c r="A51" t="s">
        <v>653</v>
      </c>
      <c r="B51" s="34" t="s">
        <v>67</v>
      </c>
      <c r="C51" s="10">
        <v>14.39465</v>
      </c>
      <c r="D51" s="10">
        <v>9.306654</v>
      </c>
      <c r="E51" s="10">
        <v>23.701304</v>
      </c>
    </row>
    <row r="52" spans="1:5">
      <c r="A52" t="s">
        <v>542</v>
      </c>
      <c r="B52" s="34" t="s">
        <v>67</v>
      </c>
      <c r="C52" s="10">
        <v>2</v>
      </c>
      <c r="D52" s="10">
        <v>0</v>
      </c>
      <c r="E52" s="10">
        <v>2</v>
      </c>
    </row>
    <row r="53" spans="1:5">
      <c r="A53" t="s">
        <v>400</v>
      </c>
      <c r="B53" s="34" t="s">
        <v>973</v>
      </c>
      <c r="C53" s="10">
        <v>82.297326999999996</v>
      </c>
      <c r="D53" s="10">
        <v>5.8497880000000002</v>
      </c>
      <c r="E53" s="10">
        <v>88.147114999999999</v>
      </c>
    </row>
    <row r="54" spans="1:5">
      <c r="A54" t="s">
        <v>545</v>
      </c>
      <c r="B54" s="34" t="s">
        <v>67</v>
      </c>
      <c r="C54" s="10">
        <v>1</v>
      </c>
      <c r="D54" s="10">
        <v>0</v>
      </c>
      <c r="E54" s="10">
        <v>1</v>
      </c>
    </row>
    <row r="55" spans="1:5">
      <c r="A55" t="s">
        <v>615</v>
      </c>
      <c r="B55" s="34" t="s">
        <v>67</v>
      </c>
      <c r="C55" s="10">
        <v>0.04</v>
      </c>
      <c r="D55" s="10">
        <v>0</v>
      </c>
      <c r="E55" s="10">
        <v>0.04</v>
      </c>
    </row>
    <row r="56" spans="1:5">
      <c r="A56" t="s">
        <v>185</v>
      </c>
      <c r="B56" s="34" t="s">
        <v>67</v>
      </c>
      <c r="C56" s="10">
        <v>0.19073799999999999</v>
      </c>
      <c r="D56" s="10">
        <v>0</v>
      </c>
      <c r="E56" s="10">
        <v>0.19073799999999999</v>
      </c>
    </row>
    <row r="57" spans="1:5">
      <c r="A57" t="s">
        <v>781</v>
      </c>
      <c r="B57" s="34" t="s">
        <v>67</v>
      </c>
      <c r="C57" s="10">
        <v>0</v>
      </c>
      <c r="D57" s="10">
        <v>0</v>
      </c>
      <c r="E57" s="10">
        <v>0</v>
      </c>
    </row>
    <row r="58" spans="1:5">
      <c r="A58" t="s">
        <v>294</v>
      </c>
      <c r="B58" s="34" t="s">
        <v>67</v>
      </c>
      <c r="C58" s="10">
        <v>0.15</v>
      </c>
      <c r="D58" s="10">
        <v>0</v>
      </c>
      <c r="E58" s="10">
        <v>0.15</v>
      </c>
    </row>
    <row r="59" spans="1:5">
      <c r="A59" t="s">
        <v>503</v>
      </c>
      <c r="B59" s="34" t="s">
        <v>67</v>
      </c>
      <c r="C59" s="10">
        <v>2.0053000000000001E-2</v>
      </c>
      <c r="D59" s="10">
        <v>0</v>
      </c>
      <c r="E59" s="10">
        <v>2.0053000000000001E-2</v>
      </c>
    </row>
    <row r="60" spans="1:5">
      <c r="A60" t="s">
        <v>100</v>
      </c>
      <c r="B60" s="34" t="s">
        <v>67</v>
      </c>
      <c r="C60" s="10">
        <v>0</v>
      </c>
      <c r="D60" s="10">
        <v>0</v>
      </c>
      <c r="E60" s="10">
        <v>0</v>
      </c>
    </row>
    <row r="61" spans="1:5">
      <c r="A61" t="s">
        <v>599</v>
      </c>
      <c r="B61" s="34" t="s">
        <v>67</v>
      </c>
      <c r="C61" s="10">
        <v>1.8214920000000001</v>
      </c>
      <c r="D61" s="10">
        <v>0.21390400000000001</v>
      </c>
      <c r="E61" s="10">
        <v>2.035396</v>
      </c>
    </row>
    <row r="62" spans="1:5">
      <c r="A62" t="s">
        <v>497</v>
      </c>
      <c r="B62" s="34" t="s">
        <v>67</v>
      </c>
      <c r="C62" s="10">
        <v>35.808633999999998</v>
      </c>
      <c r="D62" s="10">
        <v>0</v>
      </c>
      <c r="E62" s="10">
        <v>35.808633999999998</v>
      </c>
    </row>
    <row r="63" spans="1:5">
      <c r="A63" t="s">
        <v>163</v>
      </c>
      <c r="B63" s="34" t="s">
        <v>67</v>
      </c>
      <c r="C63" s="10">
        <v>7.5298870000000004</v>
      </c>
      <c r="D63" s="10">
        <v>0.66549999999999998</v>
      </c>
      <c r="E63" s="10">
        <v>8.1953870000000002</v>
      </c>
    </row>
    <row r="64" spans="1:5">
      <c r="A64" t="s">
        <v>338</v>
      </c>
      <c r="B64" s="34" t="s">
        <v>67</v>
      </c>
      <c r="C64" s="10">
        <v>0</v>
      </c>
      <c r="D64" s="10">
        <v>0</v>
      </c>
      <c r="E64" s="10">
        <v>0</v>
      </c>
    </row>
    <row r="65" spans="1:9">
      <c r="A65" t="s">
        <v>675</v>
      </c>
      <c r="B65" s="34" t="s">
        <v>67</v>
      </c>
      <c r="C65" s="10">
        <v>117.669749</v>
      </c>
      <c r="D65" s="10">
        <v>0</v>
      </c>
      <c r="E65" s="10">
        <v>117.669749</v>
      </c>
    </row>
    <row r="66" spans="1:9">
      <c r="A66" t="s">
        <v>472</v>
      </c>
      <c r="B66" s="34" t="s">
        <v>67</v>
      </c>
      <c r="C66" s="10">
        <v>377.85269099999999</v>
      </c>
      <c r="D66" s="10">
        <v>0</v>
      </c>
      <c r="E66" s="10">
        <v>377.85269099999999</v>
      </c>
    </row>
    <row r="67" spans="1:9">
      <c r="A67" t="s">
        <v>32</v>
      </c>
      <c r="B67" s="34" t="s">
        <v>210</v>
      </c>
      <c r="C67" s="10">
        <v>0.48102400000000001</v>
      </c>
      <c r="D67" s="10">
        <v>0</v>
      </c>
      <c r="E67" s="10">
        <v>0.48102400000000001</v>
      </c>
    </row>
    <row r="68" spans="1:9">
      <c r="A68" t="s">
        <v>283</v>
      </c>
      <c r="B68" s="34" t="s">
        <v>67</v>
      </c>
      <c r="C68" s="10">
        <v>5</v>
      </c>
      <c r="D68" s="10">
        <v>0</v>
      </c>
      <c r="E68" s="10">
        <v>5</v>
      </c>
    </row>
    <row r="69" spans="1:9">
      <c r="A69" t="s">
        <v>198</v>
      </c>
      <c r="B69" s="34" t="s">
        <v>972</v>
      </c>
      <c r="C69" s="10">
        <v>105.5</v>
      </c>
      <c r="D69" s="10">
        <v>0</v>
      </c>
      <c r="E69" s="10">
        <v>105.5</v>
      </c>
      <c r="G69" s="34"/>
      <c r="H69" s="34"/>
      <c r="I69" s="34"/>
    </row>
  </sheetData>
  <autoFilter ref="A4:E4">
    <filterColumn colId="1"/>
    <filterColumn colId="3"/>
    <filterColumn colId="4"/>
  </autoFilter>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dimension ref="A1:K61"/>
  <sheetViews>
    <sheetView workbookViewId="0">
      <selection activeCell="P12" sqref="P12"/>
    </sheetView>
  </sheetViews>
  <sheetFormatPr defaultRowHeight="13.2"/>
  <cols>
    <col min="1" max="1" width="41.88671875" bestFit="1" customWidth="1"/>
    <col min="2" max="2" width="27.6640625" style="34" customWidth="1"/>
    <col min="3" max="3" width="10.5546875" bestFit="1" customWidth="1"/>
    <col min="4" max="4" width="9.5546875" bestFit="1" customWidth="1"/>
    <col min="5" max="5" width="10.5546875" bestFit="1" customWidth="1"/>
    <col min="7" max="7" width="14.88671875" bestFit="1" customWidth="1"/>
    <col min="8" max="8" width="12.44140625" customWidth="1"/>
    <col min="9" max="9" width="14" customWidth="1"/>
    <col min="10" max="10" width="7.109375" bestFit="1" customWidth="1"/>
    <col min="11" max="11" width="9.109375" bestFit="1" customWidth="1"/>
    <col min="12" max="18" width="3.5546875" customWidth="1"/>
    <col min="19" max="19" width="42.33203125" bestFit="1" customWidth="1"/>
    <col min="20" max="20" width="15.33203125" customWidth="1"/>
    <col min="21" max="21" width="15.109375" customWidth="1"/>
    <col min="22" max="47" width="3.5546875" customWidth="1"/>
    <col min="48" max="50" width="4.5546875" customWidth="1"/>
    <col min="51" max="51" width="11.6640625" bestFit="1" customWidth="1"/>
  </cols>
  <sheetData>
    <row r="1" spans="1:11">
      <c r="A1" s="34" t="s">
        <v>997</v>
      </c>
    </row>
    <row r="2" spans="1:11">
      <c r="A2" s="34" t="s">
        <v>961</v>
      </c>
    </row>
    <row r="4" spans="1:11">
      <c r="A4" s="28" t="s">
        <v>564</v>
      </c>
      <c r="B4" s="28" t="s">
        <v>983</v>
      </c>
      <c r="C4" s="28" t="s">
        <v>412</v>
      </c>
      <c r="D4" s="28" t="s">
        <v>454</v>
      </c>
      <c r="E4" s="28" t="s">
        <v>917</v>
      </c>
      <c r="F4">
        <v>1000000</v>
      </c>
    </row>
    <row r="5" spans="1:11">
      <c r="A5" t="s">
        <v>354</v>
      </c>
      <c r="B5" s="34" t="s">
        <v>984</v>
      </c>
      <c r="C5" s="10">
        <v>16.149999999999999</v>
      </c>
      <c r="D5" s="10">
        <v>0</v>
      </c>
      <c r="E5" s="10">
        <v>16.149999999999999</v>
      </c>
      <c r="H5" s="37" t="s">
        <v>975</v>
      </c>
    </row>
    <row r="6" spans="1:11">
      <c r="A6" t="s">
        <v>400</v>
      </c>
      <c r="B6" s="34" t="s">
        <v>210</v>
      </c>
      <c r="C6" s="10">
        <v>12.100638999999999</v>
      </c>
      <c r="D6" s="10">
        <v>3.0019999999999998</v>
      </c>
      <c r="E6" s="10">
        <v>15.102639</v>
      </c>
      <c r="G6" s="37" t="s">
        <v>974</v>
      </c>
      <c r="H6" s="34" t="s">
        <v>977</v>
      </c>
      <c r="I6" s="34" t="s">
        <v>976</v>
      </c>
    </row>
    <row r="7" spans="1:11">
      <c r="A7" t="s">
        <v>537</v>
      </c>
      <c r="B7" s="34" t="s">
        <v>984</v>
      </c>
      <c r="C7" s="10">
        <v>13.649998999999999</v>
      </c>
      <c r="D7" s="10">
        <v>0</v>
      </c>
      <c r="E7" s="10">
        <v>13.649998999999999</v>
      </c>
      <c r="G7" s="38" t="s">
        <v>984</v>
      </c>
      <c r="H7" s="36">
        <v>61.897668999999993</v>
      </c>
      <c r="I7" s="36">
        <v>0.64700000000000002</v>
      </c>
    </row>
    <row r="8" spans="1:11">
      <c r="A8" t="s">
        <v>448</v>
      </c>
      <c r="B8" s="34" t="s">
        <v>984</v>
      </c>
      <c r="C8" s="10">
        <v>7.5</v>
      </c>
      <c r="D8" s="10">
        <v>0</v>
      </c>
      <c r="E8" s="10">
        <v>7.5</v>
      </c>
      <c r="G8" s="38" t="s">
        <v>210</v>
      </c>
      <c r="H8" s="36">
        <v>12.100638999999999</v>
      </c>
      <c r="I8" s="36">
        <v>3.0019999999999998</v>
      </c>
    </row>
    <row r="9" spans="1:11">
      <c r="A9" t="s">
        <v>18</v>
      </c>
      <c r="B9" s="34" t="s">
        <v>984</v>
      </c>
      <c r="C9" s="10">
        <v>5</v>
      </c>
      <c r="D9" s="10">
        <v>0</v>
      </c>
      <c r="E9" s="10">
        <v>5</v>
      </c>
      <c r="G9" s="38" t="s">
        <v>985</v>
      </c>
      <c r="H9" s="36">
        <v>8.299019000000003</v>
      </c>
      <c r="I9" s="36">
        <v>2.2007880000000002</v>
      </c>
    </row>
    <row r="10" spans="1:11">
      <c r="A10" t="s">
        <v>320</v>
      </c>
      <c r="B10" s="34" t="s">
        <v>984</v>
      </c>
      <c r="C10" s="10">
        <v>4.2630860000000004</v>
      </c>
      <c r="D10" s="10">
        <v>0</v>
      </c>
      <c r="E10" s="10">
        <v>4.2630860000000004</v>
      </c>
      <c r="G10" s="38" t="s">
        <v>917</v>
      </c>
      <c r="H10" s="36">
        <v>82.297326999999996</v>
      </c>
      <c r="I10" s="36">
        <v>5.8497880000000002</v>
      </c>
    </row>
    <row r="11" spans="1:11">
      <c r="A11" t="s">
        <v>367</v>
      </c>
      <c r="B11" s="34" t="s">
        <v>984</v>
      </c>
      <c r="C11" s="10">
        <v>4</v>
      </c>
      <c r="D11" s="10">
        <v>0</v>
      </c>
      <c r="E11" s="10">
        <v>4</v>
      </c>
    </row>
    <row r="12" spans="1:11">
      <c r="A12" t="s">
        <v>270</v>
      </c>
      <c r="B12" s="34" t="s">
        <v>984</v>
      </c>
      <c r="C12" s="10">
        <v>2.8214670000000002</v>
      </c>
      <c r="D12" s="10">
        <v>0</v>
      </c>
      <c r="E12" s="10">
        <v>2.8214670000000002</v>
      </c>
    </row>
    <row r="13" spans="1:11">
      <c r="A13" t="s">
        <v>611</v>
      </c>
      <c r="B13" s="34" t="s">
        <v>985</v>
      </c>
      <c r="C13" s="10">
        <v>2</v>
      </c>
      <c r="D13" s="10">
        <v>0</v>
      </c>
      <c r="E13" s="10">
        <v>2</v>
      </c>
      <c r="G13" s="28" t="s">
        <v>983</v>
      </c>
      <c r="H13" s="28" t="s">
        <v>412</v>
      </c>
      <c r="I13" s="28" t="s">
        <v>978</v>
      </c>
      <c r="J13" s="28" t="s">
        <v>982</v>
      </c>
      <c r="K13" s="28" t="s">
        <v>981</v>
      </c>
    </row>
    <row r="14" spans="1:11">
      <c r="A14" t="s">
        <v>644</v>
      </c>
      <c r="B14" s="34" t="s">
        <v>984</v>
      </c>
      <c r="C14" s="10">
        <v>1.35</v>
      </c>
      <c r="D14" s="10">
        <v>0</v>
      </c>
      <c r="E14" s="10">
        <v>1.35</v>
      </c>
      <c r="G14" t="s">
        <v>984</v>
      </c>
      <c r="H14" s="10">
        <v>61.897668999999993</v>
      </c>
      <c r="I14" s="10">
        <v>0.64700000000000002</v>
      </c>
      <c r="J14" s="21">
        <f t="shared" ref="J14:K17" si="0">H14/SUM($H14+$I14)</f>
        <v>0.98965539333176422</v>
      </c>
      <c r="K14" s="21">
        <f t="shared" si="0"/>
        <v>1.0344606668235787E-2</v>
      </c>
    </row>
    <row r="15" spans="1:11">
      <c r="A15" t="s">
        <v>260</v>
      </c>
      <c r="B15" s="34" t="s">
        <v>985</v>
      </c>
      <c r="C15" s="10">
        <v>0</v>
      </c>
      <c r="D15" s="10">
        <v>1.044788</v>
      </c>
      <c r="E15" s="10">
        <v>1.044788</v>
      </c>
      <c r="G15" s="34" t="s">
        <v>926</v>
      </c>
      <c r="H15" s="10">
        <v>12.100638999999999</v>
      </c>
      <c r="I15" s="10">
        <v>3.0019999999999998</v>
      </c>
      <c r="J15" s="21">
        <f t="shared" si="0"/>
        <v>0.80122679221823412</v>
      </c>
      <c r="K15" s="21">
        <f t="shared" si="0"/>
        <v>0.1987732077817658</v>
      </c>
    </row>
    <row r="16" spans="1:11">
      <c r="A16" t="s">
        <v>287</v>
      </c>
      <c r="B16" s="34" t="s">
        <v>985</v>
      </c>
      <c r="C16" s="10">
        <v>1.0362690000000001</v>
      </c>
      <c r="D16" s="10">
        <v>0</v>
      </c>
      <c r="E16" s="10">
        <v>1.0362690000000001</v>
      </c>
      <c r="G16" t="s">
        <v>985</v>
      </c>
      <c r="H16" s="10">
        <v>8.299019000000003</v>
      </c>
      <c r="I16" s="10">
        <v>2.2007880000000002</v>
      </c>
      <c r="J16" s="21">
        <f t="shared" si="0"/>
        <v>0.79039729015971438</v>
      </c>
      <c r="K16" s="21">
        <f t="shared" si="0"/>
        <v>0.20960270984028556</v>
      </c>
    </row>
    <row r="17" spans="1:11">
      <c r="A17" t="s">
        <v>567</v>
      </c>
      <c r="B17" s="34" t="s">
        <v>985</v>
      </c>
      <c r="C17" s="10">
        <v>1</v>
      </c>
      <c r="D17" s="10">
        <v>0</v>
      </c>
      <c r="E17" s="10">
        <v>1</v>
      </c>
      <c r="G17" s="27" t="s">
        <v>917</v>
      </c>
      <c r="H17" s="31">
        <v>82.297326999999996</v>
      </c>
      <c r="I17" s="31">
        <v>5.8497880000000002</v>
      </c>
      <c r="J17" s="39">
        <f t="shared" si="0"/>
        <v>0.93363608099936113</v>
      </c>
      <c r="K17" s="39">
        <f t="shared" si="0"/>
        <v>6.6363919000638871E-2</v>
      </c>
    </row>
    <row r="18" spans="1:11">
      <c r="A18" t="s">
        <v>495</v>
      </c>
      <c r="B18" s="34" t="s">
        <v>984</v>
      </c>
      <c r="C18" s="10">
        <v>1</v>
      </c>
      <c r="D18" s="10">
        <v>0</v>
      </c>
      <c r="E18" s="10">
        <v>1</v>
      </c>
    </row>
    <row r="19" spans="1:11">
      <c r="A19" t="s">
        <v>590</v>
      </c>
      <c r="B19" s="34" t="s">
        <v>985</v>
      </c>
      <c r="C19" s="10">
        <v>1</v>
      </c>
      <c r="D19" s="10">
        <v>0</v>
      </c>
      <c r="E19" s="10">
        <v>1</v>
      </c>
    </row>
    <row r="20" spans="1:11">
      <c r="A20" t="s">
        <v>318</v>
      </c>
      <c r="B20" s="34" t="s">
        <v>985</v>
      </c>
      <c r="C20" s="10">
        <v>1</v>
      </c>
      <c r="D20" s="10">
        <v>0</v>
      </c>
      <c r="E20" s="10">
        <v>1</v>
      </c>
    </row>
    <row r="21" spans="1:11">
      <c r="A21" t="s">
        <v>17</v>
      </c>
      <c r="B21" s="34" t="s">
        <v>985</v>
      </c>
      <c r="C21" s="10">
        <v>1</v>
      </c>
      <c r="D21" s="10">
        <v>0</v>
      </c>
      <c r="E21" s="10">
        <v>1</v>
      </c>
    </row>
    <row r="22" spans="1:11">
      <c r="A22" t="s">
        <v>899</v>
      </c>
      <c r="B22" s="34" t="s">
        <v>984</v>
      </c>
      <c r="C22" s="10">
        <v>0.92400000000000004</v>
      </c>
      <c r="D22" s="10">
        <v>0</v>
      </c>
      <c r="E22" s="10">
        <v>0.92400000000000004</v>
      </c>
    </row>
    <row r="23" spans="1:11">
      <c r="A23" t="s">
        <v>606</v>
      </c>
      <c r="B23" s="34" t="s">
        <v>984</v>
      </c>
      <c r="C23" s="10">
        <v>0.79409799999999997</v>
      </c>
      <c r="D23" s="10">
        <v>0</v>
      </c>
      <c r="E23" s="10">
        <v>0.79409799999999997</v>
      </c>
    </row>
    <row r="24" spans="1:11">
      <c r="A24" t="s">
        <v>759</v>
      </c>
      <c r="B24" s="34" t="s">
        <v>984</v>
      </c>
      <c r="C24" s="10">
        <v>0.69051200000000001</v>
      </c>
      <c r="D24" s="10">
        <v>0</v>
      </c>
      <c r="E24" s="10">
        <v>0.69051200000000001</v>
      </c>
    </row>
    <row r="25" spans="1:11">
      <c r="A25" t="s">
        <v>758</v>
      </c>
      <c r="B25" s="34" t="s">
        <v>984</v>
      </c>
      <c r="C25" s="10">
        <v>0.65876199999999996</v>
      </c>
      <c r="D25" s="10">
        <v>0</v>
      </c>
      <c r="E25" s="10">
        <v>0.65876199999999996</v>
      </c>
    </row>
    <row r="26" spans="1:11">
      <c r="A26" t="s">
        <v>858</v>
      </c>
      <c r="B26" s="34" t="s">
        <v>984</v>
      </c>
      <c r="C26" s="10">
        <v>0.635324</v>
      </c>
      <c r="D26" s="10">
        <v>0</v>
      </c>
      <c r="E26" s="10">
        <v>0.635324</v>
      </c>
    </row>
    <row r="27" spans="1:11">
      <c r="A27" t="s">
        <v>438</v>
      </c>
      <c r="B27" s="34" t="s">
        <v>984</v>
      </c>
      <c r="C27" s="10">
        <v>0.61699999999999999</v>
      </c>
      <c r="D27" s="10">
        <v>0</v>
      </c>
      <c r="E27" s="10">
        <v>0.61699999999999999</v>
      </c>
    </row>
    <row r="28" spans="1:11">
      <c r="A28" t="s">
        <v>710</v>
      </c>
      <c r="B28" s="34" t="s">
        <v>985</v>
      </c>
      <c r="C28" s="10">
        <v>0</v>
      </c>
      <c r="D28" s="10">
        <v>0.59</v>
      </c>
      <c r="E28" s="10">
        <v>0.59</v>
      </c>
    </row>
    <row r="29" spans="1:11">
      <c r="A29" t="s">
        <v>487</v>
      </c>
      <c r="B29" s="34" t="s">
        <v>984</v>
      </c>
      <c r="C29" s="10">
        <v>0.5</v>
      </c>
      <c r="D29" s="10">
        <v>0</v>
      </c>
      <c r="E29" s="10">
        <v>0.5</v>
      </c>
    </row>
    <row r="30" spans="1:11">
      <c r="A30" t="s">
        <v>893</v>
      </c>
      <c r="B30" s="34" t="s">
        <v>984</v>
      </c>
      <c r="C30" s="10">
        <v>0</v>
      </c>
      <c r="D30" s="10">
        <v>0.4</v>
      </c>
      <c r="E30" s="10">
        <v>0.4</v>
      </c>
    </row>
    <row r="31" spans="1:11">
      <c r="A31" t="s">
        <v>102</v>
      </c>
      <c r="B31" s="34" t="s">
        <v>985</v>
      </c>
      <c r="C31" s="10">
        <v>0.30864200000000003</v>
      </c>
      <c r="D31" s="10">
        <v>0</v>
      </c>
      <c r="E31" s="10">
        <v>0.30864200000000003</v>
      </c>
    </row>
    <row r="32" spans="1:11">
      <c r="A32" t="s">
        <v>7</v>
      </c>
      <c r="B32" s="34" t="s">
        <v>985</v>
      </c>
      <c r="C32" s="10">
        <v>0</v>
      </c>
      <c r="D32" s="10">
        <v>0.25</v>
      </c>
      <c r="E32" s="10">
        <v>0.25</v>
      </c>
    </row>
    <row r="33" spans="1:5">
      <c r="A33" t="s">
        <v>399</v>
      </c>
      <c r="B33" s="34" t="s">
        <v>984</v>
      </c>
      <c r="C33" s="10">
        <v>0</v>
      </c>
      <c r="D33" s="10">
        <v>0.247</v>
      </c>
      <c r="E33" s="10">
        <v>0.247</v>
      </c>
    </row>
    <row r="34" spans="1:5">
      <c r="A34" t="s">
        <v>562</v>
      </c>
      <c r="B34" s="34" t="s">
        <v>985</v>
      </c>
      <c r="C34" s="10">
        <v>0.15</v>
      </c>
      <c r="D34" s="10">
        <v>8.4000000000000005E-2</v>
      </c>
      <c r="E34" s="10">
        <v>0.23400000000000001</v>
      </c>
    </row>
    <row r="35" spans="1:5">
      <c r="A35" t="s">
        <v>494</v>
      </c>
      <c r="B35" s="34" t="s">
        <v>985</v>
      </c>
      <c r="C35" s="10">
        <v>0.22500000000000001</v>
      </c>
      <c r="D35" s="10">
        <v>0</v>
      </c>
      <c r="E35" s="10">
        <v>0.22500000000000001</v>
      </c>
    </row>
    <row r="36" spans="1:5">
      <c r="A36" t="s">
        <v>755</v>
      </c>
      <c r="B36" s="34" t="s">
        <v>985</v>
      </c>
      <c r="C36" s="10">
        <v>0</v>
      </c>
      <c r="D36" s="10">
        <v>0.2</v>
      </c>
      <c r="E36" s="10">
        <v>0.2</v>
      </c>
    </row>
    <row r="37" spans="1:5">
      <c r="A37" t="s">
        <v>695</v>
      </c>
      <c r="B37" s="34" t="s">
        <v>984</v>
      </c>
      <c r="C37" s="10">
        <v>0.2</v>
      </c>
      <c r="D37" s="10">
        <v>0</v>
      </c>
      <c r="E37" s="10">
        <v>0.2</v>
      </c>
    </row>
    <row r="38" spans="1:5">
      <c r="A38" t="s">
        <v>442</v>
      </c>
      <c r="B38" s="34" t="s">
        <v>985</v>
      </c>
      <c r="C38" s="10">
        <v>0.169405</v>
      </c>
      <c r="D38" s="10">
        <v>0</v>
      </c>
      <c r="E38" s="10">
        <v>0.169405</v>
      </c>
    </row>
    <row r="39" spans="1:5">
      <c r="A39" t="s">
        <v>108</v>
      </c>
      <c r="B39" s="34" t="s">
        <v>984</v>
      </c>
      <c r="C39" s="10">
        <v>0.15</v>
      </c>
      <c r="D39" s="10">
        <v>0</v>
      </c>
      <c r="E39" s="10">
        <v>0.15</v>
      </c>
    </row>
    <row r="40" spans="1:5">
      <c r="A40" t="s">
        <v>473</v>
      </c>
      <c r="B40" s="34" t="s">
        <v>984</v>
      </c>
      <c r="C40" s="10">
        <v>0.13369</v>
      </c>
      <c r="D40" s="10">
        <v>0</v>
      </c>
      <c r="E40" s="10">
        <v>0.13369</v>
      </c>
    </row>
    <row r="41" spans="1:5">
      <c r="A41" t="s">
        <v>792</v>
      </c>
      <c r="B41" s="34" t="s">
        <v>984</v>
      </c>
      <c r="C41" s="10">
        <v>0.13175200000000001</v>
      </c>
      <c r="D41" s="10">
        <v>0</v>
      </c>
      <c r="E41" s="10">
        <v>0.13175200000000001</v>
      </c>
    </row>
    <row r="42" spans="1:5">
      <c r="A42" t="s">
        <v>28</v>
      </c>
      <c r="B42" s="34" t="s">
        <v>984</v>
      </c>
      <c r="C42" s="10">
        <v>0.1</v>
      </c>
      <c r="D42" s="10">
        <v>0</v>
      </c>
      <c r="E42" s="10">
        <v>0.1</v>
      </c>
    </row>
    <row r="43" spans="1:5">
      <c r="A43" t="s">
        <v>848</v>
      </c>
      <c r="B43" s="34" t="s">
        <v>984</v>
      </c>
      <c r="C43" s="10">
        <v>0.1</v>
      </c>
      <c r="D43" s="10">
        <v>0</v>
      </c>
      <c r="E43" s="10">
        <v>0.1</v>
      </c>
    </row>
    <row r="44" spans="1:5">
      <c r="A44" t="s">
        <v>557</v>
      </c>
      <c r="B44" s="34" t="s">
        <v>984</v>
      </c>
      <c r="C44" s="10">
        <v>8.5338999999999998E-2</v>
      </c>
      <c r="D44" s="10">
        <v>0</v>
      </c>
      <c r="E44" s="10">
        <v>8.5338999999999998E-2</v>
      </c>
    </row>
    <row r="45" spans="1:5">
      <c r="A45" t="s">
        <v>405</v>
      </c>
      <c r="B45" s="34" t="s">
        <v>984</v>
      </c>
      <c r="C45" s="10">
        <v>0.08</v>
      </c>
      <c r="D45" s="10">
        <v>0</v>
      </c>
      <c r="E45" s="10">
        <v>0.08</v>
      </c>
    </row>
    <row r="46" spans="1:5">
      <c r="A46" t="s">
        <v>99</v>
      </c>
      <c r="B46" s="34" t="s">
        <v>984</v>
      </c>
      <c r="C46" s="10">
        <v>7.5795000000000001E-2</v>
      </c>
      <c r="D46" s="10">
        <v>0</v>
      </c>
      <c r="E46" s="10">
        <v>7.5795000000000001E-2</v>
      </c>
    </row>
    <row r="47" spans="1:5">
      <c r="A47" t="s">
        <v>280</v>
      </c>
      <c r="B47" s="34" t="s">
        <v>984</v>
      </c>
      <c r="C47" s="10">
        <v>7.4999999999999997E-2</v>
      </c>
      <c r="D47" s="10">
        <v>0</v>
      </c>
      <c r="E47" s="10">
        <v>7.4999999999999997E-2</v>
      </c>
    </row>
    <row r="48" spans="1:5">
      <c r="A48" t="s">
        <v>913</v>
      </c>
      <c r="B48" s="34" t="s">
        <v>984</v>
      </c>
      <c r="C48" s="10">
        <v>7.0000000000000007E-2</v>
      </c>
      <c r="D48" s="10">
        <v>0</v>
      </c>
      <c r="E48" s="10">
        <v>7.0000000000000007E-2</v>
      </c>
    </row>
    <row r="49" spans="1:5">
      <c r="A49" t="s">
        <v>748</v>
      </c>
      <c r="B49" s="34" t="s">
        <v>985</v>
      </c>
      <c r="C49" s="10">
        <v>6.7204E-2</v>
      </c>
      <c r="D49" s="10">
        <v>0</v>
      </c>
      <c r="E49" s="10">
        <v>6.7204E-2</v>
      </c>
    </row>
    <row r="50" spans="1:5">
      <c r="A50" t="s">
        <v>150</v>
      </c>
      <c r="B50" s="34" t="s">
        <v>984</v>
      </c>
      <c r="C50" s="10">
        <v>6.6845000000000002E-2</v>
      </c>
      <c r="D50" s="10">
        <v>0</v>
      </c>
      <c r="E50" s="10">
        <v>6.6845000000000002E-2</v>
      </c>
    </row>
    <row r="51" spans="1:5">
      <c r="A51" t="s">
        <v>368</v>
      </c>
      <c r="B51" s="34" t="s">
        <v>985</v>
      </c>
      <c r="C51" s="10">
        <v>5.688E-2</v>
      </c>
      <c r="D51" s="10">
        <v>0</v>
      </c>
      <c r="E51" s="10">
        <v>5.688E-2</v>
      </c>
    </row>
    <row r="52" spans="1:5">
      <c r="A52" t="s">
        <v>244</v>
      </c>
      <c r="B52" s="34" t="s">
        <v>985</v>
      </c>
      <c r="C52" s="10">
        <v>0.05</v>
      </c>
      <c r="D52" s="10">
        <v>0</v>
      </c>
      <c r="E52" s="10">
        <v>0.05</v>
      </c>
    </row>
    <row r="53" spans="1:5">
      <c r="A53" t="s">
        <v>650</v>
      </c>
      <c r="B53" s="34" t="s">
        <v>985</v>
      </c>
      <c r="C53" s="10">
        <v>0.05</v>
      </c>
      <c r="D53" s="10">
        <v>0</v>
      </c>
      <c r="E53" s="10">
        <v>0.05</v>
      </c>
    </row>
    <row r="54" spans="1:5">
      <c r="A54" t="s">
        <v>829</v>
      </c>
      <c r="B54" s="34" t="s">
        <v>984</v>
      </c>
      <c r="C54" s="10">
        <v>0.05</v>
      </c>
      <c r="D54" s="10">
        <v>0</v>
      </c>
      <c r="E54" s="10">
        <v>0.05</v>
      </c>
    </row>
    <row r="55" spans="1:5">
      <c r="A55" t="s">
        <v>734</v>
      </c>
      <c r="B55" s="34" t="s">
        <v>985</v>
      </c>
      <c r="C55" s="10">
        <v>4.8000000000000001E-2</v>
      </c>
      <c r="D55" s="10">
        <v>0</v>
      </c>
      <c r="E55" s="10">
        <v>4.8000000000000001E-2</v>
      </c>
    </row>
    <row r="56" spans="1:5">
      <c r="A56" t="s">
        <v>451</v>
      </c>
      <c r="B56" s="34" t="s">
        <v>985</v>
      </c>
      <c r="C56" s="10">
        <v>4.4803000000000003E-2</v>
      </c>
      <c r="D56" s="10">
        <v>0</v>
      </c>
      <c r="E56" s="10">
        <v>4.4803000000000003E-2</v>
      </c>
    </row>
    <row r="57" spans="1:5">
      <c r="A57" t="s">
        <v>175</v>
      </c>
      <c r="B57" s="34" t="s">
        <v>985</v>
      </c>
      <c r="C57" s="10">
        <v>0</v>
      </c>
      <c r="D57" s="10">
        <v>3.2000000000000001E-2</v>
      </c>
      <c r="E57" s="10">
        <v>3.2000000000000001E-2</v>
      </c>
    </row>
    <row r="58" spans="1:5">
      <c r="A58" t="s">
        <v>484</v>
      </c>
      <c r="B58" s="34" t="s">
        <v>985</v>
      </c>
      <c r="C58" s="10">
        <v>3.1362000000000001E-2</v>
      </c>
      <c r="D58" s="10">
        <v>0</v>
      </c>
      <c r="E58" s="10">
        <v>3.1362000000000001E-2</v>
      </c>
    </row>
    <row r="59" spans="1:5">
      <c r="A59" t="s">
        <v>53</v>
      </c>
      <c r="B59" s="34" t="s">
        <v>985</v>
      </c>
      <c r="C59" s="10">
        <v>3.1109000000000001E-2</v>
      </c>
      <c r="D59" s="10">
        <v>0</v>
      </c>
      <c r="E59" s="10">
        <v>3.1109000000000001E-2</v>
      </c>
    </row>
    <row r="60" spans="1:5">
      <c r="A60" t="s">
        <v>429</v>
      </c>
      <c r="B60" s="34" t="s">
        <v>985</v>
      </c>
      <c r="C60" s="10">
        <v>3.0345E-2</v>
      </c>
      <c r="D60" s="10">
        <v>0</v>
      </c>
      <c r="E60" s="10">
        <v>3.0345E-2</v>
      </c>
    </row>
    <row r="61" spans="1:5">
      <c r="A61" t="s">
        <v>907</v>
      </c>
      <c r="B61" s="34" t="s">
        <v>984</v>
      </c>
      <c r="C61" s="10">
        <v>2.5000000000000001E-2</v>
      </c>
      <c r="D61" s="10">
        <v>0</v>
      </c>
      <c r="E61" s="10">
        <v>2.5000000000000001E-2</v>
      </c>
    </row>
  </sheetData>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dimension ref="A1:C9"/>
  <sheetViews>
    <sheetView workbookViewId="0">
      <selection activeCell="B2" sqref="B2"/>
    </sheetView>
  </sheetViews>
  <sheetFormatPr defaultRowHeight="13.2"/>
  <cols>
    <col min="1" max="1" width="39.6640625" bestFit="1" customWidth="1"/>
    <col min="2" max="2" width="9.5546875" bestFit="1" customWidth="1"/>
  </cols>
  <sheetData>
    <row r="1" spans="1:3">
      <c r="A1" s="43" t="s">
        <v>1029</v>
      </c>
    </row>
    <row r="2" spans="1:3">
      <c r="A2" s="43" t="s">
        <v>961</v>
      </c>
    </row>
    <row r="4" spans="1:3">
      <c r="A4" s="28" t="s">
        <v>1001</v>
      </c>
      <c r="B4" s="28" t="s">
        <v>920</v>
      </c>
      <c r="C4">
        <v>1000000</v>
      </c>
    </row>
    <row r="5" spans="1:3">
      <c r="A5" s="34" t="s">
        <v>1002</v>
      </c>
      <c r="B5" s="10">
        <v>95.480856000000003</v>
      </c>
    </row>
    <row r="6" spans="1:3">
      <c r="A6" s="34" t="s">
        <v>1003</v>
      </c>
      <c r="B6" s="10">
        <v>70.438231000000002</v>
      </c>
    </row>
    <row r="7" spans="1:3">
      <c r="A7" s="34" t="s">
        <v>1004</v>
      </c>
      <c r="B7" s="10">
        <v>1048.37888</v>
      </c>
    </row>
    <row r="8" spans="1:3">
      <c r="A8" s="34" t="s">
        <v>1005</v>
      </c>
      <c r="B8" s="10">
        <v>23.926839999999999</v>
      </c>
    </row>
    <row r="9" spans="1:3">
      <c r="A9" t="s">
        <v>917</v>
      </c>
      <c r="B9" s="10">
        <v>1238.2248070000001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Z22"/>
  <sheetViews>
    <sheetView workbookViewId="0">
      <pane ySplit="5" topLeftCell="A18" activePane="bottomLeft" state="frozen"/>
      <selection pane="bottomLeft" activeCell="A7" sqref="A7"/>
    </sheetView>
  </sheetViews>
  <sheetFormatPr defaultRowHeight="13.2"/>
  <cols>
    <col min="1" max="1" width="23.33203125" customWidth="1"/>
    <col min="2" max="2" width="11.88671875" customWidth="1"/>
    <col min="3" max="3" width="15" bestFit="1" customWidth="1"/>
    <col min="4" max="4" width="17.88671875" bestFit="1" customWidth="1"/>
    <col min="5" max="5" width="8.88671875" bestFit="1" customWidth="1"/>
    <col min="6" max="6" width="8.44140625" bestFit="1" customWidth="1"/>
    <col min="7" max="7" width="8.6640625" bestFit="1" customWidth="1"/>
    <col min="9" max="9" width="7.88671875" bestFit="1" customWidth="1"/>
    <col min="10" max="10" width="27.5546875" bestFit="1" customWidth="1"/>
    <col min="11" max="11" width="14.109375" style="34" bestFit="1" customWidth="1"/>
    <col min="12" max="12" width="7.88671875" bestFit="1" customWidth="1"/>
    <col min="13" max="13" width="7.33203125" bestFit="1" customWidth="1"/>
    <col min="14" max="14" width="10" bestFit="1" customWidth="1"/>
    <col min="15" max="15" width="8" bestFit="1" customWidth="1"/>
    <col min="16" max="16" width="7.33203125" bestFit="1" customWidth="1"/>
    <col min="17" max="17" width="8.5546875" bestFit="1" customWidth="1"/>
    <col min="22" max="22" width="8.5546875" bestFit="1" customWidth="1"/>
    <col min="23" max="23" width="6.5546875" bestFit="1" customWidth="1"/>
    <col min="24" max="24" width="7.109375" bestFit="1" customWidth="1"/>
    <col min="25" max="25" width="8.109375" bestFit="1" customWidth="1"/>
    <col min="26" max="26" width="8.44140625" bestFit="1" customWidth="1"/>
  </cols>
  <sheetData>
    <row r="1" spans="1:26">
      <c r="A1" s="34" t="s">
        <v>994</v>
      </c>
    </row>
    <row r="5" spans="1:26" s="6" customFormat="1" ht="30.6">
      <c r="A5" s="1" t="s">
        <v>564</v>
      </c>
      <c r="B5" s="1" t="s">
        <v>452</v>
      </c>
      <c r="C5" s="1" t="s">
        <v>212</v>
      </c>
      <c r="D5" s="1" t="s">
        <v>720</v>
      </c>
      <c r="E5" s="1" t="s">
        <v>763</v>
      </c>
      <c r="F5" s="1" t="s">
        <v>410</v>
      </c>
      <c r="G5" s="1" t="s">
        <v>2</v>
      </c>
      <c r="H5" s="1" t="s">
        <v>453</v>
      </c>
      <c r="I5" s="1" t="s">
        <v>764</v>
      </c>
      <c r="J5" s="1" t="s">
        <v>265</v>
      </c>
      <c r="K5" s="1" t="s">
        <v>986</v>
      </c>
      <c r="L5" s="1" t="s">
        <v>305</v>
      </c>
      <c r="M5" s="1" t="s">
        <v>147</v>
      </c>
      <c r="N5" s="1" t="s">
        <v>324</v>
      </c>
      <c r="O5" s="1" t="s">
        <v>741</v>
      </c>
      <c r="P5" s="1" t="s">
        <v>297</v>
      </c>
      <c r="Q5" s="1" t="s">
        <v>373</v>
      </c>
      <c r="R5" s="1" t="s">
        <v>659</v>
      </c>
      <c r="S5" s="1" t="s">
        <v>144</v>
      </c>
      <c r="T5" s="1" t="s">
        <v>853</v>
      </c>
      <c r="U5" s="1" t="s">
        <v>252</v>
      </c>
      <c r="V5" s="1" t="s">
        <v>272</v>
      </c>
      <c r="W5" s="1" t="s">
        <v>420</v>
      </c>
      <c r="X5" s="1" t="s">
        <v>71</v>
      </c>
      <c r="Y5" s="1" t="s">
        <v>785</v>
      </c>
      <c r="Z5" s="1" t="s">
        <v>483</v>
      </c>
    </row>
    <row r="6" spans="1:26" s="6" customFormat="1" ht="30.6">
      <c r="A6" s="4" t="s">
        <v>690</v>
      </c>
      <c r="B6" s="4" t="s">
        <v>441</v>
      </c>
      <c r="C6" s="4" t="s">
        <v>248</v>
      </c>
      <c r="D6" s="4"/>
      <c r="E6" s="4"/>
      <c r="F6" s="4"/>
      <c r="G6" s="2">
        <v>2014</v>
      </c>
      <c r="H6" s="4">
        <v>0</v>
      </c>
      <c r="I6" s="4">
        <v>6587615</v>
      </c>
      <c r="J6" s="4" t="s">
        <v>401</v>
      </c>
      <c r="K6" s="4">
        <v>100</v>
      </c>
      <c r="L6" s="4">
        <v>5000000</v>
      </c>
      <c r="M6" s="4" t="s">
        <v>262</v>
      </c>
      <c r="N6" s="3">
        <v>41907</v>
      </c>
      <c r="O6" s="4"/>
      <c r="P6" s="4" t="s">
        <v>718</v>
      </c>
      <c r="Q6" s="4" t="s">
        <v>861</v>
      </c>
      <c r="R6" s="4" t="s">
        <v>646</v>
      </c>
      <c r="S6" s="4" t="s">
        <v>690</v>
      </c>
      <c r="T6" s="4" t="s">
        <v>690</v>
      </c>
      <c r="U6" s="4" t="s">
        <v>409</v>
      </c>
      <c r="V6" s="4" t="s">
        <v>412</v>
      </c>
      <c r="W6" s="4">
        <v>219532</v>
      </c>
      <c r="X6" s="4"/>
      <c r="Y6" s="4" t="s">
        <v>564</v>
      </c>
      <c r="Z6" s="4"/>
    </row>
    <row r="7" spans="1:26" s="6" customFormat="1" ht="61.2">
      <c r="A7" s="4" t="s">
        <v>5</v>
      </c>
      <c r="B7" s="4" t="s">
        <v>563</v>
      </c>
      <c r="C7" s="4" t="s">
        <v>248</v>
      </c>
      <c r="D7" s="4"/>
      <c r="E7" s="4"/>
      <c r="F7" s="4"/>
      <c r="G7" s="2">
        <v>2014</v>
      </c>
      <c r="H7" s="4">
        <v>0</v>
      </c>
      <c r="I7" s="4">
        <v>0</v>
      </c>
      <c r="J7" s="4" t="s">
        <v>192</v>
      </c>
      <c r="K7" s="4"/>
      <c r="L7" s="4" t="s">
        <v>333</v>
      </c>
      <c r="M7" s="4" t="s">
        <v>737</v>
      </c>
      <c r="N7" s="3">
        <v>41926</v>
      </c>
      <c r="O7" s="4"/>
      <c r="P7" s="4" t="s">
        <v>718</v>
      </c>
      <c r="Q7" s="4" t="s">
        <v>693</v>
      </c>
      <c r="R7" s="4" t="s">
        <v>646</v>
      </c>
      <c r="S7" s="4" t="s">
        <v>5</v>
      </c>
      <c r="T7" s="4" t="s">
        <v>5</v>
      </c>
      <c r="U7" s="4" t="s">
        <v>67</v>
      </c>
      <c r="V7" s="4" t="s">
        <v>454</v>
      </c>
      <c r="W7" s="4">
        <v>219314</v>
      </c>
      <c r="X7" s="4"/>
      <c r="Y7" s="4" t="s">
        <v>564</v>
      </c>
      <c r="Z7" s="4"/>
    </row>
    <row r="8" spans="1:26" s="6" customFormat="1" ht="61.2">
      <c r="A8" s="4" t="s">
        <v>5</v>
      </c>
      <c r="B8" s="4" t="s">
        <v>563</v>
      </c>
      <c r="C8" s="4" t="s">
        <v>248</v>
      </c>
      <c r="D8" s="4"/>
      <c r="E8" s="4"/>
      <c r="F8" s="4"/>
      <c r="G8" s="2">
        <v>2014</v>
      </c>
      <c r="H8" s="4">
        <v>0</v>
      </c>
      <c r="I8" s="4">
        <v>0</v>
      </c>
      <c r="J8" s="4" t="s">
        <v>311</v>
      </c>
      <c r="K8" s="4"/>
      <c r="L8" s="4" t="s">
        <v>333</v>
      </c>
      <c r="M8" s="4" t="s">
        <v>737</v>
      </c>
      <c r="N8" s="3">
        <v>41926</v>
      </c>
      <c r="O8" s="4"/>
      <c r="P8" s="4" t="s">
        <v>718</v>
      </c>
      <c r="Q8" s="4" t="s">
        <v>207</v>
      </c>
      <c r="R8" s="4" t="s">
        <v>646</v>
      </c>
      <c r="S8" s="4" t="s">
        <v>5</v>
      </c>
      <c r="T8" s="4" t="s">
        <v>5</v>
      </c>
      <c r="U8" s="4" t="s">
        <v>67</v>
      </c>
      <c r="V8" s="4" t="s">
        <v>454</v>
      </c>
      <c r="W8" s="4">
        <v>219315</v>
      </c>
      <c r="X8" s="4"/>
      <c r="Y8" s="4" t="s">
        <v>564</v>
      </c>
      <c r="Z8" s="4"/>
    </row>
    <row r="9" spans="1:26" s="6" customFormat="1" ht="71.400000000000006">
      <c r="A9" s="4" t="s">
        <v>198</v>
      </c>
      <c r="B9" s="4" t="s">
        <v>678</v>
      </c>
      <c r="C9" s="4" t="s">
        <v>248</v>
      </c>
      <c r="D9" s="4" t="s">
        <v>158</v>
      </c>
      <c r="E9" s="4" t="s">
        <v>809</v>
      </c>
      <c r="F9" s="4" t="s">
        <v>747</v>
      </c>
      <c r="G9" s="2">
        <v>2014</v>
      </c>
      <c r="H9" s="4">
        <v>2800000</v>
      </c>
      <c r="I9" s="4">
        <v>0</v>
      </c>
      <c r="J9" s="4" t="s">
        <v>757</v>
      </c>
      <c r="K9" s="4"/>
      <c r="L9" s="4" t="s">
        <v>333</v>
      </c>
      <c r="M9" s="4" t="s">
        <v>737</v>
      </c>
      <c r="N9" s="3">
        <v>41913</v>
      </c>
      <c r="O9" s="4" t="s">
        <v>597</v>
      </c>
      <c r="P9" s="4" t="s">
        <v>718</v>
      </c>
      <c r="Q9" s="4" t="s">
        <v>693</v>
      </c>
      <c r="R9" s="4" t="s">
        <v>560</v>
      </c>
      <c r="S9" s="4" t="s">
        <v>198</v>
      </c>
      <c r="T9" s="4" t="s">
        <v>198</v>
      </c>
      <c r="U9" s="4" t="s">
        <v>439</v>
      </c>
      <c r="V9" s="4" t="s">
        <v>412</v>
      </c>
      <c r="W9" s="4">
        <v>218961</v>
      </c>
      <c r="X9" s="4"/>
      <c r="Y9" s="4" t="s">
        <v>568</v>
      </c>
      <c r="Z9" s="4" t="s">
        <v>731</v>
      </c>
    </row>
    <row r="10" spans="1:26" s="6" customFormat="1" ht="90.75" customHeight="1">
      <c r="A10" s="4" t="s">
        <v>354</v>
      </c>
      <c r="B10" s="4" t="s">
        <v>400</v>
      </c>
      <c r="C10" s="4" t="s">
        <v>248</v>
      </c>
      <c r="D10" s="4"/>
      <c r="E10" s="4"/>
      <c r="F10" s="4"/>
      <c r="G10" s="2">
        <v>2014</v>
      </c>
      <c r="H10" s="4">
        <v>0</v>
      </c>
      <c r="I10" s="4">
        <v>7500000</v>
      </c>
      <c r="J10" s="4" t="s">
        <v>268</v>
      </c>
      <c r="K10" s="4"/>
      <c r="L10" s="4" t="s">
        <v>333</v>
      </c>
      <c r="M10" s="4" t="s">
        <v>737</v>
      </c>
      <c r="N10" s="3">
        <v>41935</v>
      </c>
      <c r="O10" s="4"/>
      <c r="P10" s="4" t="s">
        <v>718</v>
      </c>
      <c r="Q10" s="4" t="s">
        <v>207</v>
      </c>
      <c r="R10" s="4" t="s">
        <v>646</v>
      </c>
      <c r="S10" s="4" t="s">
        <v>354</v>
      </c>
      <c r="T10" s="4" t="s">
        <v>400</v>
      </c>
      <c r="U10" s="4" t="s">
        <v>301</v>
      </c>
      <c r="V10" s="4" t="s">
        <v>412</v>
      </c>
      <c r="W10" s="4">
        <v>220826</v>
      </c>
      <c r="X10" s="4"/>
      <c r="Y10" s="4" t="s">
        <v>564</v>
      </c>
      <c r="Z10" s="4"/>
    </row>
    <row r="11" spans="1:26" s="6" customFormat="1" ht="79.5" customHeight="1">
      <c r="A11" s="4" t="s">
        <v>83</v>
      </c>
      <c r="B11" s="4" t="s">
        <v>708</v>
      </c>
      <c r="C11" s="4" t="s">
        <v>248</v>
      </c>
      <c r="D11" s="4"/>
      <c r="E11" s="4"/>
      <c r="F11" s="4"/>
      <c r="G11" s="2">
        <v>2014</v>
      </c>
      <c r="H11" s="4">
        <v>30740598</v>
      </c>
      <c r="I11" s="4">
        <v>0</v>
      </c>
      <c r="J11" s="4" t="s">
        <v>251</v>
      </c>
      <c r="K11" s="4">
        <v>200</v>
      </c>
      <c r="L11" s="4" t="s">
        <v>333</v>
      </c>
      <c r="M11" s="4" t="s">
        <v>737</v>
      </c>
      <c r="N11" s="3">
        <v>41907</v>
      </c>
      <c r="O11" s="4"/>
      <c r="P11" s="4" t="s">
        <v>718</v>
      </c>
      <c r="Q11" s="4" t="s">
        <v>861</v>
      </c>
      <c r="R11" s="4" t="s">
        <v>560</v>
      </c>
      <c r="S11" s="4" t="s">
        <v>83</v>
      </c>
      <c r="T11" s="4" t="s">
        <v>83</v>
      </c>
      <c r="U11" s="4" t="s">
        <v>210</v>
      </c>
      <c r="V11" s="4" t="s">
        <v>454</v>
      </c>
      <c r="W11" s="4">
        <v>219187</v>
      </c>
      <c r="X11" s="4"/>
      <c r="Y11" s="4" t="s">
        <v>564</v>
      </c>
      <c r="Z11" s="4"/>
    </row>
    <row r="12" spans="1:26" s="6" customFormat="1" ht="125.25" customHeight="1">
      <c r="A12" s="4" t="s">
        <v>83</v>
      </c>
      <c r="B12" s="4" t="s">
        <v>708</v>
      </c>
      <c r="C12" s="4" t="s">
        <v>248</v>
      </c>
      <c r="D12" s="4"/>
      <c r="E12" s="4"/>
      <c r="F12" s="4"/>
      <c r="G12" s="2">
        <v>2014</v>
      </c>
      <c r="H12" s="4">
        <v>0</v>
      </c>
      <c r="I12" s="4">
        <v>0</v>
      </c>
      <c r="J12" s="4" t="s">
        <v>874</v>
      </c>
      <c r="K12" s="4"/>
      <c r="L12" s="4" t="s">
        <v>333</v>
      </c>
      <c r="M12" s="4" t="s">
        <v>737</v>
      </c>
      <c r="N12" s="3">
        <v>41936</v>
      </c>
      <c r="O12" s="4"/>
      <c r="P12" s="4" t="s">
        <v>718</v>
      </c>
      <c r="Q12" s="4" t="s">
        <v>861</v>
      </c>
      <c r="R12" s="4" t="s">
        <v>646</v>
      </c>
      <c r="S12" s="4" t="s">
        <v>83</v>
      </c>
      <c r="T12" s="4" t="s">
        <v>83</v>
      </c>
      <c r="U12" s="4" t="s">
        <v>210</v>
      </c>
      <c r="V12" s="4" t="s">
        <v>412</v>
      </c>
      <c r="W12" s="4">
        <v>219529</v>
      </c>
      <c r="X12" s="4"/>
      <c r="Y12" s="4" t="s">
        <v>564</v>
      </c>
      <c r="Z12" s="4"/>
    </row>
    <row r="13" spans="1:26" s="6" customFormat="1" ht="22.5" customHeight="1">
      <c r="A13" s="4" t="s">
        <v>343</v>
      </c>
      <c r="B13" s="4" t="s">
        <v>563</v>
      </c>
      <c r="C13" s="4" t="s">
        <v>248</v>
      </c>
      <c r="D13" s="4"/>
      <c r="E13" s="4"/>
      <c r="F13" s="4"/>
      <c r="G13" s="2">
        <v>2014</v>
      </c>
      <c r="H13" s="4">
        <v>674764</v>
      </c>
      <c r="I13" s="4">
        <v>0</v>
      </c>
      <c r="J13" s="4" t="s">
        <v>794</v>
      </c>
      <c r="K13" s="4">
        <v>24</v>
      </c>
      <c r="L13" s="4">
        <v>500000</v>
      </c>
      <c r="M13" s="4" t="s">
        <v>262</v>
      </c>
      <c r="N13" s="3">
        <v>41878</v>
      </c>
      <c r="O13" s="4"/>
      <c r="P13" s="4" t="s">
        <v>718</v>
      </c>
      <c r="Q13" s="4" t="s">
        <v>226</v>
      </c>
      <c r="R13" s="4" t="s">
        <v>424</v>
      </c>
      <c r="S13" s="4" t="s">
        <v>343</v>
      </c>
      <c r="T13" s="4" t="s">
        <v>343</v>
      </c>
      <c r="U13" s="4" t="s">
        <v>67</v>
      </c>
      <c r="V13" s="4" t="s">
        <v>454</v>
      </c>
      <c r="W13" s="4">
        <v>219426</v>
      </c>
      <c r="X13" s="4"/>
      <c r="Y13" s="4" t="s">
        <v>564</v>
      </c>
      <c r="Z13" s="4"/>
    </row>
    <row r="14" spans="1:26" s="6" customFormat="1" ht="45.75" customHeight="1">
      <c r="A14" s="4" t="s">
        <v>612</v>
      </c>
      <c r="B14" s="4" t="s">
        <v>708</v>
      </c>
      <c r="C14" s="4" t="s">
        <v>248</v>
      </c>
      <c r="D14" s="4"/>
      <c r="E14" s="4"/>
      <c r="F14" s="4"/>
      <c r="G14" s="2">
        <v>2014</v>
      </c>
      <c r="H14" s="4">
        <v>0</v>
      </c>
      <c r="I14" s="4">
        <v>1317523</v>
      </c>
      <c r="J14" s="4" t="s">
        <v>733</v>
      </c>
      <c r="K14" s="4"/>
      <c r="L14" s="4">
        <v>1000000</v>
      </c>
      <c r="M14" s="4" t="s">
        <v>262</v>
      </c>
      <c r="N14" s="3">
        <v>41905</v>
      </c>
      <c r="O14" s="4"/>
      <c r="P14" s="4" t="s">
        <v>508</v>
      </c>
      <c r="Q14" s="4" t="s">
        <v>861</v>
      </c>
      <c r="R14" s="4" t="s">
        <v>646</v>
      </c>
      <c r="S14" s="4" t="s">
        <v>612</v>
      </c>
      <c r="T14" s="4" t="s">
        <v>612</v>
      </c>
      <c r="U14" s="4" t="s">
        <v>210</v>
      </c>
      <c r="V14" s="4" t="s">
        <v>412</v>
      </c>
      <c r="W14" s="4">
        <v>218415</v>
      </c>
      <c r="X14" s="4"/>
      <c r="Y14" s="4" t="s">
        <v>564</v>
      </c>
      <c r="Z14" s="4"/>
    </row>
    <row r="15" spans="1:26" s="6" customFormat="1" ht="45.75" customHeight="1">
      <c r="A15" s="4" t="s">
        <v>370</v>
      </c>
      <c r="B15" s="4" t="s">
        <v>820</v>
      </c>
      <c r="C15" s="4" t="s">
        <v>248</v>
      </c>
      <c r="D15" s="4"/>
      <c r="E15" s="4"/>
      <c r="F15" s="4"/>
      <c r="G15" s="2">
        <v>2014</v>
      </c>
      <c r="H15" s="4">
        <v>811688</v>
      </c>
      <c r="I15" s="4">
        <v>0</v>
      </c>
      <c r="J15" s="4" t="s">
        <v>3</v>
      </c>
      <c r="K15" s="4">
        <v>10</v>
      </c>
      <c r="L15" s="4">
        <v>500000</v>
      </c>
      <c r="M15" s="4" t="s">
        <v>201</v>
      </c>
      <c r="N15" s="3">
        <v>41932</v>
      </c>
      <c r="O15" s="4"/>
      <c r="P15" s="4" t="s">
        <v>508</v>
      </c>
      <c r="Q15" s="4" t="s">
        <v>693</v>
      </c>
      <c r="R15" s="4" t="s">
        <v>424</v>
      </c>
      <c r="S15" s="4" t="s">
        <v>370</v>
      </c>
      <c r="T15" s="4" t="s">
        <v>675</v>
      </c>
      <c r="U15" s="4" t="s">
        <v>439</v>
      </c>
      <c r="V15" s="4" t="s">
        <v>412</v>
      </c>
      <c r="W15" s="4">
        <v>219698</v>
      </c>
      <c r="X15" s="4"/>
      <c r="Y15" s="4" t="s">
        <v>564</v>
      </c>
      <c r="Z15" s="4"/>
    </row>
    <row r="16" spans="1:26" s="34" customFormat="1" ht="22.5" customHeight="1">
      <c r="A16" s="4" t="s">
        <v>552</v>
      </c>
      <c r="B16" s="4" t="s">
        <v>563</v>
      </c>
      <c r="C16" s="4" t="s">
        <v>248</v>
      </c>
      <c r="D16" s="4"/>
      <c r="E16" s="4"/>
      <c r="F16" s="4"/>
      <c r="G16" s="2">
        <v>2014</v>
      </c>
      <c r="H16" s="4">
        <v>0</v>
      </c>
      <c r="I16" s="4">
        <v>0</v>
      </c>
      <c r="J16" s="4" t="s">
        <v>581</v>
      </c>
      <c r="K16" s="4">
        <v>165</v>
      </c>
      <c r="L16" s="4" t="s">
        <v>333</v>
      </c>
      <c r="M16" s="4" t="s">
        <v>737</v>
      </c>
      <c r="N16" s="3">
        <v>41897</v>
      </c>
      <c r="O16" s="4"/>
      <c r="P16" s="4" t="s">
        <v>718</v>
      </c>
      <c r="Q16" s="4" t="s">
        <v>693</v>
      </c>
      <c r="R16" s="4" t="s">
        <v>560</v>
      </c>
      <c r="S16" s="4" t="s">
        <v>552</v>
      </c>
      <c r="T16" s="4" t="s">
        <v>552</v>
      </c>
      <c r="U16" s="4" t="s">
        <v>67</v>
      </c>
      <c r="V16" s="4" t="s">
        <v>412</v>
      </c>
      <c r="W16" s="4">
        <v>218822</v>
      </c>
      <c r="X16" s="4"/>
      <c r="Y16" s="4" t="s">
        <v>564</v>
      </c>
      <c r="Z16" s="4"/>
    </row>
    <row r="17" spans="1:26" s="34" customFormat="1" ht="45.75" customHeight="1">
      <c r="A17" s="4" t="s">
        <v>497</v>
      </c>
      <c r="B17" s="4" t="s">
        <v>191</v>
      </c>
      <c r="C17" s="4" t="s">
        <v>248</v>
      </c>
      <c r="D17" s="4"/>
      <c r="E17" s="4"/>
      <c r="F17" s="4"/>
      <c r="G17" s="2">
        <v>2014</v>
      </c>
      <c r="H17" s="4">
        <v>1242922</v>
      </c>
      <c r="I17" s="4">
        <v>0</v>
      </c>
      <c r="J17" s="4" t="s">
        <v>44</v>
      </c>
      <c r="K17" s="4"/>
      <c r="L17" s="4">
        <v>9000000</v>
      </c>
      <c r="M17" s="4" t="s">
        <v>500</v>
      </c>
      <c r="N17" s="3">
        <v>41941</v>
      </c>
      <c r="O17" s="4"/>
      <c r="P17" s="4" t="s">
        <v>508</v>
      </c>
      <c r="Q17" s="4" t="s">
        <v>207</v>
      </c>
      <c r="R17" s="4" t="s">
        <v>424</v>
      </c>
      <c r="S17" s="4" t="s">
        <v>497</v>
      </c>
      <c r="T17" s="4" t="s">
        <v>497</v>
      </c>
      <c r="U17" s="4" t="s">
        <v>67</v>
      </c>
      <c r="V17" s="4" t="s">
        <v>412</v>
      </c>
      <c r="W17" s="4">
        <v>220137</v>
      </c>
      <c r="X17" s="4"/>
      <c r="Y17" s="4" t="s">
        <v>564</v>
      </c>
      <c r="Z17" s="4"/>
    </row>
    <row r="18" spans="1:26" s="34" customFormat="1" ht="125.25" customHeight="1">
      <c r="A18" s="4" t="s">
        <v>83</v>
      </c>
      <c r="B18" s="4" t="s">
        <v>708</v>
      </c>
      <c r="C18" s="4" t="s">
        <v>248</v>
      </c>
      <c r="D18" s="4"/>
      <c r="E18" s="4"/>
      <c r="F18" s="4"/>
      <c r="G18" s="2">
        <v>2014</v>
      </c>
      <c r="H18" s="4">
        <v>0</v>
      </c>
      <c r="I18" s="4">
        <v>0</v>
      </c>
      <c r="J18" s="4" t="s">
        <v>874</v>
      </c>
      <c r="K18" s="4"/>
      <c r="L18" s="4" t="s">
        <v>333</v>
      </c>
      <c r="M18" s="4" t="s">
        <v>737</v>
      </c>
      <c r="N18" s="3">
        <v>41936</v>
      </c>
      <c r="O18" s="4"/>
      <c r="P18" s="4" t="s">
        <v>718</v>
      </c>
      <c r="Q18" s="4" t="s">
        <v>861</v>
      </c>
      <c r="R18" s="4" t="s">
        <v>646</v>
      </c>
      <c r="S18" s="4" t="s">
        <v>83</v>
      </c>
      <c r="T18" s="4" t="s">
        <v>83</v>
      </c>
      <c r="U18" s="4" t="s">
        <v>210</v>
      </c>
      <c r="V18" s="4" t="s">
        <v>412</v>
      </c>
      <c r="W18" s="4">
        <v>219529</v>
      </c>
      <c r="X18" s="4"/>
      <c r="Y18" s="4" t="s">
        <v>564</v>
      </c>
      <c r="Z18" s="4"/>
    </row>
    <row r="19" spans="1:26" s="34" customFormat="1" ht="45.75" customHeight="1">
      <c r="A19" s="4" t="s">
        <v>5</v>
      </c>
      <c r="B19" s="4" t="s">
        <v>563</v>
      </c>
      <c r="C19" s="4" t="s">
        <v>248</v>
      </c>
      <c r="D19" s="4"/>
      <c r="E19" s="4"/>
      <c r="F19" s="4"/>
      <c r="G19" s="2">
        <v>2014</v>
      </c>
      <c r="H19" s="4">
        <v>0</v>
      </c>
      <c r="I19" s="4">
        <v>0</v>
      </c>
      <c r="J19" s="4" t="s">
        <v>657</v>
      </c>
      <c r="K19" s="4"/>
      <c r="L19" s="4" t="s">
        <v>333</v>
      </c>
      <c r="M19" s="4" t="s">
        <v>737</v>
      </c>
      <c r="N19" s="3">
        <v>41926</v>
      </c>
      <c r="O19" s="4"/>
      <c r="P19" s="4" t="s">
        <v>718</v>
      </c>
      <c r="Q19" s="4" t="s">
        <v>861</v>
      </c>
      <c r="R19" s="4" t="s">
        <v>560</v>
      </c>
      <c r="S19" s="4" t="s">
        <v>5</v>
      </c>
      <c r="T19" s="4" t="s">
        <v>5</v>
      </c>
      <c r="U19" s="4" t="s">
        <v>67</v>
      </c>
      <c r="V19" s="4" t="s">
        <v>454</v>
      </c>
      <c r="W19" s="4">
        <v>219316</v>
      </c>
      <c r="X19" s="4"/>
      <c r="Y19" s="4" t="s">
        <v>564</v>
      </c>
      <c r="Z19" s="4"/>
    </row>
    <row r="20" spans="1:26" s="34" customFormat="1" ht="33.75" customHeight="1">
      <c r="A20" s="4" t="s">
        <v>668</v>
      </c>
      <c r="B20" s="4"/>
      <c r="C20" s="4"/>
      <c r="D20" s="4"/>
      <c r="E20" s="4"/>
      <c r="F20" s="4"/>
      <c r="G20" s="2"/>
      <c r="H20" s="4"/>
      <c r="I20" s="4"/>
      <c r="J20" s="4" t="s">
        <v>987</v>
      </c>
      <c r="K20" s="4">
        <v>24</v>
      </c>
      <c r="L20" s="4"/>
      <c r="M20" s="3"/>
      <c r="N20" s="4"/>
      <c r="O20" s="4"/>
      <c r="P20" s="4"/>
      <c r="Q20" s="4"/>
      <c r="R20" s="4"/>
      <c r="S20" s="4"/>
      <c r="T20" s="4"/>
      <c r="U20" s="4"/>
      <c r="V20" s="4"/>
      <c r="W20" s="4"/>
      <c r="X20" s="4"/>
      <c r="Y20" s="4"/>
    </row>
    <row r="21" spans="1:26" s="34" customFormat="1" ht="33.75" customHeight="1">
      <c r="A21" s="4" t="s">
        <v>925</v>
      </c>
      <c r="B21" s="4"/>
      <c r="C21" s="4"/>
      <c r="D21" s="4"/>
      <c r="E21" s="4"/>
      <c r="F21" s="4"/>
      <c r="G21" s="2"/>
      <c r="H21" s="4"/>
      <c r="I21" s="4"/>
      <c r="J21" s="4" t="s">
        <v>988</v>
      </c>
      <c r="K21" s="4">
        <v>5</v>
      </c>
      <c r="L21" s="4"/>
      <c r="M21" s="3"/>
      <c r="N21" s="4"/>
      <c r="O21" s="4"/>
      <c r="P21" s="4"/>
      <c r="Q21" s="4"/>
      <c r="R21" s="4"/>
      <c r="S21" s="4"/>
      <c r="T21" s="4"/>
      <c r="U21" s="4"/>
      <c r="V21" s="4"/>
      <c r="W21" s="4"/>
      <c r="X21" s="4"/>
      <c r="Y21" s="4"/>
    </row>
    <row r="22" spans="1:26" s="34" customFormat="1" ht="33.75" customHeight="1">
      <c r="A22" s="4" t="s">
        <v>275</v>
      </c>
      <c r="B22" s="4" t="s">
        <v>563</v>
      </c>
      <c r="C22" s="4" t="s">
        <v>248</v>
      </c>
      <c r="D22" s="4"/>
      <c r="E22" s="4"/>
      <c r="F22" s="4"/>
      <c r="G22" s="2">
        <v>2014</v>
      </c>
      <c r="H22" s="4">
        <v>0</v>
      </c>
      <c r="I22" s="4">
        <v>1700000</v>
      </c>
      <c r="J22" s="4" t="s">
        <v>303</v>
      </c>
      <c r="K22" s="4">
        <v>25</v>
      </c>
      <c r="L22" s="4" t="s">
        <v>737</v>
      </c>
      <c r="M22" s="3">
        <v>41941</v>
      </c>
      <c r="N22" s="4"/>
      <c r="O22" s="4" t="s">
        <v>718</v>
      </c>
      <c r="P22" s="4" t="s">
        <v>861</v>
      </c>
      <c r="Q22" s="4" t="s">
        <v>646</v>
      </c>
      <c r="R22" s="4" t="s">
        <v>275</v>
      </c>
      <c r="S22" s="4" t="s">
        <v>275</v>
      </c>
      <c r="T22" s="4" t="s">
        <v>67</v>
      </c>
      <c r="U22" s="4" t="s">
        <v>412</v>
      </c>
      <c r="V22" s="4">
        <v>220069</v>
      </c>
      <c r="W22" s="4"/>
      <c r="X22" s="4" t="s">
        <v>564</v>
      </c>
      <c r="Y22" s="4"/>
    </row>
  </sheetData>
  <autoFilter ref="A5:Z18">
    <filterColumn colId="10"/>
  </autoFilter>
  <hyperlinks>
    <hyperlink ref="J20"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34"/>
  <sheetViews>
    <sheetView tabSelected="1" workbookViewId="0">
      <selection activeCell="L18" sqref="L18"/>
    </sheetView>
  </sheetViews>
  <sheetFormatPr defaultRowHeight="13.2"/>
  <cols>
    <col min="1" max="1" width="28.44140625" customWidth="1"/>
    <col min="2" max="2" width="19" customWidth="1"/>
  </cols>
  <sheetData>
    <row r="1" spans="1:2">
      <c r="A1" s="34" t="s">
        <v>995</v>
      </c>
    </row>
    <row r="2" spans="1:2">
      <c r="A2" s="34" t="s">
        <v>996</v>
      </c>
    </row>
    <row r="4" spans="1:2">
      <c r="A4" s="37" t="s">
        <v>974</v>
      </c>
      <c r="B4" t="s">
        <v>989</v>
      </c>
    </row>
    <row r="5" spans="1:2">
      <c r="A5" s="38" t="s">
        <v>83</v>
      </c>
      <c r="B5" s="36">
        <v>200</v>
      </c>
    </row>
    <row r="6" spans="1:2">
      <c r="A6" s="38" t="s">
        <v>552</v>
      </c>
      <c r="B6" s="36">
        <v>165</v>
      </c>
    </row>
    <row r="7" spans="1:2">
      <c r="A7" s="38" t="s">
        <v>690</v>
      </c>
      <c r="B7" s="36">
        <v>100</v>
      </c>
    </row>
    <row r="8" spans="1:2">
      <c r="A8" s="38" t="s">
        <v>275</v>
      </c>
      <c r="B8" s="36">
        <v>25</v>
      </c>
    </row>
    <row r="9" spans="1:2">
      <c r="A9" s="38" t="s">
        <v>668</v>
      </c>
      <c r="B9" s="36">
        <v>24</v>
      </c>
    </row>
    <row r="10" spans="1:2">
      <c r="A10" s="38" t="s">
        <v>343</v>
      </c>
      <c r="B10" s="36">
        <v>24</v>
      </c>
    </row>
    <row r="11" spans="1:2">
      <c r="A11" s="38" t="s">
        <v>370</v>
      </c>
      <c r="B11" s="36">
        <v>10</v>
      </c>
    </row>
    <row r="12" spans="1:2">
      <c r="A12" s="38" t="s">
        <v>925</v>
      </c>
      <c r="B12" s="36">
        <v>5</v>
      </c>
    </row>
    <row r="13" spans="1:2">
      <c r="A13" s="38" t="s">
        <v>612</v>
      </c>
      <c r="B13" s="36"/>
    </row>
    <row r="14" spans="1:2">
      <c r="A14" s="38" t="s">
        <v>497</v>
      </c>
      <c r="B14" s="36"/>
    </row>
    <row r="15" spans="1:2">
      <c r="A15" s="38" t="s">
        <v>354</v>
      </c>
      <c r="B15" s="36"/>
    </row>
    <row r="16" spans="1:2">
      <c r="A16" s="38" t="s">
        <v>198</v>
      </c>
      <c r="B16" s="36"/>
    </row>
    <row r="17" spans="1:2">
      <c r="A17" s="38" t="s">
        <v>5</v>
      </c>
      <c r="B17" s="36"/>
    </row>
    <row r="18" spans="1:2">
      <c r="A18" s="38" t="s">
        <v>917</v>
      </c>
      <c r="B18" s="36">
        <v>553</v>
      </c>
    </row>
    <row r="20" spans="1:2">
      <c r="A20" s="28" t="s">
        <v>990</v>
      </c>
      <c r="B20" s="28" t="s">
        <v>991</v>
      </c>
    </row>
    <row r="21" spans="1:2">
      <c r="A21" t="s">
        <v>83</v>
      </c>
      <c r="B21">
        <v>200</v>
      </c>
    </row>
    <row r="22" spans="1:2">
      <c r="A22" t="s">
        <v>552</v>
      </c>
      <c r="B22">
        <v>165</v>
      </c>
    </row>
    <row r="23" spans="1:2">
      <c r="A23" t="s">
        <v>690</v>
      </c>
      <c r="B23">
        <v>100</v>
      </c>
    </row>
    <row r="24" spans="1:2">
      <c r="A24" t="s">
        <v>275</v>
      </c>
      <c r="B24">
        <v>25</v>
      </c>
    </row>
    <row r="25" spans="1:2">
      <c r="A25" t="s">
        <v>668</v>
      </c>
      <c r="B25">
        <v>24</v>
      </c>
    </row>
    <row r="26" spans="1:2">
      <c r="A26" t="s">
        <v>343</v>
      </c>
      <c r="B26">
        <v>24</v>
      </c>
    </row>
    <row r="27" spans="1:2">
      <c r="A27" t="s">
        <v>370</v>
      </c>
      <c r="B27">
        <v>10</v>
      </c>
    </row>
    <row r="28" spans="1:2">
      <c r="A28" t="s">
        <v>925</v>
      </c>
      <c r="B28">
        <v>5</v>
      </c>
    </row>
    <row r="29" spans="1:2">
      <c r="A29" t="s">
        <v>612</v>
      </c>
      <c r="B29" s="34" t="s">
        <v>992</v>
      </c>
    </row>
    <row r="30" spans="1:2">
      <c r="A30" t="s">
        <v>497</v>
      </c>
      <c r="B30" s="34" t="s">
        <v>992</v>
      </c>
    </row>
    <row r="31" spans="1:2">
      <c r="A31" t="s">
        <v>354</v>
      </c>
      <c r="B31" s="34" t="s">
        <v>992</v>
      </c>
    </row>
    <row r="32" spans="1:2">
      <c r="A32" t="s">
        <v>198</v>
      </c>
      <c r="B32" s="34" t="s">
        <v>992</v>
      </c>
    </row>
    <row r="33" spans="1:2">
      <c r="A33" t="s">
        <v>5</v>
      </c>
      <c r="B33" s="34" t="s">
        <v>992</v>
      </c>
    </row>
    <row r="34" spans="1:2">
      <c r="A34" t="s">
        <v>917</v>
      </c>
      <c r="B34">
        <v>553</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5"/>
  </sheetPr>
  <dimension ref="A1:W719"/>
  <sheetViews>
    <sheetView workbookViewId="0">
      <pane ySplit="7" topLeftCell="A8" activePane="bottomLeft" state="frozen"/>
      <selection pane="bottomLeft" activeCell="F10" sqref="F10"/>
    </sheetView>
  </sheetViews>
  <sheetFormatPr defaultRowHeight="13.2"/>
  <cols>
    <col min="1" max="1" width="20.6640625" style="35" customWidth="1"/>
    <col min="2" max="2" width="26.6640625" style="35" customWidth="1"/>
    <col min="3" max="3" width="30.6640625" style="35" customWidth="1"/>
    <col min="4" max="4" width="18.6640625" style="35" customWidth="1"/>
    <col min="5" max="5" width="9.109375" style="35" customWidth="1"/>
    <col min="6" max="6" width="12.6640625" style="35" customWidth="1"/>
    <col min="7" max="8" width="11.6640625" style="35" customWidth="1"/>
    <col min="9" max="9" width="30.6640625" style="35" customWidth="1"/>
    <col min="10" max="11" width="9.109375" style="35" customWidth="1"/>
    <col min="12" max="12" width="13.6640625" style="35" customWidth="1"/>
    <col min="13" max="15" width="9.109375" style="35" customWidth="1"/>
    <col min="16" max="16" width="13.6640625" style="35" customWidth="1"/>
    <col min="17" max="19" width="9.109375" style="35" customWidth="1"/>
    <col min="20" max="20" width="16.6640625" style="35" customWidth="1"/>
    <col min="21" max="23" width="9.109375" style="35" customWidth="1"/>
    <col min="24" max="256" width="9.109375" style="35"/>
    <col min="257" max="257" width="20.6640625" style="35" customWidth="1"/>
    <col min="258" max="258" width="26.6640625" style="35" customWidth="1"/>
    <col min="259" max="259" width="30.6640625" style="35" customWidth="1"/>
    <col min="260" max="260" width="18.6640625" style="35" customWidth="1"/>
    <col min="261" max="261" width="9.109375" style="35" customWidth="1"/>
    <col min="262" max="262" width="12.6640625" style="35" customWidth="1"/>
    <col min="263" max="264" width="11.6640625" style="35" customWidth="1"/>
    <col min="265" max="265" width="30.6640625" style="35" customWidth="1"/>
    <col min="266" max="267" width="9.109375" style="35" customWidth="1"/>
    <col min="268" max="268" width="13.6640625" style="35" customWidth="1"/>
    <col min="269" max="271" width="9.109375" style="35" customWidth="1"/>
    <col min="272" max="272" width="13.6640625" style="35" customWidth="1"/>
    <col min="273" max="275" width="9.109375" style="35" customWidth="1"/>
    <col min="276" max="276" width="16.6640625" style="35" customWidth="1"/>
    <col min="277" max="279" width="9.109375" style="35" customWidth="1"/>
    <col min="280" max="512" width="9.109375" style="35"/>
    <col min="513" max="513" width="20.6640625" style="35" customWidth="1"/>
    <col min="514" max="514" width="26.6640625" style="35" customWidth="1"/>
    <col min="515" max="515" width="30.6640625" style="35" customWidth="1"/>
    <col min="516" max="516" width="18.6640625" style="35" customWidth="1"/>
    <col min="517" max="517" width="9.109375" style="35" customWidth="1"/>
    <col min="518" max="518" width="12.6640625" style="35" customWidth="1"/>
    <col min="519" max="520" width="11.6640625" style="35" customWidth="1"/>
    <col min="521" max="521" width="30.6640625" style="35" customWidth="1"/>
    <col min="522" max="523" width="9.109375" style="35" customWidth="1"/>
    <col min="524" max="524" width="13.6640625" style="35" customWidth="1"/>
    <col min="525" max="527" width="9.109375" style="35" customWidth="1"/>
    <col min="528" max="528" width="13.6640625" style="35" customWidth="1"/>
    <col min="529" max="531" width="9.109375" style="35" customWidth="1"/>
    <col min="532" max="532" width="16.6640625" style="35" customWidth="1"/>
    <col min="533" max="535" width="9.109375" style="35" customWidth="1"/>
    <col min="536" max="768" width="9.109375" style="35"/>
    <col min="769" max="769" width="20.6640625" style="35" customWidth="1"/>
    <col min="770" max="770" width="26.6640625" style="35" customWidth="1"/>
    <col min="771" max="771" width="30.6640625" style="35" customWidth="1"/>
    <col min="772" max="772" width="18.6640625" style="35" customWidth="1"/>
    <col min="773" max="773" width="9.109375" style="35" customWidth="1"/>
    <col min="774" max="774" width="12.6640625" style="35" customWidth="1"/>
    <col min="775" max="776" width="11.6640625" style="35" customWidth="1"/>
    <col min="777" max="777" width="30.6640625" style="35" customWidth="1"/>
    <col min="778" max="779" width="9.109375" style="35" customWidth="1"/>
    <col min="780" max="780" width="13.6640625" style="35" customWidth="1"/>
    <col min="781" max="783" width="9.109375" style="35" customWidth="1"/>
    <col min="784" max="784" width="13.6640625" style="35" customWidth="1"/>
    <col min="785" max="787" width="9.109375" style="35" customWidth="1"/>
    <col min="788" max="788" width="16.6640625" style="35" customWidth="1"/>
    <col min="789" max="791" width="9.109375" style="35" customWidth="1"/>
    <col min="792" max="1024" width="9.109375" style="35"/>
    <col min="1025" max="1025" width="20.6640625" style="35" customWidth="1"/>
    <col min="1026" max="1026" width="26.6640625" style="35" customWidth="1"/>
    <col min="1027" max="1027" width="30.6640625" style="35" customWidth="1"/>
    <col min="1028" max="1028" width="18.6640625" style="35" customWidth="1"/>
    <col min="1029" max="1029" width="9.109375" style="35" customWidth="1"/>
    <col min="1030" max="1030" width="12.6640625" style="35" customWidth="1"/>
    <col min="1031" max="1032" width="11.6640625" style="35" customWidth="1"/>
    <col min="1033" max="1033" width="30.6640625" style="35" customWidth="1"/>
    <col min="1034" max="1035" width="9.109375" style="35" customWidth="1"/>
    <col min="1036" max="1036" width="13.6640625" style="35" customWidth="1"/>
    <col min="1037" max="1039" width="9.109375" style="35" customWidth="1"/>
    <col min="1040" max="1040" width="13.6640625" style="35" customWidth="1"/>
    <col min="1041" max="1043" width="9.109375" style="35" customWidth="1"/>
    <col min="1044" max="1044" width="16.6640625" style="35" customWidth="1"/>
    <col min="1045" max="1047" width="9.109375" style="35" customWidth="1"/>
    <col min="1048" max="1280" width="9.109375" style="35"/>
    <col min="1281" max="1281" width="20.6640625" style="35" customWidth="1"/>
    <col min="1282" max="1282" width="26.6640625" style="35" customWidth="1"/>
    <col min="1283" max="1283" width="30.6640625" style="35" customWidth="1"/>
    <col min="1284" max="1284" width="18.6640625" style="35" customWidth="1"/>
    <col min="1285" max="1285" width="9.109375" style="35" customWidth="1"/>
    <col min="1286" max="1286" width="12.6640625" style="35" customWidth="1"/>
    <col min="1287" max="1288" width="11.6640625" style="35" customWidth="1"/>
    <col min="1289" max="1289" width="30.6640625" style="35" customWidth="1"/>
    <col min="1290" max="1291" width="9.109375" style="35" customWidth="1"/>
    <col min="1292" max="1292" width="13.6640625" style="35" customWidth="1"/>
    <col min="1293" max="1295" width="9.109375" style="35" customWidth="1"/>
    <col min="1296" max="1296" width="13.6640625" style="35" customWidth="1"/>
    <col min="1297" max="1299" width="9.109375" style="35" customWidth="1"/>
    <col min="1300" max="1300" width="16.6640625" style="35" customWidth="1"/>
    <col min="1301" max="1303" width="9.109375" style="35" customWidth="1"/>
    <col min="1304" max="1536" width="9.109375" style="35"/>
    <col min="1537" max="1537" width="20.6640625" style="35" customWidth="1"/>
    <col min="1538" max="1538" width="26.6640625" style="35" customWidth="1"/>
    <col min="1539" max="1539" width="30.6640625" style="35" customWidth="1"/>
    <col min="1540" max="1540" width="18.6640625" style="35" customWidth="1"/>
    <col min="1541" max="1541" width="9.109375" style="35" customWidth="1"/>
    <col min="1542" max="1542" width="12.6640625" style="35" customWidth="1"/>
    <col min="1543" max="1544" width="11.6640625" style="35" customWidth="1"/>
    <col min="1545" max="1545" width="30.6640625" style="35" customWidth="1"/>
    <col min="1546" max="1547" width="9.109375" style="35" customWidth="1"/>
    <col min="1548" max="1548" width="13.6640625" style="35" customWidth="1"/>
    <col min="1549" max="1551" width="9.109375" style="35" customWidth="1"/>
    <col min="1552" max="1552" width="13.6640625" style="35" customWidth="1"/>
    <col min="1553" max="1555" width="9.109375" style="35" customWidth="1"/>
    <col min="1556" max="1556" width="16.6640625" style="35" customWidth="1"/>
    <col min="1557" max="1559" width="9.109375" style="35" customWidth="1"/>
    <col min="1560" max="1792" width="9.109375" style="35"/>
    <col min="1793" max="1793" width="20.6640625" style="35" customWidth="1"/>
    <col min="1794" max="1794" width="26.6640625" style="35" customWidth="1"/>
    <col min="1795" max="1795" width="30.6640625" style="35" customWidth="1"/>
    <col min="1796" max="1796" width="18.6640625" style="35" customWidth="1"/>
    <col min="1797" max="1797" width="9.109375" style="35" customWidth="1"/>
    <col min="1798" max="1798" width="12.6640625" style="35" customWidth="1"/>
    <col min="1799" max="1800" width="11.6640625" style="35" customWidth="1"/>
    <col min="1801" max="1801" width="30.6640625" style="35" customWidth="1"/>
    <col min="1802" max="1803" width="9.109375" style="35" customWidth="1"/>
    <col min="1804" max="1804" width="13.6640625" style="35" customWidth="1"/>
    <col min="1805" max="1807" width="9.109375" style="35" customWidth="1"/>
    <col min="1808" max="1808" width="13.6640625" style="35" customWidth="1"/>
    <col min="1809" max="1811" width="9.109375" style="35" customWidth="1"/>
    <col min="1812" max="1812" width="16.6640625" style="35" customWidth="1"/>
    <col min="1813" max="1815" width="9.109375" style="35" customWidth="1"/>
    <col min="1816" max="2048" width="9.109375" style="35"/>
    <col min="2049" max="2049" width="20.6640625" style="35" customWidth="1"/>
    <col min="2050" max="2050" width="26.6640625" style="35" customWidth="1"/>
    <col min="2051" max="2051" width="30.6640625" style="35" customWidth="1"/>
    <col min="2052" max="2052" width="18.6640625" style="35" customWidth="1"/>
    <col min="2053" max="2053" width="9.109375" style="35" customWidth="1"/>
    <col min="2054" max="2054" width="12.6640625" style="35" customWidth="1"/>
    <col min="2055" max="2056" width="11.6640625" style="35" customWidth="1"/>
    <col min="2057" max="2057" width="30.6640625" style="35" customWidth="1"/>
    <col min="2058" max="2059" width="9.109375" style="35" customWidth="1"/>
    <col min="2060" max="2060" width="13.6640625" style="35" customWidth="1"/>
    <col min="2061" max="2063" width="9.109375" style="35" customWidth="1"/>
    <col min="2064" max="2064" width="13.6640625" style="35" customWidth="1"/>
    <col min="2065" max="2067" width="9.109375" style="35" customWidth="1"/>
    <col min="2068" max="2068" width="16.6640625" style="35" customWidth="1"/>
    <col min="2069" max="2071" width="9.109375" style="35" customWidth="1"/>
    <col min="2072" max="2304" width="9.109375" style="35"/>
    <col min="2305" max="2305" width="20.6640625" style="35" customWidth="1"/>
    <col min="2306" max="2306" width="26.6640625" style="35" customWidth="1"/>
    <col min="2307" max="2307" width="30.6640625" style="35" customWidth="1"/>
    <col min="2308" max="2308" width="18.6640625" style="35" customWidth="1"/>
    <col min="2309" max="2309" width="9.109375" style="35" customWidth="1"/>
    <col min="2310" max="2310" width="12.6640625" style="35" customWidth="1"/>
    <col min="2311" max="2312" width="11.6640625" style="35" customWidth="1"/>
    <col min="2313" max="2313" width="30.6640625" style="35" customWidth="1"/>
    <col min="2314" max="2315" width="9.109375" style="35" customWidth="1"/>
    <col min="2316" max="2316" width="13.6640625" style="35" customWidth="1"/>
    <col min="2317" max="2319" width="9.109375" style="35" customWidth="1"/>
    <col min="2320" max="2320" width="13.6640625" style="35" customWidth="1"/>
    <col min="2321" max="2323" width="9.109375" style="35" customWidth="1"/>
    <col min="2324" max="2324" width="16.6640625" style="35" customWidth="1"/>
    <col min="2325" max="2327" width="9.109375" style="35" customWidth="1"/>
    <col min="2328" max="2560" width="9.109375" style="35"/>
    <col min="2561" max="2561" width="20.6640625" style="35" customWidth="1"/>
    <col min="2562" max="2562" width="26.6640625" style="35" customWidth="1"/>
    <col min="2563" max="2563" width="30.6640625" style="35" customWidth="1"/>
    <col min="2564" max="2564" width="18.6640625" style="35" customWidth="1"/>
    <col min="2565" max="2565" width="9.109375" style="35" customWidth="1"/>
    <col min="2566" max="2566" width="12.6640625" style="35" customWidth="1"/>
    <col min="2567" max="2568" width="11.6640625" style="35" customWidth="1"/>
    <col min="2569" max="2569" width="30.6640625" style="35" customWidth="1"/>
    <col min="2570" max="2571" width="9.109375" style="35" customWidth="1"/>
    <col min="2572" max="2572" width="13.6640625" style="35" customWidth="1"/>
    <col min="2573" max="2575" width="9.109375" style="35" customWidth="1"/>
    <col min="2576" max="2576" width="13.6640625" style="35" customWidth="1"/>
    <col min="2577" max="2579" width="9.109375" style="35" customWidth="1"/>
    <col min="2580" max="2580" width="16.6640625" style="35" customWidth="1"/>
    <col min="2581" max="2583" width="9.109375" style="35" customWidth="1"/>
    <col min="2584" max="2816" width="9.109375" style="35"/>
    <col min="2817" max="2817" width="20.6640625" style="35" customWidth="1"/>
    <col min="2818" max="2818" width="26.6640625" style="35" customWidth="1"/>
    <col min="2819" max="2819" width="30.6640625" style="35" customWidth="1"/>
    <col min="2820" max="2820" width="18.6640625" style="35" customWidth="1"/>
    <col min="2821" max="2821" width="9.109375" style="35" customWidth="1"/>
    <col min="2822" max="2822" width="12.6640625" style="35" customWidth="1"/>
    <col min="2823" max="2824" width="11.6640625" style="35" customWidth="1"/>
    <col min="2825" max="2825" width="30.6640625" style="35" customWidth="1"/>
    <col min="2826" max="2827" width="9.109375" style="35" customWidth="1"/>
    <col min="2828" max="2828" width="13.6640625" style="35" customWidth="1"/>
    <col min="2829" max="2831" width="9.109375" style="35" customWidth="1"/>
    <col min="2832" max="2832" width="13.6640625" style="35" customWidth="1"/>
    <col min="2833" max="2835" width="9.109375" style="35" customWidth="1"/>
    <col min="2836" max="2836" width="16.6640625" style="35" customWidth="1"/>
    <col min="2837" max="2839" width="9.109375" style="35" customWidth="1"/>
    <col min="2840" max="3072" width="9.109375" style="35"/>
    <col min="3073" max="3073" width="20.6640625" style="35" customWidth="1"/>
    <col min="3074" max="3074" width="26.6640625" style="35" customWidth="1"/>
    <col min="3075" max="3075" width="30.6640625" style="35" customWidth="1"/>
    <col min="3076" max="3076" width="18.6640625" style="35" customWidth="1"/>
    <col min="3077" max="3077" width="9.109375" style="35" customWidth="1"/>
    <col min="3078" max="3078" width="12.6640625" style="35" customWidth="1"/>
    <col min="3079" max="3080" width="11.6640625" style="35" customWidth="1"/>
    <col min="3081" max="3081" width="30.6640625" style="35" customWidth="1"/>
    <col min="3082" max="3083" width="9.109375" style="35" customWidth="1"/>
    <col min="3084" max="3084" width="13.6640625" style="35" customWidth="1"/>
    <col min="3085" max="3087" width="9.109375" style="35" customWidth="1"/>
    <col min="3088" max="3088" width="13.6640625" style="35" customWidth="1"/>
    <col min="3089" max="3091" width="9.109375" style="35" customWidth="1"/>
    <col min="3092" max="3092" width="16.6640625" style="35" customWidth="1"/>
    <col min="3093" max="3095" width="9.109375" style="35" customWidth="1"/>
    <col min="3096" max="3328" width="9.109375" style="35"/>
    <col min="3329" max="3329" width="20.6640625" style="35" customWidth="1"/>
    <col min="3330" max="3330" width="26.6640625" style="35" customWidth="1"/>
    <col min="3331" max="3331" width="30.6640625" style="35" customWidth="1"/>
    <col min="3332" max="3332" width="18.6640625" style="35" customWidth="1"/>
    <col min="3333" max="3333" width="9.109375" style="35" customWidth="1"/>
    <col min="3334" max="3334" width="12.6640625" style="35" customWidth="1"/>
    <col min="3335" max="3336" width="11.6640625" style="35" customWidth="1"/>
    <col min="3337" max="3337" width="30.6640625" style="35" customWidth="1"/>
    <col min="3338" max="3339" width="9.109375" style="35" customWidth="1"/>
    <col min="3340" max="3340" width="13.6640625" style="35" customWidth="1"/>
    <col min="3341" max="3343" width="9.109375" style="35" customWidth="1"/>
    <col min="3344" max="3344" width="13.6640625" style="35" customWidth="1"/>
    <col min="3345" max="3347" width="9.109375" style="35" customWidth="1"/>
    <col min="3348" max="3348" width="16.6640625" style="35" customWidth="1"/>
    <col min="3349" max="3351" width="9.109375" style="35" customWidth="1"/>
    <col min="3352" max="3584" width="9.109375" style="35"/>
    <col min="3585" max="3585" width="20.6640625" style="35" customWidth="1"/>
    <col min="3586" max="3586" width="26.6640625" style="35" customWidth="1"/>
    <col min="3587" max="3587" width="30.6640625" style="35" customWidth="1"/>
    <col min="3588" max="3588" width="18.6640625" style="35" customWidth="1"/>
    <col min="3589" max="3589" width="9.109375" style="35" customWidth="1"/>
    <col min="3590" max="3590" width="12.6640625" style="35" customWidth="1"/>
    <col min="3591" max="3592" width="11.6640625" style="35" customWidth="1"/>
    <col min="3593" max="3593" width="30.6640625" style="35" customWidth="1"/>
    <col min="3594" max="3595" width="9.109375" style="35" customWidth="1"/>
    <col min="3596" max="3596" width="13.6640625" style="35" customWidth="1"/>
    <col min="3597" max="3599" width="9.109375" style="35" customWidth="1"/>
    <col min="3600" max="3600" width="13.6640625" style="35" customWidth="1"/>
    <col min="3601" max="3603" width="9.109375" style="35" customWidth="1"/>
    <col min="3604" max="3604" width="16.6640625" style="35" customWidth="1"/>
    <col min="3605" max="3607" width="9.109375" style="35" customWidth="1"/>
    <col min="3608" max="3840" width="9.109375" style="35"/>
    <col min="3841" max="3841" width="20.6640625" style="35" customWidth="1"/>
    <col min="3842" max="3842" width="26.6640625" style="35" customWidth="1"/>
    <col min="3843" max="3843" width="30.6640625" style="35" customWidth="1"/>
    <col min="3844" max="3844" width="18.6640625" style="35" customWidth="1"/>
    <col min="3845" max="3845" width="9.109375" style="35" customWidth="1"/>
    <col min="3846" max="3846" width="12.6640625" style="35" customWidth="1"/>
    <col min="3847" max="3848" width="11.6640625" style="35" customWidth="1"/>
    <col min="3849" max="3849" width="30.6640625" style="35" customWidth="1"/>
    <col min="3850" max="3851" width="9.109375" style="35" customWidth="1"/>
    <col min="3852" max="3852" width="13.6640625" style="35" customWidth="1"/>
    <col min="3853" max="3855" width="9.109375" style="35" customWidth="1"/>
    <col min="3856" max="3856" width="13.6640625" style="35" customWidth="1"/>
    <col min="3857" max="3859" width="9.109375" style="35" customWidth="1"/>
    <col min="3860" max="3860" width="16.6640625" style="35" customWidth="1"/>
    <col min="3861" max="3863" width="9.109375" style="35" customWidth="1"/>
    <col min="3864" max="4096" width="9.109375" style="35"/>
    <col min="4097" max="4097" width="20.6640625" style="35" customWidth="1"/>
    <col min="4098" max="4098" width="26.6640625" style="35" customWidth="1"/>
    <col min="4099" max="4099" width="30.6640625" style="35" customWidth="1"/>
    <col min="4100" max="4100" width="18.6640625" style="35" customWidth="1"/>
    <col min="4101" max="4101" width="9.109375" style="35" customWidth="1"/>
    <col min="4102" max="4102" width="12.6640625" style="35" customWidth="1"/>
    <col min="4103" max="4104" width="11.6640625" style="35" customWidth="1"/>
    <col min="4105" max="4105" width="30.6640625" style="35" customWidth="1"/>
    <col min="4106" max="4107" width="9.109375" style="35" customWidth="1"/>
    <col min="4108" max="4108" width="13.6640625" style="35" customWidth="1"/>
    <col min="4109" max="4111" width="9.109375" style="35" customWidth="1"/>
    <col min="4112" max="4112" width="13.6640625" style="35" customWidth="1"/>
    <col min="4113" max="4115" width="9.109375" style="35" customWidth="1"/>
    <col min="4116" max="4116" width="16.6640625" style="35" customWidth="1"/>
    <col min="4117" max="4119" width="9.109375" style="35" customWidth="1"/>
    <col min="4120" max="4352" width="9.109375" style="35"/>
    <col min="4353" max="4353" width="20.6640625" style="35" customWidth="1"/>
    <col min="4354" max="4354" width="26.6640625" style="35" customWidth="1"/>
    <col min="4355" max="4355" width="30.6640625" style="35" customWidth="1"/>
    <col min="4356" max="4356" width="18.6640625" style="35" customWidth="1"/>
    <col min="4357" max="4357" width="9.109375" style="35" customWidth="1"/>
    <col min="4358" max="4358" width="12.6640625" style="35" customWidth="1"/>
    <col min="4359" max="4360" width="11.6640625" style="35" customWidth="1"/>
    <col min="4361" max="4361" width="30.6640625" style="35" customWidth="1"/>
    <col min="4362" max="4363" width="9.109375" style="35" customWidth="1"/>
    <col min="4364" max="4364" width="13.6640625" style="35" customWidth="1"/>
    <col min="4365" max="4367" width="9.109375" style="35" customWidth="1"/>
    <col min="4368" max="4368" width="13.6640625" style="35" customWidth="1"/>
    <col min="4369" max="4371" width="9.109375" style="35" customWidth="1"/>
    <col min="4372" max="4372" width="16.6640625" style="35" customWidth="1"/>
    <col min="4373" max="4375" width="9.109375" style="35" customWidth="1"/>
    <col min="4376" max="4608" width="9.109375" style="35"/>
    <col min="4609" max="4609" width="20.6640625" style="35" customWidth="1"/>
    <col min="4610" max="4610" width="26.6640625" style="35" customWidth="1"/>
    <col min="4611" max="4611" width="30.6640625" style="35" customWidth="1"/>
    <col min="4612" max="4612" width="18.6640625" style="35" customWidth="1"/>
    <col min="4613" max="4613" width="9.109375" style="35" customWidth="1"/>
    <col min="4614" max="4614" width="12.6640625" style="35" customWidth="1"/>
    <col min="4615" max="4616" width="11.6640625" style="35" customWidth="1"/>
    <col min="4617" max="4617" width="30.6640625" style="35" customWidth="1"/>
    <col min="4618" max="4619" width="9.109375" style="35" customWidth="1"/>
    <col min="4620" max="4620" width="13.6640625" style="35" customWidth="1"/>
    <col min="4621" max="4623" width="9.109375" style="35" customWidth="1"/>
    <col min="4624" max="4624" width="13.6640625" style="35" customWidth="1"/>
    <col min="4625" max="4627" width="9.109375" style="35" customWidth="1"/>
    <col min="4628" max="4628" width="16.6640625" style="35" customWidth="1"/>
    <col min="4629" max="4631" width="9.109375" style="35" customWidth="1"/>
    <col min="4632" max="4864" width="9.109375" style="35"/>
    <col min="4865" max="4865" width="20.6640625" style="35" customWidth="1"/>
    <col min="4866" max="4866" width="26.6640625" style="35" customWidth="1"/>
    <col min="4867" max="4867" width="30.6640625" style="35" customWidth="1"/>
    <col min="4868" max="4868" width="18.6640625" style="35" customWidth="1"/>
    <col min="4869" max="4869" width="9.109375" style="35" customWidth="1"/>
    <col min="4870" max="4870" width="12.6640625" style="35" customWidth="1"/>
    <col min="4871" max="4872" width="11.6640625" style="35" customWidth="1"/>
    <col min="4873" max="4873" width="30.6640625" style="35" customWidth="1"/>
    <col min="4874" max="4875" width="9.109375" style="35" customWidth="1"/>
    <col min="4876" max="4876" width="13.6640625" style="35" customWidth="1"/>
    <col min="4877" max="4879" width="9.109375" style="35" customWidth="1"/>
    <col min="4880" max="4880" width="13.6640625" style="35" customWidth="1"/>
    <col min="4881" max="4883" width="9.109375" style="35" customWidth="1"/>
    <col min="4884" max="4884" width="16.6640625" style="35" customWidth="1"/>
    <col min="4885" max="4887" width="9.109375" style="35" customWidth="1"/>
    <col min="4888" max="5120" width="9.109375" style="35"/>
    <col min="5121" max="5121" width="20.6640625" style="35" customWidth="1"/>
    <col min="5122" max="5122" width="26.6640625" style="35" customWidth="1"/>
    <col min="5123" max="5123" width="30.6640625" style="35" customWidth="1"/>
    <col min="5124" max="5124" width="18.6640625" style="35" customWidth="1"/>
    <col min="5125" max="5125" width="9.109375" style="35" customWidth="1"/>
    <col min="5126" max="5126" width="12.6640625" style="35" customWidth="1"/>
    <col min="5127" max="5128" width="11.6640625" style="35" customWidth="1"/>
    <col min="5129" max="5129" width="30.6640625" style="35" customWidth="1"/>
    <col min="5130" max="5131" width="9.109375" style="35" customWidth="1"/>
    <col min="5132" max="5132" width="13.6640625" style="35" customWidth="1"/>
    <col min="5133" max="5135" width="9.109375" style="35" customWidth="1"/>
    <col min="5136" max="5136" width="13.6640625" style="35" customWidth="1"/>
    <col min="5137" max="5139" width="9.109375" style="35" customWidth="1"/>
    <col min="5140" max="5140" width="16.6640625" style="35" customWidth="1"/>
    <col min="5141" max="5143" width="9.109375" style="35" customWidth="1"/>
    <col min="5144" max="5376" width="9.109375" style="35"/>
    <col min="5377" max="5377" width="20.6640625" style="35" customWidth="1"/>
    <col min="5378" max="5378" width="26.6640625" style="35" customWidth="1"/>
    <col min="5379" max="5379" width="30.6640625" style="35" customWidth="1"/>
    <col min="5380" max="5380" width="18.6640625" style="35" customWidth="1"/>
    <col min="5381" max="5381" width="9.109375" style="35" customWidth="1"/>
    <col min="5382" max="5382" width="12.6640625" style="35" customWidth="1"/>
    <col min="5383" max="5384" width="11.6640625" style="35" customWidth="1"/>
    <col min="5385" max="5385" width="30.6640625" style="35" customWidth="1"/>
    <col min="5386" max="5387" width="9.109375" style="35" customWidth="1"/>
    <col min="5388" max="5388" width="13.6640625" style="35" customWidth="1"/>
    <col min="5389" max="5391" width="9.109375" style="35" customWidth="1"/>
    <col min="5392" max="5392" width="13.6640625" style="35" customWidth="1"/>
    <col min="5393" max="5395" width="9.109375" style="35" customWidth="1"/>
    <col min="5396" max="5396" width="16.6640625" style="35" customWidth="1"/>
    <col min="5397" max="5399" width="9.109375" style="35" customWidth="1"/>
    <col min="5400" max="5632" width="9.109375" style="35"/>
    <col min="5633" max="5633" width="20.6640625" style="35" customWidth="1"/>
    <col min="5634" max="5634" width="26.6640625" style="35" customWidth="1"/>
    <col min="5635" max="5635" width="30.6640625" style="35" customWidth="1"/>
    <col min="5636" max="5636" width="18.6640625" style="35" customWidth="1"/>
    <col min="5637" max="5637" width="9.109375" style="35" customWidth="1"/>
    <col min="5638" max="5638" width="12.6640625" style="35" customWidth="1"/>
    <col min="5639" max="5640" width="11.6640625" style="35" customWidth="1"/>
    <col min="5641" max="5641" width="30.6640625" style="35" customWidth="1"/>
    <col min="5642" max="5643" width="9.109375" style="35" customWidth="1"/>
    <col min="5644" max="5644" width="13.6640625" style="35" customWidth="1"/>
    <col min="5645" max="5647" width="9.109375" style="35" customWidth="1"/>
    <col min="5648" max="5648" width="13.6640625" style="35" customWidth="1"/>
    <col min="5649" max="5651" width="9.109375" style="35" customWidth="1"/>
    <col min="5652" max="5652" width="16.6640625" style="35" customWidth="1"/>
    <col min="5653" max="5655" width="9.109375" style="35" customWidth="1"/>
    <col min="5656" max="5888" width="9.109375" style="35"/>
    <col min="5889" max="5889" width="20.6640625" style="35" customWidth="1"/>
    <col min="5890" max="5890" width="26.6640625" style="35" customWidth="1"/>
    <col min="5891" max="5891" width="30.6640625" style="35" customWidth="1"/>
    <col min="5892" max="5892" width="18.6640625" style="35" customWidth="1"/>
    <col min="5893" max="5893" width="9.109375" style="35" customWidth="1"/>
    <col min="5894" max="5894" width="12.6640625" style="35" customWidth="1"/>
    <col min="5895" max="5896" width="11.6640625" style="35" customWidth="1"/>
    <col min="5897" max="5897" width="30.6640625" style="35" customWidth="1"/>
    <col min="5898" max="5899" width="9.109375" style="35" customWidth="1"/>
    <col min="5900" max="5900" width="13.6640625" style="35" customWidth="1"/>
    <col min="5901" max="5903" width="9.109375" style="35" customWidth="1"/>
    <col min="5904" max="5904" width="13.6640625" style="35" customWidth="1"/>
    <col min="5905" max="5907" width="9.109375" style="35" customWidth="1"/>
    <col min="5908" max="5908" width="16.6640625" style="35" customWidth="1"/>
    <col min="5909" max="5911" width="9.109375" style="35" customWidth="1"/>
    <col min="5912" max="6144" width="9.109375" style="35"/>
    <col min="6145" max="6145" width="20.6640625" style="35" customWidth="1"/>
    <col min="6146" max="6146" width="26.6640625" style="35" customWidth="1"/>
    <col min="6147" max="6147" width="30.6640625" style="35" customWidth="1"/>
    <col min="6148" max="6148" width="18.6640625" style="35" customWidth="1"/>
    <col min="6149" max="6149" width="9.109375" style="35" customWidth="1"/>
    <col min="6150" max="6150" width="12.6640625" style="35" customWidth="1"/>
    <col min="6151" max="6152" width="11.6640625" style="35" customWidth="1"/>
    <col min="6153" max="6153" width="30.6640625" style="35" customWidth="1"/>
    <col min="6154" max="6155" width="9.109375" style="35" customWidth="1"/>
    <col min="6156" max="6156" width="13.6640625" style="35" customWidth="1"/>
    <col min="6157" max="6159" width="9.109375" style="35" customWidth="1"/>
    <col min="6160" max="6160" width="13.6640625" style="35" customWidth="1"/>
    <col min="6161" max="6163" width="9.109375" style="35" customWidth="1"/>
    <col min="6164" max="6164" width="16.6640625" style="35" customWidth="1"/>
    <col min="6165" max="6167" width="9.109375" style="35" customWidth="1"/>
    <col min="6168" max="6400" width="9.109375" style="35"/>
    <col min="6401" max="6401" width="20.6640625" style="35" customWidth="1"/>
    <col min="6402" max="6402" width="26.6640625" style="35" customWidth="1"/>
    <col min="6403" max="6403" width="30.6640625" style="35" customWidth="1"/>
    <col min="6404" max="6404" width="18.6640625" style="35" customWidth="1"/>
    <col min="6405" max="6405" width="9.109375" style="35" customWidth="1"/>
    <col min="6406" max="6406" width="12.6640625" style="35" customWidth="1"/>
    <col min="6407" max="6408" width="11.6640625" style="35" customWidth="1"/>
    <col min="6409" max="6409" width="30.6640625" style="35" customWidth="1"/>
    <col min="6410" max="6411" width="9.109375" style="35" customWidth="1"/>
    <col min="6412" max="6412" width="13.6640625" style="35" customWidth="1"/>
    <col min="6413" max="6415" width="9.109375" style="35" customWidth="1"/>
    <col min="6416" max="6416" width="13.6640625" style="35" customWidth="1"/>
    <col min="6417" max="6419" width="9.109375" style="35" customWidth="1"/>
    <col min="6420" max="6420" width="16.6640625" style="35" customWidth="1"/>
    <col min="6421" max="6423" width="9.109375" style="35" customWidth="1"/>
    <col min="6424" max="6656" width="9.109375" style="35"/>
    <col min="6657" max="6657" width="20.6640625" style="35" customWidth="1"/>
    <col min="6658" max="6658" width="26.6640625" style="35" customWidth="1"/>
    <col min="6659" max="6659" width="30.6640625" style="35" customWidth="1"/>
    <col min="6660" max="6660" width="18.6640625" style="35" customWidth="1"/>
    <col min="6661" max="6661" width="9.109375" style="35" customWidth="1"/>
    <col min="6662" max="6662" width="12.6640625" style="35" customWidth="1"/>
    <col min="6663" max="6664" width="11.6640625" style="35" customWidth="1"/>
    <col min="6665" max="6665" width="30.6640625" style="35" customWidth="1"/>
    <col min="6666" max="6667" width="9.109375" style="35" customWidth="1"/>
    <col min="6668" max="6668" width="13.6640625" style="35" customWidth="1"/>
    <col min="6669" max="6671" width="9.109375" style="35" customWidth="1"/>
    <col min="6672" max="6672" width="13.6640625" style="35" customWidth="1"/>
    <col min="6673" max="6675" width="9.109375" style="35" customWidth="1"/>
    <col min="6676" max="6676" width="16.6640625" style="35" customWidth="1"/>
    <col min="6677" max="6679" width="9.109375" style="35" customWidth="1"/>
    <col min="6680" max="6912" width="9.109375" style="35"/>
    <col min="6913" max="6913" width="20.6640625" style="35" customWidth="1"/>
    <col min="6914" max="6914" width="26.6640625" style="35" customWidth="1"/>
    <col min="6915" max="6915" width="30.6640625" style="35" customWidth="1"/>
    <col min="6916" max="6916" width="18.6640625" style="35" customWidth="1"/>
    <col min="6917" max="6917" width="9.109375" style="35" customWidth="1"/>
    <col min="6918" max="6918" width="12.6640625" style="35" customWidth="1"/>
    <col min="6919" max="6920" width="11.6640625" style="35" customWidth="1"/>
    <col min="6921" max="6921" width="30.6640625" style="35" customWidth="1"/>
    <col min="6922" max="6923" width="9.109375" style="35" customWidth="1"/>
    <col min="6924" max="6924" width="13.6640625" style="35" customWidth="1"/>
    <col min="6925" max="6927" width="9.109375" style="35" customWidth="1"/>
    <col min="6928" max="6928" width="13.6640625" style="35" customWidth="1"/>
    <col min="6929" max="6931" width="9.109375" style="35" customWidth="1"/>
    <col min="6932" max="6932" width="16.6640625" style="35" customWidth="1"/>
    <col min="6933" max="6935" width="9.109375" style="35" customWidth="1"/>
    <col min="6936" max="7168" width="9.109375" style="35"/>
    <col min="7169" max="7169" width="20.6640625" style="35" customWidth="1"/>
    <col min="7170" max="7170" width="26.6640625" style="35" customWidth="1"/>
    <col min="7171" max="7171" width="30.6640625" style="35" customWidth="1"/>
    <col min="7172" max="7172" width="18.6640625" style="35" customWidth="1"/>
    <col min="7173" max="7173" width="9.109375" style="35" customWidth="1"/>
    <col min="7174" max="7174" width="12.6640625" style="35" customWidth="1"/>
    <col min="7175" max="7176" width="11.6640625" style="35" customWidth="1"/>
    <col min="7177" max="7177" width="30.6640625" style="35" customWidth="1"/>
    <col min="7178" max="7179" width="9.109375" style="35" customWidth="1"/>
    <col min="7180" max="7180" width="13.6640625" style="35" customWidth="1"/>
    <col min="7181" max="7183" width="9.109375" style="35" customWidth="1"/>
    <col min="7184" max="7184" width="13.6640625" style="35" customWidth="1"/>
    <col min="7185" max="7187" width="9.109375" style="35" customWidth="1"/>
    <col min="7188" max="7188" width="16.6640625" style="35" customWidth="1"/>
    <col min="7189" max="7191" width="9.109375" style="35" customWidth="1"/>
    <col min="7192" max="7424" width="9.109375" style="35"/>
    <col min="7425" max="7425" width="20.6640625" style="35" customWidth="1"/>
    <col min="7426" max="7426" width="26.6640625" style="35" customWidth="1"/>
    <col min="7427" max="7427" width="30.6640625" style="35" customWidth="1"/>
    <col min="7428" max="7428" width="18.6640625" style="35" customWidth="1"/>
    <col min="7429" max="7429" width="9.109375" style="35" customWidth="1"/>
    <col min="7430" max="7430" width="12.6640625" style="35" customWidth="1"/>
    <col min="7431" max="7432" width="11.6640625" style="35" customWidth="1"/>
    <col min="7433" max="7433" width="30.6640625" style="35" customWidth="1"/>
    <col min="7434" max="7435" width="9.109375" style="35" customWidth="1"/>
    <col min="7436" max="7436" width="13.6640625" style="35" customWidth="1"/>
    <col min="7437" max="7439" width="9.109375" style="35" customWidth="1"/>
    <col min="7440" max="7440" width="13.6640625" style="35" customWidth="1"/>
    <col min="7441" max="7443" width="9.109375" style="35" customWidth="1"/>
    <col min="7444" max="7444" width="16.6640625" style="35" customWidth="1"/>
    <col min="7445" max="7447" width="9.109375" style="35" customWidth="1"/>
    <col min="7448" max="7680" width="9.109375" style="35"/>
    <col min="7681" max="7681" width="20.6640625" style="35" customWidth="1"/>
    <col min="7682" max="7682" width="26.6640625" style="35" customWidth="1"/>
    <col min="7683" max="7683" width="30.6640625" style="35" customWidth="1"/>
    <col min="7684" max="7684" width="18.6640625" style="35" customWidth="1"/>
    <col min="7685" max="7685" width="9.109375" style="35" customWidth="1"/>
    <col min="7686" max="7686" width="12.6640625" style="35" customWidth="1"/>
    <col min="7687" max="7688" width="11.6640625" style="35" customWidth="1"/>
    <col min="7689" max="7689" width="30.6640625" style="35" customWidth="1"/>
    <col min="7690" max="7691" width="9.109375" style="35" customWidth="1"/>
    <col min="7692" max="7692" width="13.6640625" style="35" customWidth="1"/>
    <col min="7693" max="7695" width="9.109375" style="35" customWidth="1"/>
    <col min="7696" max="7696" width="13.6640625" style="35" customWidth="1"/>
    <col min="7697" max="7699" width="9.109375" style="35" customWidth="1"/>
    <col min="7700" max="7700" width="16.6640625" style="35" customWidth="1"/>
    <col min="7701" max="7703" width="9.109375" style="35" customWidth="1"/>
    <col min="7704" max="7936" width="9.109375" style="35"/>
    <col min="7937" max="7937" width="20.6640625" style="35" customWidth="1"/>
    <col min="7938" max="7938" width="26.6640625" style="35" customWidth="1"/>
    <col min="7939" max="7939" width="30.6640625" style="35" customWidth="1"/>
    <col min="7940" max="7940" width="18.6640625" style="35" customWidth="1"/>
    <col min="7941" max="7941" width="9.109375" style="35" customWidth="1"/>
    <col min="7942" max="7942" width="12.6640625" style="35" customWidth="1"/>
    <col min="7943" max="7944" width="11.6640625" style="35" customWidth="1"/>
    <col min="7945" max="7945" width="30.6640625" style="35" customWidth="1"/>
    <col min="7946" max="7947" width="9.109375" style="35" customWidth="1"/>
    <col min="7948" max="7948" width="13.6640625" style="35" customWidth="1"/>
    <col min="7949" max="7951" width="9.109375" style="35" customWidth="1"/>
    <col min="7952" max="7952" width="13.6640625" style="35" customWidth="1"/>
    <col min="7953" max="7955" width="9.109375" style="35" customWidth="1"/>
    <col min="7956" max="7956" width="16.6640625" style="35" customWidth="1"/>
    <col min="7957" max="7959" width="9.109375" style="35" customWidth="1"/>
    <col min="7960" max="8192" width="9.109375" style="35"/>
    <col min="8193" max="8193" width="20.6640625" style="35" customWidth="1"/>
    <col min="8194" max="8194" width="26.6640625" style="35" customWidth="1"/>
    <col min="8195" max="8195" width="30.6640625" style="35" customWidth="1"/>
    <col min="8196" max="8196" width="18.6640625" style="35" customWidth="1"/>
    <col min="8197" max="8197" width="9.109375" style="35" customWidth="1"/>
    <col min="8198" max="8198" width="12.6640625" style="35" customWidth="1"/>
    <col min="8199" max="8200" width="11.6640625" style="35" customWidth="1"/>
    <col min="8201" max="8201" width="30.6640625" style="35" customWidth="1"/>
    <col min="8202" max="8203" width="9.109375" style="35" customWidth="1"/>
    <col min="8204" max="8204" width="13.6640625" style="35" customWidth="1"/>
    <col min="8205" max="8207" width="9.109375" style="35" customWidth="1"/>
    <col min="8208" max="8208" width="13.6640625" style="35" customWidth="1"/>
    <col min="8209" max="8211" width="9.109375" style="35" customWidth="1"/>
    <col min="8212" max="8212" width="16.6640625" style="35" customWidth="1"/>
    <col min="8213" max="8215" width="9.109375" style="35" customWidth="1"/>
    <col min="8216" max="8448" width="9.109375" style="35"/>
    <col min="8449" max="8449" width="20.6640625" style="35" customWidth="1"/>
    <col min="8450" max="8450" width="26.6640625" style="35" customWidth="1"/>
    <col min="8451" max="8451" width="30.6640625" style="35" customWidth="1"/>
    <col min="8452" max="8452" width="18.6640625" style="35" customWidth="1"/>
    <col min="8453" max="8453" width="9.109375" style="35" customWidth="1"/>
    <col min="8454" max="8454" width="12.6640625" style="35" customWidth="1"/>
    <col min="8455" max="8456" width="11.6640625" style="35" customWidth="1"/>
    <col min="8457" max="8457" width="30.6640625" style="35" customWidth="1"/>
    <col min="8458" max="8459" width="9.109375" style="35" customWidth="1"/>
    <col min="8460" max="8460" width="13.6640625" style="35" customWidth="1"/>
    <col min="8461" max="8463" width="9.109375" style="35" customWidth="1"/>
    <col min="8464" max="8464" width="13.6640625" style="35" customWidth="1"/>
    <col min="8465" max="8467" width="9.109375" style="35" customWidth="1"/>
    <col min="8468" max="8468" width="16.6640625" style="35" customWidth="1"/>
    <col min="8469" max="8471" width="9.109375" style="35" customWidth="1"/>
    <col min="8472" max="8704" width="9.109375" style="35"/>
    <col min="8705" max="8705" width="20.6640625" style="35" customWidth="1"/>
    <col min="8706" max="8706" width="26.6640625" style="35" customWidth="1"/>
    <col min="8707" max="8707" width="30.6640625" style="35" customWidth="1"/>
    <col min="8708" max="8708" width="18.6640625" style="35" customWidth="1"/>
    <col min="8709" max="8709" width="9.109375" style="35" customWidth="1"/>
    <col min="8710" max="8710" width="12.6640625" style="35" customWidth="1"/>
    <col min="8711" max="8712" width="11.6640625" style="35" customWidth="1"/>
    <col min="8713" max="8713" width="30.6640625" style="35" customWidth="1"/>
    <col min="8714" max="8715" width="9.109375" style="35" customWidth="1"/>
    <col min="8716" max="8716" width="13.6640625" style="35" customWidth="1"/>
    <col min="8717" max="8719" width="9.109375" style="35" customWidth="1"/>
    <col min="8720" max="8720" width="13.6640625" style="35" customWidth="1"/>
    <col min="8721" max="8723" width="9.109375" style="35" customWidth="1"/>
    <col min="8724" max="8724" width="16.6640625" style="35" customWidth="1"/>
    <col min="8725" max="8727" width="9.109375" style="35" customWidth="1"/>
    <col min="8728" max="8960" width="9.109375" style="35"/>
    <col min="8961" max="8961" width="20.6640625" style="35" customWidth="1"/>
    <col min="8962" max="8962" width="26.6640625" style="35" customWidth="1"/>
    <col min="8963" max="8963" width="30.6640625" style="35" customWidth="1"/>
    <col min="8964" max="8964" width="18.6640625" style="35" customWidth="1"/>
    <col min="8965" max="8965" width="9.109375" style="35" customWidth="1"/>
    <col min="8966" max="8966" width="12.6640625" style="35" customWidth="1"/>
    <col min="8967" max="8968" width="11.6640625" style="35" customWidth="1"/>
    <col min="8969" max="8969" width="30.6640625" style="35" customWidth="1"/>
    <col min="8970" max="8971" width="9.109375" style="35" customWidth="1"/>
    <col min="8972" max="8972" width="13.6640625" style="35" customWidth="1"/>
    <col min="8973" max="8975" width="9.109375" style="35" customWidth="1"/>
    <col min="8976" max="8976" width="13.6640625" style="35" customWidth="1"/>
    <col min="8977" max="8979" width="9.109375" style="35" customWidth="1"/>
    <col min="8980" max="8980" width="16.6640625" style="35" customWidth="1"/>
    <col min="8981" max="8983" width="9.109375" style="35" customWidth="1"/>
    <col min="8984" max="9216" width="9.109375" style="35"/>
    <col min="9217" max="9217" width="20.6640625" style="35" customWidth="1"/>
    <col min="9218" max="9218" width="26.6640625" style="35" customWidth="1"/>
    <col min="9219" max="9219" width="30.6640625" style="35" customWidth="1"/>
    <col min="9220" max="9220" width="18.6640625" style="35" customWidth="1"/>
    <col min="9221" max="9221" width="9.109375" style="35" customWidth="1"/>
    <col min="9222" max="9222" width="12.6640625" style="35" customWidth="1"/>
    <col min="9223" max="9224" width="11.6640625" style="35" customWidth="1"/>
    <col min="9225" max="9225" width="30.6640625" style="35" customWidth="1"/>
    <col min="9226" max="9227" width="9.109375" style="35" customWidth="1"/>
    <col min="9228" max="9228" width="13.6640625" style="35" customWidth="1"/>
    <col min="9229" max="9231" width="9.109375" style="35" customWidth="1"/>
    <col min="9232" max="9232" width="13.6640625" style="35" customWidth="1"/>
    <col min="9233" max="9235" width="9.109375" style="35" customWidth="1"/>
    <col min="9236" max="9236" width="16.6640625" style="35" customWidth="1"/>
    <col min="9237" max="9239" width="9.109375" style="35" customWidth="1"/>
    <col min="9240" max="9472" width="9.109375" style="35"/>
    <col min="9473" max="9473" width="20.6640625" style="35" customWidth="1"/>
    <col min="9474" max="9474" width="26.6640625" style="35" customWidth="1"/>
    <col min="9475" max="9475" width="30.6640625" style="35" customWidth="1"/>
    <col min="9476" max="9476" width="18.6640625" style="35" customWidth="1"/>
    <col min="9477" max="9477" width="9.109375" style="35" customWidth="1"/>
    <col min="9478" max="9478" width="12.6640625" style="35" customWidth="1"/>
    <col min="9479" max="9480" width="11.6640625" style="35" customWidth="1"/>
    <col min="9481" max="9481" width="30.6640625" style="35" customWidth="1"/>
    <col min="9482" max="9483" width="9.109375" style="35" customWidth="1"/>
    <col min="9484" max="9484" width="13.6640625" style="35" customWidth="1"/>
    <col min="9485" max="9487" width="9.109375" style="35" customWidth="1"/>
    <col min="9488" max="9488" width="13.6640625" style="35" customWidth="1"/>
    <col min="9489" max="9491" width="9.109375" style="35" customWidth="1"/>
    <col min="9492" max="9492" width="16.6640625" style="35" customWidth="1"/>
    <col min="9493" max="9495" width="9.109375" style="35" customWidth="1"/>
    <col min="9496" max="9728" width="9.109375" style="35"/>
    <col min="9729" max="9729" width="20.6640625" style="35" customWidth="1"/>
    <col min="9730" max="9730" width="26.6640625" style="35" customWidth="1"/>
    <col min="9731" max="9731" width="30.6640625" style="35" customWidth="1"/>
    <col min="9732" max="9732" width="18.6640625" style="35" customWidth="1"/>
    <col min="9733" max="9733" width="9.109375" style="35" customWidth="1"/>
    <col min="9734" max="9734" width="12.6640625" style="35" customWidth="1"/>
    <col min="9735" max="9736" width="11.6640625" style="35" customWidth="1"/>
    <col min="9737" max="9737" width="30.6640625" style="35" customWidth="1"/>
    <col min="9738" max="9739" width="9.109375" style="35" customWidth="1"/>
    <col min="9740" max="9740" width="13.6640625" style="35" customWidth="1"/>
    <col min="9741" max="9743" width="9.109375" style="35" customWidth="1"/>
    <col min="9744" max="9744" width="13.6640625" style="35" customWidth="1"/>
    <col min="9745" max="9747" width="9.109375" style="35" customWidth="1"/>
    <col min="9748" max="9748" width="16.6640625" style="35" customWidth="1"/>
    <col min="9749" max="9751" width="9.109375" style="35" customWidth="1"/>
    <col min="9752" max="9984" width="9.109375" style="35"/>
    <col min="9985" max="9985" width="20.6640625" style="35" customWidth="1"/>
    <col min="9986" max="9986" width="26.6640625" style="35" customWidth="1"/>
    <col min="9987" max="9987" width="30.6640625" style="35" customWidth="1"/>
    <col min="9988" max="9988" width="18.6640625" style="35" customWidth="1"/>
    <col min="9989" max="9989" width="9.109375" style="35" customWidth="1"/>
    <col min="9990" max="9990" width="12.6640625" style="35" customWidth="1"/>
    <col min="9991" max="9992" width="11.6640625" style="35" customWidth="1"/>
    <col min="9993" max="9993" width="30.6640625" style="35" customWidth="1"/>
    <col min="9994" max="9995" width="9.109375" style="35" customWidth="1"/>
    <col min="9996" max="9996" width="13.6640625" style="35" customWidth="1"/>
    <col min="9997" max="9999" width="9.109375" style="35" customWidth="1"/>
    <col min="10000" max="10000" width="13.6640625" style="35" customWidth="1"/>
    <col min="10001" max="10003" width="9.109375" style="35" customWidth="1"/>
    <col min="10004" max="10004" width="16.6640625" style="35" customWidth="1"/>
    <col min="10005" max="10007" width="9.109375" style="35" customWidth="1"/>
    <col min="10008" max="10240" width="9.109375" style="35"/>
    <col min="10241" max="10241" width="20.6640625" style="35" customWidth="1"/>
    <col min="10242" max="10242" width="26.6640625" style="35" customWidth="1"/>
    <col min="10243" max="10243" width="30.6640625" style="35" customWidth="1"/>
    <col min="10244" max="10244" width="18.6640625" style="35" customWidth="1"/>
    <col min="10245" max="10245" width="9.109375" style="35" customWidth="1"/>
    <col min="10246" max="10246" width="12.6640625" style="35" customWidth="1"/>
    <col min="10247" max="10248" width="11.6640625" style="35" customWidth="1"/>
    <col min="10249" max="10249" width="30.6640625" style="35" customWidth="1"/>
    <col min="10250" max="10251" width="9.109375" style="35" customWidth="1"/>
    <col min="10252" max="10252" width="13.6640625" style="35" customWidth="1"/>
    <col min="10253" max="10255" width="9.109375" style="35" customWidth="1"/>
    <col min="10256" max="10256" width="13.6640625" style="35" customWidth="1"/>
    <col min="10257" max="10259" width="9.109375" style="35" customWidth="1"/>
    <col min="10260" max="10260" width="16.6640625" style="35" customWidth="1"/>
    <col min="10261" max="10263" width="9.109375" style="35" customWidth="1"/>
    <col min="10264" max="10496" width="9.109375" style="35"/>
    <col min="10497" max="10497" width="20.6640625" style="35" customWidth="1"/>
    <col min="10498" max="10498" width="26.6640625" style="35" customWidth="1"/>
    <col min="10499" max="10499" width="30.6640625" style="35" customWidth="1"/>
    <col min="10500" max="10500" width="18.6640625" style="35" customWidth="1"/>
    <col min="10501" max="10501" width="9.109375" style="35" customWidth="1"/>
    <col min="10502" max="10502" width="12.6640625" style="35" customWidth="1"/>
    <col min="10503" max="10504" width="11.6640625" style="35" customWidth="1"/>
    <col min="10505" max="10505" width="30.6640625" style="35" customWidth="1"/>
    <col min="10506" max="10507" width="9.109375" style="35" customWidth="1"/>
    <col min="10508" max="10508" width="13.6640625" style="35" customWidth="1"/>
    <col min="10509" max="10511" width="9.109375" style="35" customWidth="1"/>
    <col min="10512" max="10512" width="13.6640625" style="35" customWidth="1"/>
    <col min="10513" max="10515" width="9.109375" style="35" customWidth="1"/>
    <col min="10516" max="10516" width="16.6640625" style="35" customWidth="1"/>
    <col min="10517" max="10519" width="9.109375" style="35" customWidth="1"/>
    <col min="10520" max="10752" width="9.109375" style="35"/>
    <col min="10753" max="10753" width="20.6640625" style="35" customWidth="1"/>
    <col min="10754" max="10754" width="26.6640625" style="35" customWidth="1"/>
    <col min="10755" max="10755" width="30.6640625" style="35" customWidth="1"/>
    <col min="10756" max="10756" width="18.6640625" style="35" customWidth="1"/>
    <col min="10757" max="10757" width="9.109375" style="35" customWidth="1"/>
    <col min="10758" max="10758" width="12.6640625" style="35" customWidth="1"/>
    <col min="10759" max="10760" width="11.6640625" style="35" customWidth="1"/>
    <col min="10761" max="10761" width="30.6640625" style="35" customWidth="1"/>
    <col min="10762" max="10763" width="9.109375" style="35" customWidth="1"/>
    <col min="10764" max="10764" width="13.6640625" style="35" customWidth="1"/>
    <col min="10765" max="10767" width="9.109375" style="35" customWidth="1"/>
    <col min="10768" max="10768" width="13.6640625" style="35" customWidth="1"/>
    <col min="10769" max="10771" width="9.109375" style="35" customWidth="1"/>
    <col min="10772" max="10772" width="16.6640625" style="35" customWidth="1"/>
    <col min="10773" max="10775" width="9.109375" style="35" customWidth="1"/>
    <col min="10776" max="11008" width="9.109375" style="35"/>
    <col min="11009" max="11009" width="20.6640625" style="35" customWidth="1"/>
    <col min="11010" max="11010" width="26.6640625" style="35" customWidth="1"/>
    <col min="11011" max="11011" width="30.6640625" style="35" customWidth="1"/>
    <col min="11012" max="11012" width="18.6640625" style="35" customWidth="1"/>
    <col min="11013" max="11013" width="9.109375" style="35" customWidth="1"/>
    <col min="11014" max="11014" width="12.6640625" style="35" customWidth="1"/>
    <col min="11015" max="11016" width="11.6640625" style="35" customWidth="1"/>
    <col min="11017" max="11017" width="30.6640625" style="35" customWidth="1"/>
    <col min="11018" max="11019" width="9.109375" style="35" customWidth="1"/>
    <col min="11020" max="11020" width="13.6640625" style="35" customWidth="1"/>
    <col min="11021" max="11023" width="9.109375" style="35" customWidth="1"/>
    <col min="11024" max="11024" width="13.6640625" style="35" customWidth="1"/>
    <col min="11025" max="11027" width="9.109375" style="35" customWidth="1"/>
    <col min="11028" max="11028" width="16.6640625" style="35" customWidth="1"/>
    <col min="11029" max="11031" width="9.109375" style="35" customWidth="1"/>
    <col min="11032" max="11264" width="9.109375" style="35"/>
    <col min="11265" max="11265" width="20.6640625" style="35" customWidth="1"/>
    <col min="11266" max="11266" width="26.6640625" style="35" customWidth="1"/>
    <col min="11267" max="11267" width="30.6640625" style="35" customWidth="1"/>
    <col min="11268" max="11268" width="18.6640625" style="35" customWidth="1"/>
    <col min="11269" max="11269" width="9.109375" style="35" customWidth="1"/>
    <col min="11270" max="11270" width="12.6640625" style="35" customWidth="1"/>
    <col min="11271" max="11272" width="11.6640625" style="35" customWidth="1"/>
    <col min="11273" max="11273" width="30.6640625" style="35" customWidth="1"/>
    <col min="11274" max="11275" width="9.109375" style="35" customWidth="1"/>
    <col min="11276" max="11276" width="13.6640625" style="35" customWidth="1"/>
    <col min="11277" max="11279" width="9.109375" style="35" customWidth="1"/>
    <col min="11280" max="11280" width="13.6640625" style="35" customWidth="1"/>
    <col min="11281" max="11283" width="9.109375" style="35" customWidth="1"/>
    <col min="11284" max="11284" width="16.6640625" style="35" customWidth="1"/>
    <col min="11285" max="11287" width="9.109375" style="35" customWidth="1"/>
    <col min="11288" max="11520" width="9.109375" style="35"/>
    <col min="11521" max="11521" width="20.6640625" style="35" customWidth="1"/>
    <col min="11522" max="11522" width="26.6640625" style="35" customWidth="1"/>
    <col min="11523" max="11523" width="30.6640625" style="35" customWidth="1"/>
    <col min="11524" max="11524" width="18.6640625" style="35" customWidth="1"/>
    <col min="11525" max="11525" width="9.109375" style="35" customWidth="1"/>
    <col min="11526" max="11526" width="12.6640625" style="35" customWidth="1"/>
    <col min="11527" max="11528" width="11.6640625" style="35" customWidth="1"/>
    <col min="11529" max="11529" width="30.6640625" style="35" customWidth="1"/>
    <col min="11530" max="11531" width="9.109375" style="35" customWidth="1"/>
    <col min="11532" max="11532" width="13.6640625" style="35" customWidth="1"/>
    <col min="11533" max="11535" width="9.109375" style="35" customWidth="1"/>
    <col min="11536" max="11536" width="13.6640625" style="35" customWidth="1"/>
    <col min="11537" max="11539" width="9.109375" style="35" customWidth="1"/>
    <col min="11540" max="11540" width="16.6640625" style="35" customWidth="1"/>
    <col min="11541" max="11543" width="9.109375" style="35" customWidth="1"/>
    <col min="11544" max="11776" width="9.109375" style="35"/>
    <col min="11777" max="11777" width="20.6640625" style="35" customWidth="1"/>
    <col min="11778" max="11778" width="26.6640625" style="35" customWidth="1"/>
    <col min="11779" max="11779" width="30.6640625" style="35" customWidth="1"/>
    <col min="11780" max="11780" width="18.6640625" style="35" customWidth="1"/>
    <col min="11781" max="11781" width="9.109375" style="35" customWidth="1"/>
    <col min="11782" max="11782" width="12.6640625" style="35" customWidth="1"/>
    <col min="11783" max="11784" width="11.6640625" style="35" customWidth="1"/>
    <col min="11785" max="11785" width="30.6640625" style="35" customWidth="1"/>
    <col min="11786" max="11787" width="9.109375" style="35" customWidth="1"/>
    <col min="11788" max="11788" width="13.6640625" style="35" customWidth="1"/>
    <col min="11789" max="11791" width="9.109375" style="35" customWidth="1"/>
    <col min="11792" max="11792" width="13.6640625" style="35" customWidth="1"/>
    <col min="11793" max="11795" width="9.109375" style="35" customWidth="1"/>
    <col min="11796" max="11796" width="16.6640625" style="35" customWidth="1"/>
    <col min="11797" max="11799" width="9.109375" style="35" customWidth="1"/>
    <col min="11800" max="12032" width="9.109375" style="35"/>
    <col min="12033" max="12033" width="20.6640625" style="35" customWidth="1"/>
    <col min="12034" max="12034" width="26.6640625" style="35" customWidth="1"/>
    <col min="12035" max="12035" width="30.6640625" style="35" customWidth="1"/>
    <col min="12036" max="12036" width="18.6640625" style="35" customWidth="1"/>
    <col min="12037" max="12037" width="9.109375" style="35" customWidth="1"/>
    <col min="12038" max="12038" width="12.6640625" style="35" customWidth="1"/>
    <col min="12039" max="12040" width="11.6640625" style="35" customWidth="1"/>
    <col min="12041" max="12041" width="30.6640625" style="35" customWidth="1"/>
    <col min="12042" max="12043" width="9.109375" style="35" customWidth="1"/>
    <col min="12044" max="12044" width="13.6640625" style="35" customWidth="1"/>
    <col min="12045" max="12047" width="9.109375" style="35" customWidth="1"/>
    <col min="12048" max="12048" width="13.6640625" style="35" customWidth="1"/>
    <col min="12049" max="12051" width="9.109375" style="35" customWidth="1"/>
    <col min="12052" max="12052" width="16.6640625" style="35" customWidth="1"/>
    <col min="12053" max="12055" width="9.109375" style="35" customWidth="1"/>
    <col min="12056" max="12288" width="9.109375" style="35"/>
    <col min="12289" max="12289" width="20.6640625" style="35" customWidth="1"/>
    <col min="12290" max="12290" width="26.6640625" style="35" customWidth="1"/>
    <col min="12291" max="12291" width="30.6640625" style="35" customWidth="1"/>
    <col min="12292" max="12292" width="18.6640625" style="35" customWidth="1"/>
    <col min="12293" max="12293" width="9.109375" style="35" customWidth="1"/>
    <col min="12294" max="12294" width="12.6640625" style="35" customWidth="1"/>
    <col min="12295" max="12296" width="11.6640625" style="35" customWidth="1"/>
    <col min="12297" max="12297" width="30.6640625" style="35" customWidth="1"/>
    <col min="12298" max="12299" width="9.109375" style="35" customWidth="1"/>
    <col min="12300" max="12300" width="13.6640625" style="35" customWidth="1"/>
    <col min="12301" max="12303" width="9.109375" style="35" customWidth="1"/>
    <col min="12304" max="12304" width="13.6640625" style="35" customWidth="1"/>
    <col min="12305" max="12307" width="9.109375" style="35" customWidth="1"/>
    <col min="12308" max="12308" width="16.6640625" style="35" customWidth="1"/>
    <col min="12309" max="12311" width="9.109375" style="35" customWidth="1"/>
    <col min="12312" max="12544" width="9.109375" style="35"/>
    <col min="12545" max="12545" width="20.6640625" style="35" customWidth="1"/>
    <col min="12546" max="12546" width="26.6640625" style="35" customWidth="1"/>
    <col min="12547" max="12547" width="30.6640625" style="35" customWidth="1"/>
    <col min="12548" max="12548" width="18.6640625" style="35" customWidth="1"/>
    <col min="12549" max="12549" width="9.109375" style="35" customWidth="1"/>
    <col min="12550" max="12550" width="12.6640625" style="35" customWidth="1"/>
    <col min="12551" max="12552" width="11.6640625" style="35" customWidth="1"/>
    <col min="12553" max="12553" width="30.6640625" style="35" customWidth="1"/>
    <col min="12554" max="12555" width="9.109375" style="35" customWidth="1"/>
    <col min="12556" max="12556" width="13.6640625" style="35" customWidth="1"/>
    <col min="12557" max="12559" width="9.109375" style="35" customWidth="1"/>
    <col min="12560" max="12560" width="13.6640625" style="35" customWidth="1"/>
    <col min="12561" max="12563" width="9.109375" style="35" customWidth="1"/>
    <col min="12564" max="12564" width="16.6640625" style="35" customWidth="1"/>
    <col min="12565" max="12567" width="9.109375" style="35" customWidth="1"/>
    <col min="12568" max="12800" width="9.109375" style="35"/>
    <col min="12801" max="12801" width="20.6640625" style="35" customWidth="1"/>
    <col min="12802" max="12802" width="26.6640625" style="35" customWidth="1"/>
    <col min="12803" max="12803" width="30.6640625" style="35" customWidth="1"/>
    <col min="12804" max="12804" width="18.6640625" style="35" customWidth="1"/>
    <col min="12805" max="12805" width="9.109375" style="35" customWidth="1"/>
    <col min="12806" max="12806" width="12.6640625" style="35" customWidth="1"/>
    <col min="12807" max="12808" width="11.6640625" style="35" customWidth="1"/>
    <col min="12809" max="12809" width="30.6640625" style="35" customWidth="1"/>
    <col min="12810" max="12811" width="9.109375" style="35" customWidth="1"/>
    <col min="12812" max="12812" width="13.6640625" style="35" customWidth="1"/>
    <col min="12813" max="12815" width="9.109375" style="35" customWidth="1"/>
    <col min="12816" max="12816" width="13.6640625" style="35" customWidth="1"/>
    <col min="12817" max="12819" width="9.109375" style="35" customWidth="1"/>
    <col min="12820" max="12820" width="16.6640625" style="35" customWidth="1"/>
    <col min="12821" max="12823" width="9.109375" style="35" customWidth="1"/>
    <col min="12824" max="13056" width="9.109375" style="35"/>
    <col min="13057" max="13057" width="20.6640625" style="35" customWidth="1"/>
    <col min="13058" max="13058" width="26.6640625" style="35" customWidth="1"/>
    <col min="13059" max="13059" width="30.6640625" style="35" customWidth="1"/>
    <col min="13060" max="13060" width="18.6640625" style="35" customWidth="1"/>
    <col min="13061" max="13061" width="9.109375" style="35" customWidth="1"/>
    <col min="13062" max="13062" width="12.6640625" style="35" customWidth="1"/>
    <col min="13063" max="13064" width="11.6640625" style="35" customWidth="1"/>
    <col min="13065" max="13065" width="30.6640625" style="35" customWidth="1"/>
    <col min="13066" max="13067" width="9.109375" style="35" customWidth="1"/>
    <col min="13068" max="13068" width="13.6640625" style="35" customWidth="1"/>
    <col min="13069" max="13071" width="9.109375" style="35" customWidth="1"/>
    <col min="13072" max="13072" width="13.6640625" style="35" customWidth="1"/>
    <col min="13073" max="13075" width="9.109375" style="35" customWidth="1"/>
    <col min="13076" max="13076" width="16.6640625" style="35" customWidth="1"/>
    <col min="13077" max="13079" width="9.109375" style="35" customWidth="1"/>
    <col min="13080" max="13312" width="9.109375" style="35"/>
    <col min="13313" max="13313" width="20.6640625" style="35" customWidth="1"/>
    <col min="13314" max="13314" width="26.6640625" style="35" customWidth="1"/>
    <col min="13315" max="13315" width="30.6640625" style="35" customWidth="1"/>
    <col min="13316" max="13316" width="18.6640625" style="35" customWidth="1"/>
    <col min="13317" max="13317" width="9.109375" style="35" customWidth="1"/>
    <col min="13318" max="13318" width="12.6640625" style="35" customWidth="1"/>
    <col min="13319" max="13320" width="11.6640625" style="35" customWidth="1"/>
    <col min="13321" max="13321" width="30.6640625" style="35" customWidth="1"/>
    <col min="13322" max="13323" width="9.109375" style="35" customWidth="1"/>
    <col min="13324" max="13324" width="13.6640625" style="35" customWidth="1"/>
    <col min="13325" max="13327" width="9.109375" style="35" customWidth="1"/>
    <col min="13328" max="13328" width="13.6640625" style="35" customWidth="1"/>
    <col min="13329" max="13331" width="9.109375" style="35" customWidth="1"/>
    <col min="13332" max="13332" width="16.6640625" style="35" customWidth="1"/>
    <col min="13333" max="13335" width="9.109375" style="35" customWidth="1"/>
    <col min="13336" max="13568" width="9.109375" style="35"/>
    <col min="13569" max="13569" width="20.6640625" style="35" customWidth="1"/>
    <col min="13570" max="13570" width="26.6640625" style="35" customWidth="1"/>
    <col min="13571" max="13571" width="30.6640625" style="35" customWidth="1"/>
    <col min="13572" max="13572" width="18.6640625" style="35" customWidth="1"/>
    <col min="13573" max="13573" width="9.109375" style="35" customWidth="1"/>
    <col min="13574" max="13574" width="12.6640625" style="35" customWidth="1"/>
    <col min="13575" max="13576" width="11.6640625" style="35" customWidth="1"/>
    <col min="13577" max="13577" width="30.6640625" style="35" customWidth="1"/>
    <col min="13578" max="13579" width="9.109375" style="35" customWidth="1"/>
    <col min="13580" max="13580" width="13.6640625" style="35" customWidth="1"/>
    <col min="13581" max="13583" width="9.109375" style="35" customWidth="1"/>
    <col min="13584" max="13584" width="13.6640625" style="35" customWidth="1"/>
    <col min="13585" max="13587" width="9.109375" style="35" customWidth="1"/>
    <col min="13588" max="13588" width="16.6640625" style="35" customWidth="1"/>
    <col min="13589" max="13591" width="9.109375" style="35" customWidth="1"/>
    <col min="13592" max="13824" width="9.109375" style="35"/>
    <col min="13825" max="13825" width="20.6640625" style="35" customWidth="1"/>
    <col min="13826" max="13826" width="26.6640625" style="35" customWidth="1"/>
    <col min="13827" max="13827" width="30.6640625" style="35" customWidth="1"/>
    <col min="13828" max="13828" width="18.6640625" style="35" customWidth="1"/>
    <col min="13829" max="13829" width="9.109375" style="35" customWidth="1"/>
    <col min="13830" max="13830" width="12.6640625" style="35" customWidth="1"/>
    <col min="13831" max="13832" width="11.6640625" style="35" customWidth="1"/>
    <col min="13833" max="13833" width="30.6640625" style="35" customWidth="1"/>
    <col min="13834" max="13835" width="9.109375" style="35" customWidth="1"/>
    <col min="13836" max="13836" width="13.6640625" style="35" customWidth="1"/>
    <col min="13837" max="13839" width="9.109375" style="35" customWidth="1"/>
    <col min="13840" max="13840" width="13.6640625" style="35" customWidth="1"/>
    <col min="13841" max="13843" width="9.109375" style="35" customWidth="1"/>
    <col min="13844" max="13844" width="16.6640625" style="35" customWidth="1"/>
    <col min="13845" max="13847" width="9.109375" style="35" customWidth="1"/>
    <col min="13848" max="14080" width="9.109375" style="35"/>
    <col min="14081" max="14081" width="20.6640625" style="35" customWidth="1"/>
    <col min="14082" max="14082" width="26.6640625" style="35" customWidth="1"/>
    <col min="14083" max="14083" width="30.6640625" style="35" customWidth="1"/>
    <col min="14084" max="14084" width="18.6640625" style="35" customWidth="1"/>
    <col min="14085" max="14085" width="9.109375" style="35" customWidth="1"/>
    <col min="14086" max="14086" width="12.6640625" style="35" customWidth="1"/>
    <col min="14087" max="14088" width="11.6640625" style="35" customWidth="1"/>
    <col min="14089" max="14089" width="30.6640625" style="35" customWidth="1"/>
    <col min="14090" max="14091" width="9.109375" style="35" customWidth="1"/>
    <col min="14092" max="14092" width="13.6640625" style="35" customWidth="1"/>
    <col min="14093" max="14095" width="9.109375" style="35" customWidth="1"/>
    <col min="14096" max="14096" width="13.6640625" style="35" customWidth="1"/>
    <col min="14097" max="14099" width="9.109375" style="35" customWidth="1"/>
    <col min="14100" max="14100" width="16.6640625" style="35" customWidth="1"/>
    <col min="14101" max="14103" width="9.109375" style="35" customWidth="1"/>
    <col min="14104" max="14336" width="9.109375" style="35"/>
    <col min="14337" max="14337" width="20.6640625" style="35" customWidth="1"/>
    <col min="14338" max="14338" width="26.6640625" style="35" customWidth="1"/>
    <col min="14339" max="14339" width="30.6640625" style="35" customWidth="1"/>
    <col min="14340" max="14340" width="18.6640625" style="35" customWidth="1"/>
    <col min="14341" max="14341" width="9.109375" style="35" customWidth="1"/>
    <col min="14342" max="14342" width="12.6640625" style="35" customWidth="1"/>
    <col min="14343" max="14344" width="11.6640625" style="35" customWidth="1"/>
    <col min="14345" max="14345" width="30.6640625" style="35" customWidth="1"/>
    <col min="14346" max="14347" width="9.109375" style="35" customWidth="1"/>
    <col min="14348" max="14348" width="13.6640625" style="35" customWidth="1"/>
    <col min="14349" max="14351" width="9.109375" style="35" customWidth="1"/>
    <col min="14352" max="14352" width="13.6640625" style="35" customWidth="1"/>
    <col min="14353" max="14355" width="9.109375" style="35" customWidth="1"/>
    <col min="14356" max="14356" width="16.6640625" style="35" customWidth="1"/>
    <col min="14357" max="14359" width="9.109375" style="35" customWidth="1"/>
    <col min="14360" max="14592" width="9.109375" style="35"/>
    <col min="14593" max="14593" width="20.6640625" style="35" customWidth="1"/>
    <col min="14594" max="14594" width="26.6640625" style="35" customWidth="1"/>
    <col min="14595" max="14595" width="30.6640625" style="35" customWidth="1"/>
    <col min="14596" max="14596" width="18.6640625" style="35" customWidth="1"/>
    <col min="14597" max="14597" width="9.109375" style="35" customWidth="1"/>
    <col min="14598" max="14598" width="12.6640625" style="35" customWidth="1"/>
    <col min="14599" max="14600" width="11.6640625" style="35" customWidth="1"/>
    <col min="14601" max="14601" width="30.6640625" style="35" customWidth="1"/>
    <col min="14602" max="14603" width="9.109375" style="35" customWidth="1"/>
    <col min="14604" max="14604" width="13.6640625" style="35" customWidth="1"/>
    <col min="14605" max="14607" width="9.109375" style="35" customWidth="1"/>
    <col min="14608" max="14608" width="13.6640625" style="35" customWidth="1"/>
    <col min="14609" max="14611" width="9.109375" style="35" customWidth="1"/>
    <col min="14612" max="14612" width="16.6640625" style="35" customWidth="1"/>
    <col min="14613" max="14615" width="9.109375" style="35" customWidth="1"/>
    <col min="14616" max="14848" width="9.109375" style="35"/>
    <col min="14849" max="14849" width="20.6640625" style="35" customWidth="1"/>
    <col min="14850" max="14850" width="26.6640625" style="35" customWidth="1"/>
    <col min="14851" max="14851" width="30.6640625" style="35" customWidth="1"/>
    <col min="14852" max="14852" width="18.6640625" style="35" customWidth="1"/>
    <col min="14853" max="14853" width="9.109375" style="35" customWidth="1"/>
    <col min="14854" max="14854" width="12.6640625" style="35" customWidth="1"/>
    <col min="14855" max="14856" width="11.6640625" style="35" customWidth="1"/>
    <col min="14857" max="14857" width="30.6640625" style="35" customWidth="1"/>
    <col min="14858" max="14859" width="9.109375" style="35" customWidth="1"/>
    <col min="14860" max="14860" width="13.6640625" style="35" customWidth="1"/>
    <col min="14861" max="14863" width="9.109375" style="35" customWidth="1"/>
    <col min="14864" max="14864" width="13.6640625" style="35" customWidth="1"/>
    <col min="14865" max="14867" width="9.109375" style="35" customWidth="1"/>
    <col min="14868" max="14868" width="16.6640625" style="35" customWidth="1"/>
    <col min="14869" max="14871" width="9.109375" style="35" customWidth="1"/>
    <col min="14872" max="15104" width="9.109375" style="35"/>
    <col min="15105" max="15105" width="20.6640625" style="35" customWidth="1"/>
    <col min="15106" max="15106" width="26.6640625" style="35" customWidth="1"/>
    <col min="15107" max="15107" width="30.6640625" style="35" customWidth="1"/>
    <col min="15108" max="15108" width="18.6640625" style="35" customWidth="1"/>
    <col min="15109" max="15109" width="9.109375" style="35" customWidth="1"/>
    <col min="15110" max="15110" width="12.6640625" style="35" customWidth="1"/>
    <col min="15111" max="15112" width="11.6640625" style="35" customWidth="1"/>
    <col min="15113" max="15113" width="30.6640625" style="35" customWidth="1"/>
    <col min="15114" max="15115" width="9.109375" style="35" customWidth="1"/>
    <col min="15116" max="15116" width="13.6640625" style="35" customWidth="1"/>
    <col min="15117" max="15119" width="9.109375" style="35" customWidth="1"/>
    <col min="15120" max="15120" width="13.6640625" style="35" customWidth="1"/>
    <col min="15121" max="15123" width="9.109375" style="35" customWidth="1"/>
    <col min="15124" max="15124" width="16.6640625" style="35" customWidth="1"/>
    <col min="15125" max="15127" width="9.109375" style="35" customWidth="1"/>
    <col min="15128" max="15360" width="9.109375" style="35"/>
    <col min="15361" max="15361" width="20.6640625" style="35" customWidth="1"/>
    <col min="15362" max="15362" width="26.6640625" style="35" customWidth="1"/>
    <col min="15363" max="15363" width="30.6640625" style="35" customWidth="1"/>
    <col min="15364" max="15364" width="18.6640625" style="35" customWidth="1"/>
    <col min="15365" max="15365" width="9.109375" style="35" customWidth="1"/>
    <col min="15366" max="15366" width="12.6640625" style="35" customWidth="1"/>
    <col min="15367" max="15368" width="11.6640625" style="35" customWidth="1"/>
    <col min="15369" max="15369" width="30.6640625" style="35" customWidth="1"/>
    <col min="15370" max="15371" width="9.109375" style="35" customWidth="1"/>
    <col min="15372" max="15372" width="13.6640625" style="35" customWidth="1"/>
    <col min="15373" max="15375" width="9.109375" style="35" customWidth="1"/>
    <col min="15376" max="15376" width="13.6640625" style="35" customWidth="1"/>
    <col min="15377" max="15379" width="9.109375" style="35" customWidth="1"/>
    <col min="15380" max="15380" width="16.6640625" style="35" customWidth="1"/>
    <col min="15381" max="15383" width="9.109375" style="35" customWidth="1"/>
    <col min="15384" max="15616" width="9.109375" style="35"/>
    <col min="15617" max="15617" width="20.6640625" style="35" customWidth="1"/>
    <col min="15618" max="15618" width="26.6640625" style="35" customWidth="1"/>
    <col min="15619" max="15619" width="30.6640625" style="35" customWidth="1"/>
    <col min="15620" max="15620" width="18.6640625" style="35" customWidth="1"/>
    <col min="15621" max="15621" width="9.109375" style="35" customWidth="1"/>
    <col min="15622" max="15622" width="12.6640625" style="35" customWidth="1"/>
    <col min="15623" max="15624" width="11.6640625" style="35" customWidth="1"/>
    <col min="15625" max="15625" width="30.6640625" style="35" customWidth="1"/>
    <col min="15626" max="15627" width="9.109375" style="35" customWidth="1"/>
    <col min="15628" max="15628" width="13.6640625" style="35" customWidth="1"/>
    <col min="15629" max="15631" width="9.109375" style="35" customWidth="1"/>
    <col min="15632" max="15632" width="13.6640625" style="35" customWidth="1"/>
    <col min="15633" max="15635" width="9.109375" style="35" customWidth="1"/>
    <col min="15636" max="15636" width="16.6640625" style="35" customWidth="1"/>
    <col min="15637" max="15639" width="9.109375" style="35" customWidth="1"/>
    <col min="15640" max="15872" width="9.109375" style="35"/>
    <col min="15873" max="15873" width="20.6640625" style="35" customWidth="1"/>
    <col min="15874" max="15874" width="26.6640625" style="35" customWidth="1"/>
    <col min="15875" max="15875" width="30.6640625" style="35" customWidth="1"/>
    <col min="15876" max="15876" width="18.6640625" style="35" customWidth="1"/>
    <col min="15877" max="15877" width="9.109375" style="35" customWidth="1"/>
    <col min="15878" max="15878" width="12.6640625" style="35" customWidth="1"/>
    <col min="15879" max="15880" width="11.6640625" style="35" customWidth="1"/>
    <col min="15881" max="15881" width="30.6640625" style="35" customWidth="1"/>
    <col min="15882" max="15883" width="9.109375" style="35" customWidth="1"/>
    <col min="15884" max="15884" width="13.6640625" style="35" customWidth="1"/>
    <col min="15885" max="15887" width="9.109375" style="35" customWidth="1"/>
    <col min="15888" max="15888" width="13.6640625" style="35" customWidth="1"/>
    <col min="15889" max="15891" width="9.109375" style="35" customWidth="1"/>
    <col min="15892" max="15892" width="16.6640625" style="35" customWidth="1"/>
    <col min="15893" max="15895" width="9.109375" style="35" customWidth="1"/>
    <col min="15896" max="16128" width="9.109375" style="35"/>
    <col min="16129" max="16129" width="20.6640625" style="35" customWidth="1"/>
    <col min="16130" max="16130" width="26.6640625" style="35" customWidth="1"/>
    <col min="16131" max="16131" width="30.6640625" style="35" customWidth="1"/>
    <col min="16132" max="16132" width="18.6640625" style="35" customWidth="1"/>
    <col min="16133" max="16133" width="9.109375" style="35" customWidth="1"/>
    <col min="16134" max="16134" width="12.6640625" style="35" customWidth="1"/>
    <col min="16135" max="16136" width="11.6640625" style="35" customWidth="1"/>
    <col min="16137" max="16137" width="30.6640625" style="35" customWidth="1"/>
    <col min="16138" max="16139" width="9.109375" style="35" customWidth="1"/>
    <col min="16140" max="16140" width="13.6640625" style="35" customWidth="1"/>
    <col min="16141" max="16143" width="9.109375" style="35" customWidth="1"/>
    <col min="16144" max="16144" width="13.6640625" style="35" customWidth="1"/>
    <col min="16145" max="16147" width="9.109375" style="35" customWidth="1"/>
    <col min="16148" max="16148" width="16.6640625" style="35" customWidth="1"/>
    <col min="16149" max="16151" width="9.109375" style="35" customWidth="1"/>
    <col min="16152" max="16384" width="9.109375" style="35"/>
  </cols>
  <sheetData>
    <row r="1" spans="1:23" ht="12.75" customHeight="1">
      <c r="A1" s="45" t="s">
        <v>521</v>
      </c>
      <c r="B1" s="46"/>
      <c r="C1" s="46"/>
    </row>
    <row r="2" spans="1:23" ht="12.75" customHeight="1">
      <c r="A2" s="45" t="s">
        <v>1008</v>
      </c>
      <c r="B2" s="46"/>
      <c r="C2" s="46"/>
    </row>
    <row r="3" spans="1:23" ht="12.75" customHeight="1">
      <c r="A3" s="45" t="s">
        <v>333</v>
      </c>
      <c r="B3" s="46"/>
      <c r="C3" s="46"/>
    </row>
    <row r="4" spans="1:23" ht="12.75" customHeight="1">
      <c r="A4" s="45" t="s">
        <v>1009</v>
      </c>
      <c r="B4" s="46"/>
      <c r="C4" s="46"/>
    </row>
    <row r="6" spans="1:23" ht="12.75" customHeight="1">
      <c r="A6" s="5" t="s">
        <v>93</v>
      </c>
      <c r="B6" s="5"/>
      <c r="C6" s="5"/>
      <c r="D6" s="5"/>
      <c r="E6" s="5"/>
      <c r="F6" s="5"/>
      <c r="G6" s="5">
        <v>1238224807</v>
      </c>
      <c r="H6" s="5">
        <v>899559239</v>
      </c>
      <c r="I6" s="5"/>
      <c r="J6" s="5"/>
      <c r="K6" s="5"/>
      <c r="L6" s="5"/>
      <c r="M6" s="5"/>
      <c r="N6" s="5"/>
      <c r="O6" s="5"/>
      <c r="P6" s="5"/>
      <c r="Q6" s="5"/>
      <c r="R6" s="5"/>
      <c r="S6" s="5"/>
      <c r="T6" s="5"/>
      <c r="U6" s="5"/>
      <c r="V6" s="5"/>
      <c r="W6" s="5"/>
    </row>
    <row r="7" spans="1:23" ht="33.75" customHeight="1">
      <c r="A7" s="1" t="s">
        <v>564</v>
      </c>
      <c r="B7" s="1" t="s">
        <v>452</v>
      </c>
      <c r="C7" s="1" t="s">
        <v>212</v>
      </c>
      <c r="D7" s="1" t="s">
        <v>720</v>
      </c>
      <c r="E7" s="1" t="s">
        <v>763</v>
      </c>
      <c r="F7" s="1" t="s">
        <v>2</v>
      </c>
      <c r="G7" s="1" t="s">
        <v>453</v>
      </c>
      <c r="H7" s="1" t="s">
        <v>764</v>
      </c>
      <c r="I7" s="1" t="s">
        <v>265</v>
      </c>
      <c r="J7" s="1" t="s">
        <v>305</v>
      </c>
      <c r="K7" s="1" t="s">
        <v>147</v>
      </c>
      <c r="L7" s="1" t="s">
        <v>324</v>
      </c>
      <c r="M7" s="1" t="s">
        <v>741</v>
      </c>
      <c r="N7" s="1" t="s">
        <v>297</v>
      </c>
      <c r="O7" s="1" t="s">
        <v>373</v>
      </c>
      <c r="P7" s="1" t="s">
        <v>659</v>
      </c>
      <c r="Q7" s="1" t="s">
        <v>853</v>
      </c>
      <c r="R7" s="1" t="s">
        <v>252</v>
      </c>
      <c r="S7" s="1" t="s">
        <v>272</v>
      </c>
      <c r="T7" s="1" t="s">
        <v>420</v>
      </c>
      <c r="U7" s="1" t="s">
        <v>71</v>
      </c>
      <c r="V7" s="1" t="s">
        <v>785</v>
      </c>
      <c r="W7" s="1" t="s">
        <v>483</v>
      </c>
    </row>
    <row r="8" spans="1:23" ht="79.5" customHeight="1">
      <c r="A8" s="4" t="s">
        <v>866</v>
      </c>
      <c r="B8" s="4" t="s">
        <v>678</v>
      </c>
      <c r="C8" s="4" t="s">
        <v>248</v>
      </c>
      <c r="D8" s="4" t="s">
        <v>158</v>
      </c>
      <c r="E8" s="4" t="s">
        <v>809</v>
      </c>
      <c r="F8" s="2">
        <v>2014</v>
      </c>
      <c r="G8" s="4">
        <v>38600000</v>
      </c>
      <c r="H8" s="4">
        <v>0</v>
      </c>
      <c r="I8" s="4" t="s">
        <v>413</v>
      </c>
      <c r="J8" s="4" t="s">
        <v>333</v>
      </c>
      <c r="K8" s="4" t="s">
        <v>737</v>
      </c>
      <c r="L8" s="3">
        <v>41886</v>
      </c>
      <c r="M8" s="4" t="s">
        <v>597</v>
      </c>
      <c r="N8" s="4" t="s">
        <v>718</v>
      </c>
      <c r="O8" s="4" t="s">
        <v>861</v>
      </c>
      <c r="P8" s="4" t="s">
        <v>560</v>
      </c>
      <c r="Q8" s="4" t="s">
        <v>866</v>
      </c>
      <c r="R8" s="4" t="s">
        <v>439</v>
      </c>
      <c r="S8" s="4" t="s">
        <v>412</v>
      </c>
      <c r="T8" s="4">
        <v>217930</v>
      </c>
      <c r="U8" s="4"/>
      <c r="V8" s="4" t="s">
        <v>568</v>
      </c>
      <c r="W8" s="4" t="s">
        <v>731</v>
      </c>
    </row>
    <row r="9" spans="1:23" ht="79.5" customHeight="1">
      <c r="A9" s="4" t="s">
        <v>866</v>
      </c>
      <c r="B9" s="4" t="s">
        <v>678</v>
      </c>
      <c r="C9" s="4" t="s">
        <v>248</v>
      </c>
      <c r="D9" s="4" t="s">
        <v>158</v>
      </c>
      <c r="E9" s="4" t="s">
        <v>809</v>
      </c>
      <c r="F9" s="2">
        <v>2014</v>
      </c>
      <c r="G9" s="4">
        <v>0</v>
      </c>
      <c r="H9" s="4">
        <v>17400000</v>
      </c>
      <c r="I9" s="4" t="s">
        <v>154</v>
      </c>
      <c r="J9" s="4" t="s">
        <v>333</v>
      </c>
      <c r="K9" s="4" t="s">
        <v>737</v>
      </c>
      <c r="L9" s="3">
        <v>41869</v>
      </c>
      <c r="M9" s="4" t="s">
        <v>597</v>
      </c>
      <c r="N9" s="4" t="s">
        <v>718</v>
      </c>
      <c r="O9" s="4" t="s">
        <v>861</v>
      </c>
      <c r="P9" s="4" t="s">
        <v>646</v>
      </c>
      <c r="Q9" s="4" t="s">
        <v>866</v>
      </c>
      <c r="R9" s="4" t="s">
        <v>439</v>
      </c>
      <c r="S9" s="4" t="s">
        <v>412</v>
      </c>
      <c r="T9" s="4">
        <v>217931</v>
      </c>
      <c r="U9" s="4"/>
      <c r="V9" s="4" t="s">
        <v>568</v>
      </c>
      <c r="W9" s="4" t="s">
        <v>731</v>
      </c>
    </row>
    <row r="10" spans="1:23" ht="79.5" customHeight="1">
      <c r="A10" s="4" t="s">
        <v>866</v>
      </c>
      <c r="B10" s="4" t="s">
        <v>678</v>
      </c>
      <c r="C10" s="4" t="s">
        <v>248</v>
      </c>
      <c r="D10" s="4" t="s">
        <v>158</v>
      </c>
      <c r="E10" s="4" t="s">
        <v>809</v>
      </c>
      <c r="F10" s="2">
        <v>2014</v>
      </c>
      <c r="G10" s="4">
        <v>1000000</v>
      </c>
      <c r="H10" s="4">
        <v>0</v>
      </c>
      <c r="I10" s="4" t="s">
        <v>513</v>
      </c>
      <c r="J10" s="4" t="s">
        <v>333</v>
      </c>
      <c r="K10" s="4" t="s">
        <v>737</v>
      </c>
      <c r="L10" s="3">
        <v>41901</v>
      </c>
      <c r="M10" s="4" t="s">
        <v>597</v>
      </c>
      <c r="N10" s="4" t="s">
        <v>718</v>
      </c>
      <c r="O10" s="4" t="s">
        <v>226</v>
      </c>
      <c r="P10" s="4" t="s">
        <v>560</v>
      </c>
      <c r="Q10" s="4" t="s">
        <v>866</v>
      </c>
      <c r="R10" s="4" t="s">
        <v>439</v>
      </c>
      <c r="S10" s="4" t="s">
        <v>412</v>
      </c>
      <c r="T10" s="4">
        <v>218176</v>
      </c>
      <c r="U10" s="4"/>
      <c r="V10" s="4" t="s">
        <v>568</v>
      </c>
      <c r="W10" s="4" t="s">
        <v>731</v>
      </c>
    </row>
    <row r="11" spans="1:23" ht="79.5" customHeight="1">
      <c r="A11" s="4" t="s">
        <v>866</v>
      </c>
      <c r="B11" s="4" t="s">
        <v>678</v>
      </c>
      <c r="C11" s="4" t="s">
        <v>248</v>
      </c>
      <c r="D11" s="4" t="s">
        <v>158</v>
      </c>
      <c r="E11" s="4" t="s">
        <v>809</v>
      </c>
      <c r="F11" s="2">
        <v>2014</v>
      </c>
      <c r="G11" s="4">
        <v>2766252</v>
      </c>
      <c r="H11" s="4">
        <v>0</v>
      </c>
      <c r="I11" s="4" t="s">
        <v>385</v>
      </c>
      <c r="J11" s="4">
        <v>2000000</v>
      </c>
      <c r="K11" s="4" t="s">
        <v>262</v>
      </c>
      <c r="L11" s="3">
        <v>41760</v>
      </c>
      <c r="M11" s="4" t="s">
        <v>597</v>
      </c>
      <c r="N11" s="4" t="s">
        <v>718</v>
      </c>
      <c r="O11" s="4" t="s">
        <v>861</v>
      </c>
      <c r="P11" s="4" t="s">
        <v>560</v>
      </c>
      <c r="Q11" s="4" t="s">
        <v>866</v>
      </c>
      <c r="R11" s="4" t="s">
        <v>439</v>
      </c>
      <c r="S11" s="4" t="s">
        <v>412</v>
      </c>
      <c r="T11" s="4">
        <v>216865</v>
      </c>
      <c r="U11" s="4"/>
      <c r="V11" s="4" t="s">
        <v>404</v>
      </c>
      <c r="W11" s="4" t="s">
        <v>731</v>
      </c>
    </row>
    <row r="12" spans="1:23" ht="79.5" customHeight="1">
      <c r="A12" s="4" t="s">
        <v>866</v>
      </c>
      <c r="B12" s="4" t="s">
        <v>678</v>
      </c>
      <c r="C12" s="4" t="s">
        <v>248</v>
      </c>
      <c r="D12" s="4" t="s">
        <v>158</v>
      </c>
      <c r="E12" s="4" t="s">
        <v>809</v>
      </c>
      <c r="F12" s="2">
        <v>2014</v>
      </c>
      <c r="G12" s="4">
        <v>1000000</v>
      </c>
      <c r="H12" s="4">
        <v>0</v>
      </c>
      <c r="I12" s="4" t="s">
        <v>395</v>
      </c>
      <c r="J12" s="4" t="s">
        <v>333</v>
      </c>
      <c r="K12" s="4" t="s">
        <v>737</v>
      </c>
      <c r="L12" s="3">
        <v>41901</v>
      </c>
      <c r="M12" s="4" t="s">
        <v>597</v>
      </c>
      <c r="N12" s="4" t="s">
        <v>718</v>
      </c>
      <c r="O12" s="4" t="s">
        <v>693</v>
      </c>
      <c r="P12" s="4" t="s">
        <v>560</v>
      </c>
      <c r="Q12" s="4" t="s">
        <v>866</v>
      </c>
      <c r="R12" s="4" t="s">
        <v>439</v>
      </c>
      <c r="S12" s="4" t="s">
        <v>412</v>
      </c>
      <c r="T12" s="4">
        <v>218177</v>
      </c>
      <c r="U12" s="4"/>
      <c r="V12" s="4" t="s">
        <v>568</v>
      </c>
      <c r="W12" s="4" t="s">
        <v>731</v>
      </c>
    </row>
    <row r="13" spans="1:23" ht="79.5" customHeight="1">
      <c r="A13" s="4" t="s">
        <v>866</v>
      </c>
      <c r="B13" s="4" t="s">
        <v>678</v>
      </c>
      <c r="C13" s="4" t="s">
        <v>248</v>
      </c>
      <c r="D13" s="4" t="s">
        <v>158</v>
      </c>
      <c r="E13" s="4" t="s">
        <v>809</v>
      </c>
      <c r="F13" s="2">
        <v>2014</v>
      </c>
      <c r="G13" s="4">
        <v>1000000</v>
      </c>
      <c r="H13" s="4">
        <v>0</v>
      </c>
      <c r="I13" s="4" t="s">
        <v>31</v>
      </c>
      <c r="J13" s="4" t="s">
        <v>333</v>
      </c>
      <c r="K13" s="4" t="s">
        <v>737</v>
      </c>
      <c r="L13" s="3">
        <v>41901</v>
      </c>
      <c r="M13" s="4" t="s">
        <v>597</v>
      </c>
      <c r="N13" s="4" t="s">
        <v>718</v>
      </c>
      <c r="O13" s="4" t="s">
        <v>207</v>
      </c>
      <c r="P13" s="4" t="s">
        <v>560</v>
      </c>
      <c r="Q13" s="4" t="s">
        <v>866</v>
      </c>
      <c r="R13" s="4" t="s">
        <v>439</v>
      </c>
      <c r="S13" s="4" t="s">
        <v>412</v>
      </c>
      <c r="T13" s="4">
        <v>218178</v>
      </c>
      <c r="U13" s="4"/>
      <c r="V13" s="4" t="s">
        <v>568</v>
      </c>
      <c r="W13" s="4" t="s">
        <v>731</v>
      </c>
    </row>
    <row r="14" spans="1:23" ht="79.5" customHeight="1">
      <c r="A14" s="4" t="s">
        <v>866</v>
      </c>
      <c r="B14" s="4" t="s">
        <v>678</v>
      </c>
      <c r="C14" s="4" t="s">
        <v>248</v>
      </c>
      <c r="D14" s="4" t="s">
        <v>158</v>
      </c>
      <c r="E14" s="4" t="s">
        <v>809</v>
      </c>
      <c r="F14" s="2">
        <v>2014</v>
      </c>
      <c r="G14" s="4">
        <v>1000000</v>
      </c>
      <c r="H14" s="4">
        <v>0</v>
      </c>
      <c r="I14" s="4" t="s">
        <v>362</v>
      </c>
      <c r="J14" s="4" t="s">
        <v>333</v>
      </c>
      <c r="K14" s="4" t="s">
        <v>737</v>
      </c>
      <c r="L14" s="3">
        <v>41901</v>
      </c>
      <c r="M14" s="4" t="s">
        <v>597</v>
      </c>
      <c r="N14" s="4" t="s">
        <v>718</v>
      </c>
      <c r="O14" s="4" t="s">
        <v>239</v>
      </c>
      <c r="P14" s="4" t="s">
        <v>560</v>
      </c>
      <c r="Q14" s="4" t="s">
        <v>866</v>
      </c>
      <c r="R14" s="4" t="s">
        <v>439</v>
      </c>
      <c r="S14" s="4" t="s">
        <v>412</v>
      </c>
      <c r="T14" s="4">
        <v>218179</v>
      </c>
      <c r="U14" s="4"/>
      <c r="V14" s="4" t="s">
        <v>568</v>
      </c>
      <c r="W14" s="4" t="s">
        <v>731</v>
      </c>
    </row>
    <row r="15" spans="1:23" ht="57" customHeight="1">
      <c r="A15" s="4" t="s">
        <v>17</v>
      </c>
      <c r="B15" s="4" t="s">
        <v>563</v>
      </c>
      <c r="C15" s="4" t="s">
        <v>248</v>
      </c>
      <c r="D15" s="4"/>
      <c r="E15" s="4"/>
      <c r="F15" s="2">
        <v>2014</v>
      </c>
      <c r="G15" s="4">
        <v>1000000</v>
      </c>
      <c r="H15" s="4">
        <v>0</v>
      </c>
      <c r="I15" s="4" t="s">
        <v>549</v>
      </c>
      <c r="J15" s="4" t="s">
        <v>333</v>
      </c>
      <c r="K15" s="4" t="s">
        <v>737</v>
      </c>
      <c r="L15" s="3">
        <v>41940</v>
      </c>
      <c r="M15" s="4"/>
      <c r="N15" s="4" t="s">
        <v>718</v>
      </c>
      <c r="O15" s="4" t="s">
        <v>861</v>
      </c>
      <c r="P15" s="4" t="s">
        <v>560</v>
      </c>
      <c r="Q15" s="4" t="s">
        <v>400</v>
      </c>
      <c r="R15" s="4" t="s">
        <v>67</v>
      </c>
      <c r="S15" s="4" t="s">
        <v>412</v>
      </c>
      <c r="T15" s="4">
        <v>220011</v>
      </c>
      <c r="U15" s="4"/>
      <c r="V15" s="4" t="s">
        <v>564</v>
      </c>
      <c r="W15" s="4"/>
    </row>
    <row r="16" spans="1:23" ht="57" customHeight="1">
      <c r="A16" s="4" t="s">
        <v>17</v>
      </c>
      <c r="B16" s="4" t="s">
        <v>708</v>
      </c>
      <c r="C16" s="4" t="s">
        <v>248</v>
      </c>
      <c r="D16" s="4"/>
      <c r="E16" s="4"/>
      <c r="F16" s="2">
        <v>2014</v>
      </c>
      <c r="G16" s="4">
        <v>0</v>
      </c>
      <c r="H16" s="4">
        <v>1000000</v>
      </c>
      <c r="I16" s="4" t="s">
        <v>151</v>
      </c>
      <c r="J16" s="4" t="s">
        <v>333</v>
      </c>
      <c r="K16" s="4" t="s">
        <v>737</v>
      </c>
      <c r="L16" s="3">
        <v>41940</v>
      </c>
      <c r="M16" s="4"/>
      <c r="N16" s="4" t="s">
        <v>718</v>
      </c>
      <c r="O16" s="4" t="s">
        <v>226</v>
      </c>
      <c r="P16" s="4" t="s">
        <v>646</v>
      </c>
      <c r="Q16" s="4" t="s">
        <v>400</v>
      </c>
      <c r="R16" s="4" t="s">
        <v>210</v>
      </c>
      <c r="S16" s="4" t="s">
        <v>412</v>
      </c>
      <c r="T16" s="4">
        <v>219939</v>
      </c>
      <c r="U16" s="4"/>
      <c r="V16" s="4" t="s">
        <v>564</v>
      </c>
      <c r="W16" s="4"/>
    </row>
    <row r="17" spans="1:23" ht="79.5" customHeight="1">
      <c r="A17" s="4" t="s">
        <v>441</v>
      </c>
      <c r="B17" s="4" t="s">
        <v>678</v>
      </c>
      <c r="C17" s="4" t="s">
        <v>248</v>
      </c>
      <c r="D17" s="4" t="s">
        <v>158</v>
      </c>
      <c r="E17" s="4" t="s">
        <v>809</v>
      </c>
      <c r="F17" s="2">
        <v>2014</v>
      </c>
      <c r="G17" s="4">
        <v>700000</v>
      </c>
      <c r="H17" s="4">
        <v>0</v>
      </c>
      <c r="I17" s="4" t="s">
        <v>339</v>
      </c>
      <c r="J17" s="4" t="s">
        <v>333</v>
      </c>
      <c r="K17" s="4" t="s">
        <v>737</v>
      </c>
      <c r="L17" s="3">
        <v>41890</v>
      </c>
      <c r="M17" s="4" t="s">
        <v>597</v>
      </c>
      <c r="N17" s="4" t="s">
        <v>718</v>
      </c>
      <c r="O17" s="4" t="s">
        <v>861</v>
      </c>
      <c r="P17" s="4" t="s">
        <v>560</v>
      </c>
      <c r="Q17" s="4" t="s">
        <v>397</v>
      </c>
      <c r="R17" s="4" t="s">
        <v>439</v>
      </c>
      <c r="S17" s="4" t="s">
        <v>412</v>
      </c>
      <c r="T17" s="4">
        <v>217850</v>
      </c>
      <c r="U17" s="4"/>
      <c r="V17" s="4" t="s">
        <v>404</v>
      </c>
      <c r="W17" s="4" t="s">
        <v>731</v>
      </c>
    </row>
    <row r="18" spans="1:23" ht="68.25" customHeight="1">
      <c r="A18" s="4" t="s">
        <v>405</v>
      </c>
      <c r="B18" s="4" t="s">
        <v>541</v>
      </c>
      <c r="C18" s="4" t="s">
        <v>248</v>
      </c>
      <c r="D18" s="4"/>
      <c r="E18" s="4"/>
      <c r="F18" s="2">
        <v>2014</v>
      </c>
      <c r="G18" s="4">
        <v>80000</v>
      </c>
      <c r="H18" s="4">
        <v>0</v>
      </c>
      <c r="I18" s="4" t="s">
        <v>911</v>
      </c>
      <c r="J18" s="4" t="s">
        <v>333</v>
      </c>
      <c r="K18" s="4" t="s">
        <v>737</v>
      </c>
      <c r="L18" s="3">
        <v>41925</v>
      </c>
      <c r="M18" s="4"/>
      <c r="N18" s="4" t="s">
        <v>718</v>
      </c>
      <c r="O18" s="4" t="s">
        <v>226</v>
      </c>
      <c r="P18" s="4" t="s">
        <v>424</v>
      </c>
      <c r="Q18" s="4" t="s">
        <v>400</v>
      </c>
      <c r="R18" s="4" t="s">
        <v>301</v>
      </c>
      <c r="S18" s="4" t="s">
        <v>412</v>
      </c>
      <c r="T18" s="4">
        <v>219374</v>
      </c>
      <c r="U18" s="4"/>
      <c r="V18" s="4" t="s">
        <v>564</v>
      </c>
      <c r="W18" s="4"/>
    </row>
    <row r="19" spans="1:23" ht="57" customHeight="1">
      <c r="A19" s="4" t="s">
        <v>899</v>
      </c>
      <c r="B19" s="4" t="s">
        <v>563</v>
      </c>
      <c r="C19" s="4" t="s">
        <v>248</v>
      </c>
      <c r="D19" s="4"/>
      <c r="E19" s="4"/>
      <c r="F19" s="2">
        <v>2014</v>
      </c>
      <c r="G19" s="4">
        <v>924000</v>
      </c>
      <c r="H19" s="4">
        <v>0</v>
      </c>
      <c r="I19" s="4" t="s">
        <v>177</v>
      </c>
      <c r="J19" s="4" t="s">
        <v>333</v>
      </c>
      <c r="K19" s="4" t="s">
        <v>737</v>
      </c>
      <c r="L19" s="3">
        <v>41894</v>
      </c>
      <c r="M19" s="4"/>
      <c r="N19" s="4" t="s">
        <v>718</v>
      </c>
      <c r="O19" s="4" t="s">
        <v>239</v>
      </c>
      <c r="P19" s="4" t="s">
        <v>560</v>
      </c>
      <c r="Q19" s="4" t="s">
        <v>400</v>
      </c>
      <c r="R19" s="4" t="s">
        <v>67</v>
      </c>
      <c r="S19" s="4" t="s">
        <v>412</v>
      </c>
      <c r="T19" s="4">
        <v>219011</v>
      </c>
      <c r="U19" s="4"/>
      <c r="V19" s="4" t="s">
        <v>564</v>
      </c>
      <c r="W19" s="4"/>
    </row>
    <row r="20" spans="1:23" ht="57" customHeight="1">
      <c r="A20" s="4" t="s">
        <v>538</v>
      </c>
      <c r="B20" s="4" t="s">
        <v>332</v>
      </c>
      <c r="C20" s="4" t="s">
        <v>248</v>
      </c>
      <c r="D20" s="4"/>
      <c r="E20" s="4"/>
      <c r="F20" s="2">
        <v>2014</v>
      </c>
      <c r="G20" s="4">
        <v>500000</v>
      </c>
      <c r="H20" s="4">
        <v>0</v>
      </c>
      <c r="I20" s="4" t="s">
        <v>375</v>
      </c>
      <c r="J20" s="4" t="s">
        <v>333</v>
      </c>
      <c r="K20" s="4" t="s">
        <v>737</v>
      </c>
      <c r="L20" s="3">
        <v>41956</v>
      </c>
      <c r="M20" s="4"/>
      <c r="N20" s="4" t="s">
        <v>718</v>
      </c>
      <c r="O20" s="4" t="s">
        <v>207</v>
      </c>
      <c r="P20" s="4" t="s">
        <v>560</v>
      </c>
      <c r="Q20" s="4" t="s">
        <v>285</v>
      </c>
      <c r="R20" s="4" t="s">
        <v>301</v>
      </c>
      <c r="S20" s="4" t="s">
        <v>412</v>
      </c>
      <c r="T20" s="4">
        <v>220825</v>
      </c>
      <c r="U20" s="4"/>
      <c r="V20" s="4" t="s">
        <v>404</v>
      </c>
      <c r="W20" s="4"/>
    </row>
    <row r="21" spans="1:23" ht="57" customHeight="1">
      <c r="A21" s="4" t="s">
        <v>538</v>
      </c>
      <c r="B21" s="4" t="s">
        <v>209</v>
      </c>
      <c r="C21" s="4" t="s">
        <v>248</v>
      </c>
      <c r="D21" s="4"/>
      <c r="E21" s="4"/>
      <c r="F21" s="2">
        <v>2014</v>
      </c>
      <c r="G21" s="4">
        <v>500000</v>
      </c>
      <c r="H21" s="4">
        <v>0</v>
      </c>
      <c r="I21" s="4" t="s">
        <v>19</v>
      </c>
      <c r="J21" s="4" t="s">
        <v>333</v>
      </c>
      <c r="K21" s="4" t="s">
        <v>737</v>
      </c>
      <c r="L21" s="3">
        <v>41956</v>
      </c>
      <c r="M21" s="4"/>
      <c r="N21" s="4" t="s">
        <v>718</v>
      </c>
      <c r="O21" s="4" t="s">
        <v>207</v>
      </c>
      <c r="P21" s="4" t="s">
        <v>560</v>
      </c>
      <c r="Q21" s="4" t="s">
        <v>285</v>
      </c>
      <c r="R21" s="4" t="s">
        <v>439</v>
      </c>
      <c r="S21" s="4" t="s">
        <v>412</v>
      </c>
      <c r="T21" s="4">
        <v>220819</v>
      </c>
      <c r="U21" s="4"/>
      <c r="V21" s="4" t="s">
        <v>404</v>
      </c>
      <c r="W21" s="4"/>
    </row>
    <row r="22" spans="1:23" ht="57" customHeight="1">
      <c r="A22" s="4" t="s">
        <v>538</v>
      </c>
      <c r="B22" s="4" t="s">
        <v>209</v>
      </c>
      <c r="C22" s="4" t="s">
        <v>248</v>
      </c>
      <c r="D22" s="4"/>
      <c r="E22" s="4"/>
      <c r="F22" s="2">
        <v>2014</v>
      </c>
      <c r="G22" s="4">
        <v>100000</v>
      </c>
      <c r="H22" s="4">
        <v>0</v>
      </c>
      <c r="I22" s="4" t="s">
        <v>375</v>
      </c>
      <c r="J22" s="4" t="s">
        <v>333</v>
      </c>
      <c r="K22" s="4" t="s">
        <v>737</v>
      </c>
      <c r="L22" s="3">
        <v>41956</v>
      </c>
      <c r="M22" s="4"/>
      <c r="N22" s="4" t="s">
        <v>718</v>
      </c>
      <c r="O22" s="4" t="s">
        <v>207</v>
      </c>
      <c r="P22" s="4" t="s">
        <v>560</v>
      </c>
      <c r="Q22" s="4" t="s">
        <v>285</v>
      </c>
      <c r="R22" s="4" t="s">
        <v>439</v>
      </c>
      <c r="S22" s="4" t="s">
        <v>412</v>
      </c>
      <c r="T22" s="4">
        <v>220820</v>
      </c>
      <c r="U22" s="4"/>
      <c r="V22" s="4" t="s">
        <v>404</v>
      </c>
      <c r="W22" s="4"/>
    </row>
    <row r="23" spans="1:23" ht="79.5" customHeight="1">
      <c r="A23" s="4" t="s">
        <v>356</v>
      </c>
      <c r="B23" s="4" t="s">
        <v>652</v>
      </c>
      <c r="C23" s="4" t="s">
        <v>248</v>
      </c>
      <c r="D23" s="4" t="s">
        <v>158</v>
      </c>
      <c r="E23" s="4" t="s">
        <v>281</v>
      </c>
      <c r="F23" s="2">
        <v>2014</v>
      </c>
      <c r="G23" s="4">
        <v>181940</v>
      </c>
      <c r="H23" s="4">
        <v>0</v>
      </c>
      <c r="I23" s="4" t="s">
        <v>159</v>
      </c>
      <c r="J23" s="4" t="s">
        <v>333</v>
      </c>
      <c r="K23" s="4" t="s">
        <v>737</v>
      </c>
      <c r="L23" s="3">
        <v>41850</v>
      </c>
      <c r="M23" s="4" t="s">
        <v>597</v>
      </c>
      <c r="N23" s="4" t="s">
        <v>718</v>
      </c>
      <c r="O23" s="4" t="s">
        <v>226</v>
      </c>
      <c r="P23" s="4" t="s">
        <v>560</v>
      </c>
      <c r="Q23" s="4" t="s">
        <v>285</v>
      </c>
      <c r="R23" s="4" t="s">
        <v>439</v>
      </c>
      <c r="S23" s="4" t="s">
        <v>412</v>
      </c>
      <c r="T23" s="4">
        <v>217951</v>
      </c>
      <c r="U23" s="4"/>
      <c r="V23" s="4" t="s">
        <v>404</v>
      </c>
      <c r="W23" s="4" t="s">
        <v>731</v>
      </c>
    </row>
    <row r="24" spans="1:23" ht="79.5" customHeight="1">
      <c r="A24" s="4" t="s">
        <v>356</v>
      </c>
      <c r="B24" s="4" t="s">
        <v>678</v>
      </c>
      <c r="C24" s="4" t="s">
        <v>248</v>
      </c>
      <c r="D24" s="4" t="s">
        <v>158</v>
      </c>
      <c r="E24" s="4" t="s">
        <v>809</v>
      </c>
      <c r="F24" s="2">
        <v>2014</v>
      </c>
      <c r="G24" s="4">
        <v>17688</v>
      </c>
      <c r="H24" s="4">
        <v>0</v>
      </c>
      <c r="I24" s="4" t="s">
        <v>234</v>
      </c>
      <c r="J24" s="4" t="s">
        <v>333</v>
      </c>
      <c r="K24" s="4" t="s">
        <v>737</v>
      </c>
      <c r="L24" s="3">
        <v>41883</v>
      </c>
      <c r="M24" s="4" t="s">
        <v>597</v>
      </c>
      <c r="N24" s="4" t="s">
        <v>718</v>
      </c>
      <c r="O24" s="4" t="s">
        <v>361</v>
      </c>
      <c r="P24" s="4" t="s">
        <v>560</v>
      </c>
      <c r="Q24" s="4" t="s">
        <v>285</v>
      </c>
      <c r="R24" s="4" t="s">
        <v>439</v>
      </c>
      <c r="S24" s="4" t="s">
        <v>412</v>
      </c>
      <c r="T24" s="4">
        <v>218851</v>
      </c>
      <c r="U24" s="4"/>
      <c r="V24" s="4" t="s">
        <v>404</v>
      </c>
      <c r="W24" s="4" t="s">
        <v>731</v>
      </c>
    </row>
    <row r="25" spans="1:23" ht="79.5" customHeight="1">
      <c r="A25" s="4" t="s">
        <v>421</v>
      </c>
      <c r="B25" s="4" t="s">
        <v>652</v>
      </c>
      <c r="C25" s="4" t="s">
        <v>248</v>
      </c>
      <c r="D25" s="4" t="s">
        <v>158</v>
      </c>
      <c r="E25" s="4" t="s">
        <v>281</v>
      </c>
      <c r="F25" s="2">
        <v>2014</v>
      </c>
      <c r="G25" s="4">
        <v>50348</v>
      </c>
      <c r="H25" s="4">
        <v>0</v>
      </c>
      <c r="I25" s="4" t="s">
        <v>327</v>
      </c>
      <c r="J25" s="4" t="s">
        <v>333</v>
      </c>
      <c r="K25" s="4" t="s">
        <v>737</v>
      </c>
      <c r="L25" s="3">
        <v>41872</v>
      </c>
      <c r="M25" s="4" t="s">
        <v>597</v>
      </c>
      <c r="N25" s="4" t="s">
        <v>718</v>
      </c>
      <c r="O25" s="4" t="s">
        <v>693</v>
      </c>
      <c r="P25" s="4" t="s">
        <v>560</v>
      </c>
      <c r="Q25" s="4" t="s">
        <v>285</v>
      </c>
      <c r="R25" s="4" t="s">
        <v>439</v>
      </c>
      <c r="S25" s="4" t="s">
        <v>412</v>
      </c>
      <c r="T25" s="4">
        <v>217964</v>
      </c>
      <c r="U25" s="4"/>
      <c r="V25" s="4" t="s">
        <v>404</v>
      </c>
      <c r="W25" s="4" t="s">
        <v>731</v>
      </c>
    </row>
    <row r="26" spans="1:23" ht="79.5" customHeight="1">
      <c r="A26" s="4" t="s">
        <v>421</v>
      </c>
      <c r="B26" s="4" t="s">
        <v>652</v>
      </c>
      <c r="C26" s="4" t="s">
        <v>248</v>
      </c>
      <c r="D26" s="4" t="s">
        <v>158</v>
      </c>
      <c r="E26" s="4" t="s">
        <v>281</v>
      </c>
      <c r="F26" s="2">
        <v>2014</v>
      </c>
      <c r="G26" s="4">
        <v>45900</v>
      </c>
      <c r="H26" s="4">
        <v>0</v>
      </c>
      <c r="I26" s="4" t="s">
        <v>284</v>
      </c>
      <c r="J26" s="4" t="s">
        <v>333</v>
      </c>
      <c r="K26" s="4" t="s">
        <v>737</v>
      </c>
      <c r="L26" s="3">
        <v>41928</v>
      </c>
      <c r="M26" s="4" t="s">
        <v>597</v>
      </c>
      <c r="N26" s="4" t="s">
        <v>718</v>
      </c>
      <c r="O26" s="4" t="s">
        <v>693</v>
      </c>
      <c r="P26" s="4" t="s">
        <v>560</v>
      </c>
      <c r="Q26" s="4" t="s">
        <v>285</v>
      </c>
      <c r="R26" s="4" t="s">
        <v>439</v>
      </c>
      <c r="S26" s="4" t="s">
        <v>412</v>
      </c>
      <c r="T26" s="4">
        <v>220352</v>
      </c>
      <c r="U26" s="4"/>
      <c r="V26" s="4" t="s">
        <v>404</v>
      </c>
      <c r="W26" s="4" t="s">
        <v>731</v>
      </c>
    </row>
    <row r="27" spans="1:23" ht="79.5" customHeight="1">
      <c r="A27" s="4" t="s">
        <v>421</v>
      </c>
      <c r="B27" s="4" t="s">
        <v>652</v>
      </c>
      <c r="C27" s="4" t="s">
        <v>248</v>
      </c>
      <c r="D27" s="4" t="s">
        <v>158</v>
      </c>
      <c r="E27" s="4" t="s">
        <v>281</v>
      </c>
      <c r="F27" s="2">
        <v>2014</v>
      </c>
      <c r="G27" s="4">
        <v>29970</v>
      </c>
      <c r="H27" s="4">
        <v>0</v>
      </c>
      <c r="I27" s="4" t="s">
        <v>327</v>
      </c>
      <c r="J27" s="4" t="s">
        <v>333</v>
      </c>
      <c r="K27" s="4" t="s">
        <v>737</v>
      </c>
      <c r="L27" s="3">
        <v>41883</v>
      </c>
      <c r="M27" s="4" t="s">
        <v>597</v>
      </c>
      <c r="N27" s="4" t="s">
        <v>718</v>
      </c>
      <c r="O27" s="4" t="s">
        <v>693</v>
      </c>
      <c r="P27" s="4" t="s">
        <v>560</v>
      </c>
      <c r="Q27" s="4" t="s">
        <v>285</v>
      </c>
      <c r="R27" s="4" t="s">
        <v>439</v>
      </c>
      <c r="S27" s="4" t="s">
        <v>412</v>
      </c>
      <c r="T27" s="4">
        <v>218918</v>
      </c>
      <c r="U27" s="4"/>
      <c r="V27" s="4" t="s">
        <v>404</v>
      </c>
      <c r="W27" s="4" t="s">
        <v>731</v>
      </c>
    </row>
    <row r="28" spans="1:23" ht="79.5" customHeight="1">
      <c r="A28" s="4" t="s">
        <v>421</v>
      </c>
      <c r="B28" s="4" t="s">
        <v>652</v>
      </c>
      <c r="C28" s="4" t="s">
        <v>248</v>
      </c>
      <c r="D28" s="4" t="s">
        <v>158</v>
      </c>
      <c r="E28" s="4" t="s">
        <v>281</v>
      </c>
      <c r="F28" s="2">
        <v>2014</v>
      </c>
      <c r="G28" s="4">
        <v>69885</v>
      </c>
      <c r="H28" s="4">
        <v>0</v>
      </c>
      <c r="I28" s="4" t="s">
        <v>327</v>
      </c>
      <c r="J28" s="4" t="s">
        <v>333</v>
      </c>
      <c r="K28" s="4" t="s">
        <v>737</v>
      </c>
      <c r="L28" s="3">
        <v>41883</v>
      </c>
      <c r="M28" s="4" t="s">
        <v>597</v>
      </c>
      <c r="N28" s="4" t="s">
        <v>718</v>
      </c>
      <c r="O28" s="4" t="s">
        <v>693</v>
      </c>
      <c r="P28" s="4" t="s">
        <v>560</v>
      </c>
      <c r="Q28" s="4" t="s">
        <v>285</v>
      </c>
      <c r="R28" s="4" t="s">
        <v>439</v>
      </c>
      <c r="S28" s="4" t="s">
        <v>412</v>
      </c>
      <c r="T28" s="4">
        <v>218919</v>
      </c>
      <c r="U28" s="4"/>
      <c r="V28" s="4" t="s">
        <v>404</v>
      </c>
      <c r="W28" s="4" t="s">
        <v>731</v>
      </c>
    </row>
    <row r="29" spans="1:23" ht="79.5" customHeight="1">
      <c r="A29" s="4" t="s">
        <v>421</v>
      </c>
      <c r="B29" s="4" t="s">
        <v>652</v>
      </c>
      <c r="C29" s="4" t="s">
        <v>248</v>
      </c>
      <c r="D29" s="4" t="s">
        <v>158</v>
      </c>
      <c r="E29" s="4" t="s">
        <v>281</v>
      </c>
      <c r="F29" s="2">
        <v>2014</v>
      </c>
      <c r="G29" s="4">
        <v>125</v>
      </c>
      <c r="H29" s="4">
        <v>0</v>
      </c>
      <c r="I29" s="4" t="s">
        <v>878</v>
      </c>
      <c r="J29" s="4" t="s">
        <v>333</v>
      </c>
      <c r="K29" s="4" t="s">
        <v>737</v>
      </c>
      <c r="L29" s="3">
        <v>41912</v>
      </c>
      <c r="M29" s="4" t="s">
        <v>597</v>
      </c>
      <c r="N29" s="4" t="s">
        <v>718</v>
      </c>
      <c r="O29" s="4" t="s">
        <v>861</v>
      </c>
      <c r="P29" s="4" t="s">
        <v>560</v>
      </c>
      <c r="Q29" s="4" t="s">
        <v>285</v>
      </c>
      <c r="R29" s="4" t="s">
        <v>439</v>
      </c>
      <c r="S29" s="4" t="s">
        <v>412</v>
      </c>
      <c r="T29" s="4">
        <v>219444</v>
      </c>
      <c r="U29" s="4"/>
      <c r="V29" s="4" t="s">
        <v>404</v>
      </c>
      <c r="W29" s="4" t="s">
        <v>731</v>
      </c>
    </row>
    <row r="30" spans="1:23" ht="79.5" customHeight="1">
      <c r="A30" s="4" t="s">
        <v>421</v>
      </c>
      <c r="B30" s="4" t="s">
        <v>652</v>
      </c>
      <c r="C30" s="4" t="s">
        <v>248</v>
      </c>
      <c r="D30" s="4" t="s">
        <v>158</v>
      </c>
      <c r="E30" s="4" t="s">
        <v>281</v>
      </c>
      <c r="F30" s="2">
        <v>2014</v>
      </c>
      <c r="G30" s="4">
        <v>250000</v>
      </c>
      <c r="H30" s="4">
        <v>0</v>
      </c>
      <c r="I30" s="4" t="s">
        <v>360</v>
      </c>
      <c r="J30" s="4" t="s">
        <v>333</v>
      </c>
      <c r="K30" s="4" t="s">
        <v>737</v>
      </c>
      <c r="L30" s="3">
        <v>41778</v>
      </c>
      <c r="M30" s="4" t="s">
        <v>597</v>
      </c>
      <c r="N30" s="4" t="s">
        <v>718</v>
      </c>
      <c r="O30" s="4" t="s">
        <v>226</v>
      </c>
      <c r="P30" s="4" t="s">
        <v>560</v>
      </c>
      <c r="Q30" s="4" t="s">
        <v>285</v>
      </c>
      <c r="R30" s="4" t="s">
        <v>439</v>
      </c>
      <c r="S30" s="4" t="s">
        <v>412</v>
      </c>
      <c r="T30" s="4">
        <v>217952</v>
      </c>
      <c r="U30" s="4"/>
      <c r="V30" s="4" t="s">
        <v>404</v>
      </c>
      <c r="W30" s="4" t="s">
        <v>731</v>
      </c>
    </row>
    <row r="31" spans="1:23" ht="79.5" customHeight="1">
      <c r="A31" s="4" t="s">
        <v>512</v>
      </c>
      <c r="B31" s="4" t="s">
        <v>357</v>
      </c>
      <c r="C31" s="4" t="s">
        <v>248</v>
      </c>
      <c r="D31" s="4" t="s">
        <v>158</v>
      </c>
      <c r="E31" s="4" t="s">
        <v>767</v>
      </c>
      <c r="F31" s="2">
        <v>2014</v>
      </c>
      <c r="G31" s="4">
        <v>1581102</v>
      </c>
      <c r="H31" s="4">
        <v>0</v>
      </c>
      <c r="I31" s="4" t="s">
        <v>276</v>
      </c>
      <c r="J31" s="4" t="s">
        <v>333</v>
      </c>
      <c r="K31" s="4" t="s">
        <v>737</v>
      </c>
      <c r="L31" s="3">
        <v>41892</v>
      </c>
      <c r="M31" s="4" t="s">
        <v>597</v>
      </c>
      <c r="N31" s="4" t="s">
        <v>467</v>
      </c>
      <c r="O31" s="4" t="s">
        <v>861</v>
      </c>
      <c r="P31" s="4" t="s">
        <v>560</v>
      </c>
      <c r="Q31" s="4" t="s">
        <v>285</v>
      </c>
      <c r="R31" s="4" t="s">
        <v>439</v>
      </c>
      <c r="S31" s="4" t="s">
        <v>412</v>
      </c>
      <c r="T31" s="4">
        <v>217950</v>
      </c>
      <c r="U31" s="4"/>
      <c r="V31" s="4" t="s">
        <v>404</v>
      </c>
      <c r="W31" s="4" t="s">
        <v>731</v>
      </c>
    </row>
    <row r="32" spans="1:23" ht="79.5" customHeight="1">
      <c r="A32" s="4" t="s">
        <v>183</v>
      </c>
      <c r="B32" s="4" t="s">
        <v>678</v>
      </c>
      <c r="C32" s="4" t="s">
        <v>248</v>
      </c>
      <c r="D32" s="4" t="s">
        <v>158</v>
      </c>
      <c r="E32" s="4" t="s">
        <v>809</v>
      </c>
      <c r="F32" s="2">
        <v>2014</v>
      </c>
      <c r="G32" s="4">
        <v>20053</v>
      </c>
      <c r="H32" s="4">
        <v>0</v>
      </c>
      <c r="I32" s="4" t="s">
        <v>56</v>
      </c>
      <c r="J32" s="4">
        <v>15000</v>
      </c>
      <c r="K32" s="4" t="s">
        <v>262</v>
      </c>
      <c r="L32" s="3">
        <v>41871</v>
      </c>
      <c r="M32" s="4" t="s">
        <v>597</v>
      </c>
      <c r="N32" s="4" t="s">
        <v>718</v>
      </c>
      <c r="O32" s="4" t="s">
        <v>861</v>
      </c>
      <c r="P32" s="4" t="s">
        <v>560</v>
      </c>
      <c r="Q32" s="4" t="s">
        <v>183</v>
      </c>
      <c r="R32" s="4" t="s">
        <v>439</v>
      </c>
      <c r="S32" s="4" t="s">
        <v>412</v>
      </c>
      <c r="T32" s="4">
        <v>217026</v>
      </c>
      <c r="U32" s="4"/>
      <c r="V32" s="4" t="s">
        <v>404</v>
      </c>
      <c r="W32" s="4" t="s">
        <v>731</v>
      </c>
    </row>
    <row r="33" spans="1:23" ht="90.75" customHeight="1">
      <c r="A33" s="4" t="s">
        <v>644</v>
      </c>
      <c r="B33" s="4" t="s">
        <v>563</v>
      </c>
      <c r="C33" s="4" t="s">
        <v>248</v>
      </c>
      <c r="D33" s="4"/>
      <c r="E33" s="4"/>
      <c r="F33" s="2">
        <v>2014</v>
      </c>
      <c r="G33" s="4">
        <v>0</v>
      </c>
      <c r="H33" s="4">
        <v>52500</v>
      </c>
      <c r="I33" s="4" t="s">
        <v>51</v>
      </c>
      <c r="J33" s="4" t="s">
        <v>333</v>
      </c>
      <c r="K33" s="4" t="s">
        <v>737</v>
      </c>
      <c r="L33" s="3">
        <v>41941</v>
      </c>
      <c r="M33" s="4"/>
      <c r="N33" s="4" t="s">
        <v>718</v>
      </c>
      <c r="O33" s="4" t="s">
        <v>207</v>
      </c>
      <c r="P33" s="4" t="s">
        <v>646</v>
      </c>
      <c r="Q33" s="4" t="s">
        <v>400</v>
      </c>
      <c r="R33" s="4" t="s">
        <v>67</v>
      </c>
      <c r="S33" s="4" t="s">
        <v>454</v>
      </c>
      <c r="T33" s="4">
        <v>220361</v>
      </c>
      <c r="U33" s="4"/>
      <c r="V33" s="4" t="s">
        <v>564</v>
      </c>
      <c r="W33" s="4"/>
    </row>
    <row r="34" spans="1:23" ht="79.5" customHeight="1">
      <c r="A34" s="4" t="s">
        <v>644</v>
      </c>
      <c r="B34" s="4" t="s">
        <v>661</v>
      </c>
      <c r="C34" s="4" t="s">
        <v>248</v>
      </c>
      <c r="D34" s="4" t="s">
        <v>158</v>
      </c>
      <c r="E34" s="4" t="s">
        <v>431</v>
      </c>
      <c r="F34" s="2">
        <v>2014</v>
      </c>
      <c r="G34" s="4">
        <v>350000</v>
      </c>
      <c r="H34" s="4">
        <v>0</v>
      </c>
      <c r="I34" s="4" t="s">
        <v>915</v>
      </c>
      <c r="J34" s="4" t="s">
        <v>333</v>
      </c>
      <c r="K34" s="4" t="s">
        <v>737</v>
      </c>
      <c r="L34" s="3">
        <v>41907</v>
      </c>
      <c r="M34" s="4" t="s">
        <v>667</v>
      </c>
      <c r="N34" s="4" t="s">
        <v>718</v>
      </c>
      <c r="O34" s="4" t="s">
        <v>207</v>
      </c>
      <c r="P34" s="4" t="s">
        <v>424</v>
      </c>
      <c r="Q34" s="4" t="s">
        <v>400</v>
      </c>
      <c r="R34" s="4" t="s">
        <v>551</v>
      </c>
      <c r="S34" s="4" t="s">
        <v>412</v>
      </c>
      <c r="T34" s="4">
        <v>219375</v>
      </c>
      <c r="U34" s="4"/>
      <c r="V34" s="4" t="s">
        <v>564</v>
      </c>
      <c r="W34" s="4" t="s">
        <v>731</v>
      </c>
    </row>
    <row r="35" spans="1:23" ht="57" customHeight="1">
      <c r="A35" s="4" t="s">
        <v>644</v>
      </c>
      <c r="B35" s="4" t="s">
        <v>708</v>
      </c>
      <c r="C35" s="4" t="s">
        <v>248</v>
      </c>
      <c r="D35" s="4"/>
      <c r="E35" s="4"/>
      <c r="F35" s="2">
        <v>2014</v>
      </c>
      <c r="G35" s="4">
        <v>1000000</v>
      </c>
      <c r="H35" s="4">
        <v>0</v>
      </c>
      <c r="I35" s="4" t="s">
        <v>9</v>
      </c>
      <c r="J35" s="4" t="s">
        <v>333</v>
      </c>
      <c r="K35" s="4" t="s">
        <v>737</v>
      </c>
      <c r="L35" s="3">
        <v>41897</v>
      </c>
      <c r="M35" s="4"/>
      <c r="N35" s="4" t="s">
        <v>718</v>
      </c>
      <c r="O35" s="4" t="s">
        <v>207</v>
      </c>
      <c r="P35" s="4" t="s">
        <v>560</v>
      </c>
      <c r="Q35" s="4" t="s">
        <v>400</v>
      </c>
      <c r="R35" s="4" t="s">
        <v>210</v>
      </c>
      <c r="S35" s="4" t="s">
        <v>412</v>
      </c>
      <c r="T35" s="4">
        <v>218306</v>
      </c>
      <c r="U35" s="4"/>
      <c r="V35" s="4" t="s">
        <v>564</v>
      </c>
      <c r="W35" s="4"/>
    </row>
    <row r="36" spans="1:23" ht="171" customHeight="1">
      <c r="A36" s="4" t="s">
        <v>644</v>
      </c>
      <c r="B36" s="4" t="s">
        <v>708</v>
      </c>
      <c r="C36" s="4" t="s">
        <v>248</v>
      </c>
      <c r="D36" s="4"/>
      <c r="E36" s="4"/>
      <c r="F36" s="2">
        <v>2014</v>
      </c>
      <c r="G36" s="4">
        <v>0</v>
      </c>
      <c r="H36" s="4">
        <v>0</v>
      </c>
      <c r="I36" s="4" t="s">
        <v>713</v>
      </c>
      <c r="J36" s="4" t="s">
        <v>333</v>
      </c>
      <c r="K36" s="4" t="s">
        <v>737</v>
      </c>
      <c r="L36" s="3">
        <v>41907</v>
      </c>
      <c r="M36" s="4"/>
      <c r="N36" s="4" t="s">
        <v>718</v>
      </c>
      <c r="O36" s="4" t="s">
        <v>207</v>
      </c>
      <c r="P36" s="4" t="s">
        <v>424</v>
      </c>
      <c r="Q36" s="4" t="s">
        <v>400</v>
      </c>
      <c r="R36" s="4" t="s">
        <v>210</v>
      </c>
      <c r="S36" s="4" t="s">
        <v>454</v>
      </c>
      <c r="T36" s="4">
        <v>219376</v>
      </c>
      <c r="U36" s="4"/>
      <c r="V36" s="4" t="s">
        <v>564</v>
      </c>
      <c r="W36" s="4"/>
    </row>
    <row r="37" spans="1:23" ht="22.5" customHeight="1">
      <c r="A37" s="4" t="s">
        <v>170</v>
      </c>
      <c r="B37" s="4" t="s">
        <v>253</v>
      </c>
      <c r="C37" s="4" t="s">
        <v>248</v>
      </c>
      <c r="D37" s="4"/>
      <c r="E37" s="4"/>
      <c r="F37" s="2">
        <v>2014</v>
      </c>
      <c r="G37" s="4">
        <v>584659</v>
      </c>
      <c r="H37" s="4">
        <v>0</v>
      </c>
      <c r="I37" s="4" t="s">
        <v>321</v>
      </c>
      <c r="J37" s="4">
        <v>625000</v>
      </c>
      <c r="K37" s="4" t="s">
        <v>626</v>
      </c>
      <c r="L37" s="3">
        <v>41904</v>
      </c>
      <c r="M37" s="4"/>
      <c r="N37" s="4" t="s">
        <v>718</v>
      </c>
      <c r="O37" s="4" t="s">
        <v>693</v>
      </c>
      <c r="P37" s="4" t="s">
        <v>424</v>
      </c>
      <c r="Q37" s="4" t="s">
        <v>170</v>
      </c>
      <c r="R37" s="4" t="s">
        <v>559</v>
      </c>
      <c r="S37" s="4" t="s">
        <v>412</v>
      </c>
      <c r="T37" s="4">
        <v>219285</v>
      </c>
      <c r="U37" s="4"/>
      <c r="V37" s="4" t="s">
        <v>564</v>
      </c>
      <c r="W37" s="4"/>
    </row>
    <row r="38" spans="1:23" ht="79.5" customHeight="1">
      <c r="A38" s="4" t="s">
        <v>170</v>
      </c>
      <c r="B38" s="4" t="s">
        <v>63</v>
      </c>
      <c r="C38" s="4" t="s">
        <v>248</v>
      </c>
      <c r="D38" s="4" t="s">
        <v>158</v>
      </c>
      <c r="E38" s="4" t="s">
        <v>854</v>
      </c>
      <c r="F38" s="2">
        <v>2014</v>
      </c>
      <c r="G38" s="4">
        <v>8755000</v>
      </c>
      <c r="H38" s="4">
        <v>0</v>
      </c>
      <c r="I38" s="4" t="s">
        <v>603</v>
      </c>
      <c r="J38" s="4">
        <v>10000000</v>
      </c>
      <c r="K38" s="4" t="s">
        <v>626</v>
      </c>
      <c r="L38" s="3">
        <v>41904</v>
      </c>
      <c r="M38" s="4" t="s">
        <v>597</v>
      </c>
      <c r="N38" s="4" t="s">
        <v>718</v>
      </c>
      <c r="O38" s="4" t="s">
        <v>861</v>
      </c>
      <c r="P38" s="4" t="s">
        <v>560</v>
      </c>
      <c r="Q38" s="4" t="s">
        <v>170</v>
      </c>
      <c r="R38" s="4" t="s">
        <v>439</v>
      </c>
      <c r="S38" s="4" t="s">
        <v>412</v>
      </c>
      <c r="T38" s="4">
        <v>219292</v>
      </c>
      <c r="U38" s="4"/>
      <c r="V38" s="4" t="s">
        <v>568</v>
      </c>
      <c r="W38" s="4" t="s">
        <v>731</v>
      </c>
    </row>
    <row r="39" spans="1:23" ht="79.5" customHeight="1">
      <c r="A39" s="4" t="s">
        <v>170</v>
      </c>
      <c r="B39" s="4" t="s">
        <v>382</v>
      </c>
      <c r="C39" s="4" t="s">
        <v>248</v>
      </c>
      <c r="D39" s="4" t="s">
        <v>158</v>
      </c>
      <c r="E39" s="4" t="s">
        <v>743</v>
      </c>
      <c r="F39" s="2">
        <v>2014</v>
      </c>
      <c r="G39" s="4">
        <v>608045</v>
      </c>
      <c r="H39" s="4">
        <v>0</v>
      </c>
      <c r="I39" s="4" t="s">
        <v>352</v>
      </c>
      <c r="J39" s="4">
        <v>650000</v>
      </c>
      <c r="K39" s="4" t="s">
        <v>626</v>
      </c>
      <c r="L39" s="3">
        <v>41904</v>
      </c>
      <c r="M39" s="4" t="s">
        <v>597</v>
      </c>
      <c r="N39" s="4" t="s">
        <v>718</v>
      </c>
      <c r="O39" s="4" t="s">
        <v>207</v>
      </c>
      <c r="P39" s="4" t="s">
        <v>424</v>
      </c>
      <c r="Q39" s="4" t="s">
        <v>170</v>
      </c>
      <c r="R39" s="4" t="s">
        <v>559</v>
      </c>
      <c r="S39" s="4" t="s">
        <v>412</v>
      </c>
      <c r="T39" s="4">
        <v>218201</v>
      </c>
      <c r="U39" s="4"/>
      <c r="V39" s="4" t="s">
        <v>564</v>
      </c>
      <c r="W39" s="4" t="s">
        <v>731</v>
      </c>
    </row>
    <row r="40" spans="1:23" ht="79.5" customHeight="1">
      <c r="A40" s="4" t="s">
        <v>170</v>
      </c>
      <c r="B40" s="4" t="s">
        <v>898</v>
      </c>
      <c r="C40" s="4" t="s">
        <v>248</v>
      </c>
      <c r="D40" s="4" t="s">
        <v>158</v>
      </c>
      <c r="E40" s="4" t="s">
        <v>529</v>
      </c>
      <c r="F40" s="2">
        <v>2014</v>
      </c>
      <c r="G40" s="4">
        <v>561272</v>
      </c>
      <c r="H40" s="4">
        <v>0</v>
      </c>
      <c r="I40" s="4" t="s">
        <v>352</v>
      </c>
      <c r="J40" s="4">
        <v>600000</v>
      </c>
      <c r="K40" s="4" t="s">
        <v>626</v>
      </c>
      <c r="L40" s="3">
        <v>41904</v>
      </c>
      <c r="M40" s="4" t="s">
        <v>597</v>
      </c>
      <c r="N40" s="4" t="s">
        <v>718</v>
      </c>
      <c r="O40" s="4" t="s">
        <v>207</v>
      </c>
      <c r="P40" s="4" t="s">
        <v>424</v>
      </c>
      <c r="Q40" s="4" t="s">
        <v>170</v>
      </c>
      <c r="R40" s="4" t="s">
        <v>559</v>
      </c>
      <c r="S40" s="4" t="s">
        <v>412</v>
      </c>
      <c r="T40" s="4">
        <v>219284</v>
      </c>
      <c r="U40" s="4"/>
      <c r="V40" s="4" t="s">
        <v>564</v>
      </c>
      <c r="W40" s="4" t="s">
        <v>731</v>
      </c>
    </row>
    <row r="41" spans="1:23" ht="33.75" customHeight="1">
      <c r="A41" s="4" t="s">
        <v>170</v>
      </c>
      <c r="B41" s="4" t="s">
        <v>708</v>
      </c>
      <c r="C41" s="4" t="s">
        <v>248</v>
      </c>
      <c r="D41" s="4"/>
      <c r="E41" s="4"/>
      <c r="F41" s="2">
        <v>2014</v>
      </c>
      <c r="G41" s="4">
        <v>1760563</v>
      </c>
      <c r="H41" s="4">
        <v>0</v>
      </c>
      <c r="I41" s="4" t="s">
        <v>585</v>
      </c>
      <c r="J41" s="4">
        <v>2000000</v>
      </c>
      <c r="K41" s="4" t="s">
        <v>626</v>
      </c>
      <c r="L41" s="3">
        <v>41913</v>
      </c>
      <c r="M41" s="4"/>
      <c r="N41" s="4" t="s">
        <v>718</v>
      </c>
      <c r="O41" s="4" t="s">
        <v>693</v>
      </c>
      <c r="P41" s="4" t="s">
        <v>560</v>
      </c>
      <c r="Q41" s="4" t="s">
        <v>170</v>
      </c>
      <c r="R41" s="4" t="s">
        <v>210</v>
      </c>
      <c r="S41" s="4" t="s">
        <v>412</v>
      </c>
      <c r="T41" s="4">
        <v>220077</v>
      </c>
      <c r="U41" s="4"/>
      <c r="V41" s="4" t="s">
        <v>564</v>
      </c>
      <c r="W41" s="4"/>
    </row>
    <row r="42" spans="1:23" ht="79.5" customHeight="1">
      <c r="A42" s="4" t="s">
        <v>170</v>
      </c>
      <c r="B42" s="4" t="s">
        <v>678</v>
      </c>
      <c r="C42" s="4" t="s">
        <v>248</v>
      </c>
      <c r="D42" s="4" t="s">
        <v>158</v>
      </c>
      <c r="E42" s="4" t="s">
        <v>809</v>
      </c>
      <c r="F42" s="2">
        <v>2014</v>
      </c>
      <c r="G42" s="4">
        <v>2334267</v>
      </c>
      <c r="H42" s="4">
        <v>0</v>
      </c>
      <c r="I42" s="4" t="s">
        <v>267</v>
      </c>
      <c r="J42" s="4">
        <v>2500000</v>
      </c>
      <c r="K42" s="4" t="s">
        <v>626</v>
      </c>
      <c r="L42" s="3">
        <v>41904</v>
      </c>
      <c r="M42" s="4" t="s">
        <v>597</v>
      </c>
      <c r="N42" s="4" t="s">
        <v>718</v>
      </c>
      <c r="O42" s="4" t="s">
        <v>861</v>
      </c>
      <c r="P42" s="4" t="s">
        <v>560</v>
      </c>
      <c r="Q42" s="4" t="s">
        <v>170</v>
      </c>
      <c r="R42" s="4" t="s">
        <v>439</v>
      </c>
      <c r="S42" s="4" t="s">
        <v>412</v>
      </c>
      <c r="T42" s="4">
        <v>218200</v>
      </c>
      <c r="U42" s="4"/>
      <c r="V42" s="4" t="s">
        <v>568</v>
      </c>
      <c r="W42" s="4" t="s">
        <v>731</v>
      </c>
    </row>
    <row r="43" spans="1:23" ht="79.5" customHeight="1">
      <c r="A43" s="4" t="s">
        <v>170</v>
      </c>
      <c r="B43" s="4" t="s">
        <v>678</v>
      </c>
      <c r="C43" s="4" t="s">
        <v>248</v>
      </c>
      <c r="D43" s="4" t="s">
        <v>158</v>
      </c>
      <c r="E43" s="4" t="s">
        <v>809</v>
      </c>
      <c r="F43" s="2">
        <v>2014</v>
      </c>
      <c r="G43" s="4">
        <v>466800</v>
      </c>
      <c r="H43" s="4">
        <v>0</v>
      </c>
      <c r="I43" s="4" t="s">
        <v>267</v>
      </c>
      <c r="J43" s="4">
        <v>500000</v>
      </c>
      <c r="K43" s="4" t="s">
        <v>626</v>
      </c>
      <c r="L43" s="3">
        <v>41901</v>
      </c>
      <c r="M43" s="4" t="s">
        <v>597</v>
      </c>
      <c r="N43" s="4" t="s">
        <v>718</v>
      </c>
      <c r="O43" s="4" t="s">
        <v>861</v>
      </c>
      <c r="P43" s="4" t="s">
        <v>560</v>
      </c>
      <c r="Q43" s="4" t="s">
        <v>170</v>
      </c>
      <c r="R43" s="4" t="s">
        <v>439</v>
      </c>
      <c r="S43" s="4" t="s">
        <v>412</v>
      </c>
      <c r="T43" s="4">
        <v>218170</v>
      </c>
      <c r="U43" s="4"/>
      <c r="V43" s="4" t="s">
        <v>404</v>
      </c>
      <c r="W43" s="4" t="s">
        <v>731</v>
      </c>
    </row>
    <row r="44" spans="1:23" ht="79.5" customHeight="1">
      <c r="A44" s="4" t="s">
        <v>170</v>
      </c>
      <c r="B44" s="4" t="s">
        <v>678</v>
      </c>
      <c r="C44" s="4" t="s">
        <v>248</v>
      </c>
      <c r="D44" s="4" t="s">
        <v>158</v>
      </c>
      <c r="E44" s="4" t="s">
        <v>809</v>
      </c>
      <c r="F44" s="2">
        <v>2014</v>
      </c>
      <c r="G44" s="4">
        <v>466800</v>
      </c>
      <c r="H44" s="4">
        <v>0</v>
      </c>
      <c r="I44" s="4" t="s">
        <v>339</v>
      </c>
      <c r="J44" s="4">
        <v>500000</v>
      </c>
      <c r="K44" s="4" t="s">
        <v>626</v>
      </c>
      <c r="L44" s="3">
        <v>41890</v>
      </c>
      <c r="M44" s="4" t="s">
        <v>597</v>
      </c>
      <c r="N44" s="4" t="s">
        <v>718</v>
      </c>
      <c r="O44" s="4" t="s">
        <v>861</v>
      </c>
      <c r="P44" s="4" t="s">
        <v>560</v>
      </c>
      <c r="Q44" s="4" t="s">
        <v>170</v>
      </c>
      <c r="R44" s="4" t="s">
        <v>439</v>
      </c>
      <c r="S44" s="4" t="s">
        <v>412</v>
      </c>
      <c r="T44" s="4">
        <v>217851</v>
      </c>
      <c r="U44" s="4"/>
      <c r="V44" s="4" t="s">
        <v>404</v>
      </c>
      <c r="W44" s="4" t="s">
        <v>731</v>
      </c>
    </row>
    <row r="45" spans="1:23" ht="22.5" customHeight="1">
      <c r="A45" s="4" t="s">
        <v>170</v>
      </c>
      <c r="B45" s="4" t="s">
        <v>674</v>
      </c>
      <c r="C45" s="4" t="s">
        <v>248</v>
      </c>
      <c r="D45" s="4"/>
      <c r="E45" s="4"/>
      <c r="F45" s="2">
        <v>2014</v>
      </c>
      <c r="G45" s="4">
        <v>584659</v>
      </c>
      <c r="H45" s="4">
        <v>0</v>
      </c>
      <c r="I45" s="4" t="s">
        <v>321</v>
      </c>
      <c r="J45" s="4">
        <v>625000</v>
      </c>
      <c r="K45" s="4" t="s">
        <v>626</v>
      </c>
      <c r="L45" s="3">
        <v>41904</v>
      </c>
      <c r="M45" s="4"/>
      <c r="N45" s="4" t="s">
        <v>718</v>
      </c>
      <c r="O45" s="4" t="s">
        <v>693</v>
      </c>
      <c r="P45" s="4" t="s">
        <v>424</v>
      </c>
      <c r="Q45" s="4" t="s">
        <v>170</v>
      </c>
      <c r="R45" s="4" t="s">
        <v>559</v>
      </c>
      <c r="S45" s="4" t="s">
        <v>412</v>
      </c>
      <c r="T45" s="4">
        <v>219286</v>
      </c>
      <c r="U45" s="4"/>
      <c r="V45" s="4" t="s">
        <v>564</v>
      </c>
      <c r="W45" s="4"/>
    </row>
    <row r="46" spans="1:23" ht="22.5" customHeight="1">
      <c r="A46" s="4" t="s">
        <v>486</v>
      </c>
      <c r="B46" s="4" t="s">
        <v>563</v>
      </c>
      <c r="C46" s="4" t="s">
        <v>248</v>
      </c>
      <c r="D46" s="4"/>
      <c r="E46" s="4"/>
      <c r="F46" s="2">
        <v>2014</v>
      </c>
      <c r="G46" s="4">
        <v>340479</v>
      </c>
      <c r="H46" s="4">
        <v>0</v>
      </c>
      <c r="I46" s="4" t="s">
        <v>238</v>
      </c>
      <c r="J46" s="4">
        <v>270000</v>
      </c>
      <c r="K46" s="4" t="s">
        <v>262</v>
      </c>
      <c r="L46" s="3">
        <v>41947</v>
      </c>
      <c r="M46" s="4"/>
      <c r="N46" s="4" t="s">
        <v>718</v>
      </c>
      <c r="O46" s="4" t="s">
        <v>861</v>
      </c>
      <c r="P46" s="4" t="s">
        <v>424</v>
      </c>
      <c r="Q46" s="4" t="s">
        <v>486</v>
      </c>
      <c r="R46" s="4" t="s">
        <v>67</v>
      </c>
      <c r="S46" s="4" t="s">
        <v>412</v>
      </c>
      <c r="T46" s="4">
        <v>220505</v>
      </c>
      <c r="U46" s="4"/>
      <c r="V46" s="4" t="s">
        <v>564</v>
      </c>
      <c r="W46" s="4"/>
    </row>
    <row r="47" spans="1:23" ht="79.5" customHeight="1">
      <c r="A47" s="4" t="s">
        <v>486</v>
      </c>
      <c r="B47" s="4" t="s">
        <v>414</v>
      </c>
      <c r="C47" s="4" t="s">
        <v>248</v>
      </c>
      <c r="D47" s="4" t="s">
        <v>158</v>
      </c>
      <c r="E47" s="4" t="s">
        <v>788</v>
      </c>
      <c r="F47" s="2">
        <v>2014</v>
      </c>
      <c r="G47" s="4">
        <v>1270648</v>
      </c>
      <c r="H47" s="4">
        <v>0</v>
      </c>
      <c r="I47" s="4" t="s">
        <v>390</v>
      </c>
      <c r="J47" s="4">
        <v>1000000</v>
      </c>
      <c r="K47" s="4" t="s">
        <v>262</v>
      </c>
      <c r="L47" s="3">
        <v>41947</v>
      </c>
      <c r="M47" s="4" t="s">
        <v>597</v>
      </c>
      <c r="N47" s="4" t="s">
        <v>718</v>
      </c>
      <c r="O47" s="4" t="s">
        <v>861</v>
      </c>
      <c r="P47" s="4" t="s">
        <v>424</v>
      </c>
      <c r="Q47" s="4" t="s">
        <v>486</v>
      </c>
      <c r="R47" s="4" t="s">
        <v>551</v>
      </c>
      <c r="S47" s="4" t="s">
        <v>412</v>
      </c>
      <c r="T47" s="4">
        <v>220263</v>
      </c>
      <c r="U47" s="4"/>
      <c r="V47" s="4" t="s">
        <v>564</v>
      </c>
      <c r="W47" s="4" t="s">
        <v>731</v>
      </c>
    </row>
    <row r="48" spans="1:23" ht="22.5" customHeight="1">
      <c r="A48" s="4" t="s">
        <v>486</v>
      </c>
      <c r="B48" s="4" t="s">
        <v>674</v>
      </c>
      <c r="C48" s="4" t="s">
        <v>248</v>
      </c>
      <c r="D48" s="4"/>
      <c r="E48" s="4"/>
      <c r="F48" s="2">
        <v>2014</v>
      </c>
      <c r="G48" s="4">
        <v>635324</v>
      </c>
      <c r="H48" s="4">
        <v>0</v>
      </c>
      <c r="I48" s="4" t="s">
        <v>390</v>
      </c>
      <c r="J48" s="4">
        <v>500000</v>
      </c>
      <c r="K48" s="4" t="s">
        <v>262</v>
      </c>
      <c r="L48" s="3">
        <v>41947</v>
      </c>
      <c r="M48" s="4"/>
      <c r="N48" s="4" t="s">
        <v>718</v>
      </c>
      <c r="O48" s="4" t="s">
        <v>861</v>
      </c>
      <c r="P48" s="4" t="s">
        <v>424</v>
      </c>
      <c r="Q48" s="4" t="s">
        <v>486</v>
      </c>
      <c r="R48" s="4" t="s">
        <v>559</v>
      </c>
      <c r="S48" s="4" t="s">
        <v>412</v>
      </c>
      <c r="T48" s="4">
        <v>220262</v>
      </c>
      <c r="U48" s="4"/>
      <c r="V48" s="4" t="s">
        <v>564</v>
      </c>
      <c r="W48" s="4"/>
    </row>
    <row r="49" spans="1:23" ht="22.5" customHeight="1">
      <c r="A49" s="4" t="s">
        <v>486</v>
      </c>
      <c r="B49" s="4" t="s">
        <v>674</v>
      </c>
      <c r="C49" s="4" t="s">
        <v>248</v>
      </c>
      <c r="D49" s="4"/>
      <c r="E49" s="4"/>
      <c r="F49" s="2">
        <v>2014</v>
      </c>
      <c r="G49" s="4">
        <v>263505</v>
      </c>
      <c r="H49" s="4">
        <v>0</v>
      </c>
      <c r="I49" s="4" t="s">
        <v>550</v>
      </c>
      <c r="J49" s="4">
        <v>200000</v>
      </c>
      <c r="K49" s="4" t="s">
        <v>262</v>
      </c>
      <c r="L49" s="3">
        <v>41884</v>
      </c>
      <c r="M49" s="4"/>
      <c r="N49" s="4" t="s">
        <v>718</v>
      </c>
      <c r="O49" s="4" t="s">
        <v>861</v>
      </c>
      <c r="P49" s="4" t="s">
        <v>424</v>
      </c>
      <c r="Q49" s="4" t="s">
        <v>486</v>
      </c>
      <c r="R49" s="4" t="s">
        <v>559</v>
      </c>
      <c r="S49" s="4" t="s">
        <v>412</v>
      </c>
      <c r="T49" s="4">
        <v>218097</v>
      </c>
      <c r="U49" s="4"/>
      <c r="V49" s="4" t="s">
        <v>564</v>
      </c>
      <c r="W49" s="4"/>
    </row>
    <row r="50" spans="1:23" ht="79.5" customHeight="1">
      <c r="A50" s="4" t="s">
        <v>257</v>
      </c>
      <c r="B50" s="4" t="s">
        <v>63</v>
      </c>
      <c r="C50" s="4" t="s">
        <v>248</v>
      </c>
      <c r="D50" s="4" t="s">
        <v>158</v>
      </c>
      <c r="E50" s="4" t="s">
        <v>854</v>
      </c>
      <c r="F50" s="2">
        <v>2014</v>
      </c>
      <c r="G50" s="4">
        <v>0</v>
      </c>
      <c r="H50" s="4">
        <v>0</v>
      </c>
      <c r="I50" s="4" t="s">
        <v>24</v>
      </c>
      <c r="J50" s="4" t="s">
        <v>333</v>
      </c>
      <c r="K50" s="4" t="s">
        <v>737</v>
      </c>
      <c r="L50" s="3">
        <v>41943</v>
      </c>
      <c r="M50" s="4" t="s">
        <v>597</v>
      </c>
      <c r="N50" s="4" t="s">
        <v>718</v>
      </c>
      <c r="O50" s="4" t="s">
        <v>861</v>
      </c>
      <c r="P50" s="4" t="s">
        <v>646</v>
      </c>
      <c r="Q50" s="4" t="s">
        <v>257</v>
      </c>
      <c r="R50" s="4" t="s">
        <v>439</v>
      </c>
      <c r="S50" s="4" t="s">
        <v>412</v>
      </c>
      <c r="T50" s="4">
        <v>220064</v>
      </c>
      <c r="U50" s="4"/>
      <c r="V50" s="4" t="s">
        <v>404</v>
      </c>
      <c r="W50" s="4" t="s">
        <v>731</v>
      </c>
    </row>
    <row r="51" spans="1:23" ht="57" customHeight="1">
      <c r="A51" s="4" t="s">
        <v>175</v>
      </c>
      <c r="B51" s="4" t="s">
        <v>253</v>
      </c>
      <c r="C51" s="4" t="s">
        <v>248</v>
      </c>
      <c r="D51" s="4"/>
      <c r="E51" s="4"/>
      <c r="F51" s="2">
        <v>2014</v>
      </c>
      <c r="G51" s="4">
        <v>32000</v>
      </c>
      <c r="H51" s="4">
        <v>0</v>
      </c>
      <c r="I51" s="4" t="s">
        <v>622</v>
      </c>
      <c r="J51" s="4" t="s">
        <v>333</v>
      </c>
      <c r="K51" s="4" t="s">
        <v>737</v>
      </c>
      <c r="L51" s="3">
        <v>41919</v>
      </c>
      <c r="M51" s="4"/>
      <c r="N51" s="4" t="s">
        <v>718</v>
      </c>
      <c r="O51" s="4" t="s">
        <v>861</v>
      </c>
      <c r="P51" s="4" t="s">
        <v>560</v>
      </c>
      <c r="Q51" s="4" t="s">
        <v>400</v>
      </c>
      <c r="R51" s="4" t="s">
        <v>559</v>
      </c>
      <c r="S51" s="4" t="s">
        <v>454</v>
      </c>
      <c r="T51" s="4">
        <v>219682</v>
      </c>
      <c r="U51" s="4"/>
      <c r="V51" s="4" t="s">
        <v>564</v>
      </c>
      <c r="W51" s="4"/>
    </row>
    <row r="52" spans="1:23" ht="68.25" customHeight="1">
      <c r="A52" s="4" t="s">
        <v>175</v>
      </c>
      <c r="B52" s="4" t="s">
        <v>72</v>
      </c>
      <c r="C52" s="4" t="s">
        <v>248</v>
      </c>
      <c r="D52" s="4"/>
      <c r="E52" s="4"/>
      <c r="F52" s="2">
        <v>2014</v>
      </c>
      <c r="G52" s="4">
        <v>0</v>
      </c>
      <c r="H52" s="4">
        <v>3200000</v>
      </c>
      <c r="I52" s="4" t="s">
        <v>738</v>
      </c>
      <c r="J52" s="4" t="s">
        <v>333</v>
      </c>
      <c r="K52" s="4" t="s">
        <v>737</v>
      </c>
      <c r="L52" s="3">
        <v>41919</v>
      </c>
      <c r="M52" s="4"/>
      <c r="N52" s="4" t="s">
        <v>718</v>
      </c>
      <c r="O52" s="4" t="s">
        <v>861</v>
      </c>
      <c r="P52" s="4" t="s">
        <v>646</v>
      </c>
      <c r="Q52" s="4" t="s">
        <v>400</v>
      </c>
      <c r="R52" s="4" t="s">
        <v>559</v>
      </c>
      <c r="S52" s="4" t="s">
        <v>454</v>
      </c>
      <c r="T52" s="4">
        <v>219680</v>
      </c>
      <c r="U52" s="4"/>
      <c r="V52" s="4" t="s">
        <v>564</v>
      </c>
      <c r="W52" s="4"/>
    </row>
    <row r="53" spans="1:23" ht="79.5" customHeight="1">
      <c r="A53" s="4" t="s">
        <v>27</v>
      </c>
      <c r="B53" s="4" t="s">
        <v>414</v>
      </c>
      <c r="C53" s="4" t="s">
        <v>248</v>
      </c>
      <c r="D53" s="4" t="s">
        <v>158</v>
      </c>
      <c r="E53" s="4" t="s">
        <v>788</v>
      </c>
      <c r="F53" s="2">
        <v>2014</v>
      </c>
      <c r="G53" s="4">
        <v>2541347</v>
      </c>
      <c r="H53" s="4">
        <v>0</v>
      </c>
      <c r="I53" s="4" t="s">
        <v>330</v>
      </c>
      <c r="J53" s="4">
        <v>2000040</v>
      </c>
      <c r="K53" s="4" t="s">
        <v>262</v>
      </c>
      <c r="L53" s="3">
        <v>41927</v>
      </c>
      <c r="M53" s="4" t="s">
        <v>597</v>
      </c>
      <c r="N53" s="4" t="s">
        <v>718</v>
      </c>
      <c r="O53" s="4" t="s">
        <v>207</v>
      </c>
      <c r="P53" s="4" t="s">
        <v>424</v>
      </c>
      <c r="Q53" s="4" t="s">
        <v>27</v>
      </c>
      <c r="R53" s="4" t="s">
        <v>551</v>
      </c>
      <c r="S53" s="4" t="s">
        <v>412</v>
      </c>
      <c r="T53" s="4">
        <v>220829</v>
      </c>
      <c r="U53" s="4"/>
      <c r="V53" s="4" t="s">
        <v>564</v>
      </c>
      <c r="W53" s="4" t="s">
        <v>731</v>
      </c>
    </row>
    <row r="54" spans="1:23" ht="79.5" customHeight="1">
      <c r="A54" s="4" t="s">
        <v>27</v>
      </c>
      <c r="B54" s="4" t="s">
        <v>889</v>
      </c>
      <c r="C54" s="4" t="s">
        <v>248</v>
      </c>
      <c r="D54" s="4" t="s">
        <v>158</v>
      </c>
      <c r="E54" s="4" t="s">
        <v>94</v>
      </c>
      <c r="F54" s="2">
        <v>2014</v>
      </c>
      <c r="G54" s="4">
        <v>3811944</v>
      </c>
      <c r="H54" s="4">
        <v>0</v>
      </c>
      <c r="I54" s="4" t="s">
        <v>372</v>
      </c>
      <c r="J54" s="4">
        <v>3000000</v>
      </c>
      <c r="K54" s="4" t="s">
        <v>262</v>
      </c>
      <c r="L54" s="3">
        <v>41925</v>
      </c>
      <c r="M54" s="4" t="s">
        <v>597</v>
      </c>
      <c r="N54" s="4" t="s">
        <v>718</v>
      </c>
      <c r="O54" s="4" t="s">
        <v>861</v>
      </c>
      <c r="P54" s="4" t="s">
        <v>424</v>
      </c>
      <c r="Q54" s="4" t="s">
        <v>27</v>
      </c>
      <c r="R54" s="4" t="s">
        <v>559</v>
      </c>
      <c r="S54" s="4" t="s">
        <v>412</v>
      </c>
      <c r="T54" s="4">
        <v>220834</v>
      </c>
      <c r="U54" s="4"/>
      <c r="V54" s="4" t="s">
        <v>564</v>
      </c>
      <c r="W54" s="4" t="s">
        <v>731</v>
      </c>
    </row>
    <row r="55" spans="1:23" ht="79.5" customHeight="1">
      <c r="A55" s="4" t="s">
        <v>27</v>
      </c>
      <c r="B55" s="4" t="s">
        <v>652</v>
      </c>
      <c r="C55" s="4" t="s">
        <v>248</v>
      </c>
      <c r="D55" s="4" t="s">
        <v>158</v>
      </c>
      <c r="E55" s="4" t="s">
        <v>281</v>
      </c>
      <c r="F55" s="2">
        <v>2014</v>
      </c>
      <c r="G55" s="4">
        <v>2541296</v>
      </c>
      <c r="H55" s="4">
        <v>0</v>
      </c>
      <c r="I55" s="4" t="s">
        <v>218</v>
      </c>
      <c r="J55" s="4">
        <v>2000000</v>
      </c>
      <c r="K55" s="4" t="s">
        <v>262</v>
      </c>
      <c r="L55" s="3">
        <v>41923</v>
      </c>
      <c r="M55" s="4" t="s">
        <v>597</v>
      </c>
      <c r="N55" s="4" t="s">
        <v>718</v>
      </c>
      <c r="O55" s="4" t="s">
        <v>207</v>
      </c>
      <c r="P55" s="4" t="s">
        <v>560</v>
      </c>
      <c r="Q55" s="4" t="s">
        <v>27</v>
      </c>
      <c r="R55" s="4" t="s">
        <v>439</v>
      </c>
      <c r="S55" s="4" t="s">
        <v>412</v>
      </c>
      <c r="T55" s="4">
        <v>220833</v>
      </c>
      <c r="U55" s="4"/>
      <c r="V55" s="4" t="s">
        <v>568</v>
      </c>
      <c r="W55" s="4" t="s">
        <v>731</v>
      </c>
    </row>
    <row r="56" spans="1:23" ht="33.75" customHeight="1">
      <c r="A56" s="4" t="s">
        <v>27</v>
      </c>
      <c r="B56" s="4" t="s">
        <v>708</v>
      </c>
      <c r="C56" s="4" t="s">
        <v>248</v>
      </c>
      <c r="D56" s="4"/>
      <c r="E56" s="4"/>
      <c r="F56" s="2">
        <v>2014</v>
      </c>
      <c r="G56" s="4">
        <v>0</v>
      </c>
      <c r="H56" s="4">
        <v>3176620</v>
      </c>
      <c r="I56" s="4" t="s">
        <v>103</v>
      </c>
      <c r="J56" s="4">
        <v>2500000</v>
      </c>
      <c r="K56" s="4" t="s">
        <v>262</v>
      </c>
      <c r="L56" s="3">
        <v>41939</v>
      </c>
      <c r="M56" s="4"/>
      <c r="N56" s="4" t="s">
        <v>82</v>
      </c>
      <c r="O56" s="4" t="s">
        <v>861</v>
      </c>
      <c r="P56" s="4" t="s">
        <v>646</v>
      </c>
      <c r="Q56" s="4" t="s">
        <v>27</v>
      </c>
      <c r="R56" s="4" t="s">
        <v>210</v>
      </c>
      <c r="S56" s="4" t="s">
        <v>412</v>
      </c>
      <c r="T56" s="4">
        <v>219891</v>
      </c>
      <c r="U56" s="4"/>
      <c r="V56" s="4" t="s">
        <v>564</v>
      </c>
      <c r="W56" s="4"/>
    </row>
    <row r="57" spans="1:23" ht="57" customHeight="1">
      <c r="A57" s="4" t="s">
        <v>537</v>
      </c>
      <c r="B57" s="4" t="s">
        <v>541</v>
      </c>
      <c r="C57" s="4" t="s">
        <v>248</v>
      </c>
      <c r="D57" s="4"/>
      <c r="E57" s="4"/>
      <c r="F57" s="2">
        <v>2014</v>
      </c>
      <c r="G57" s="4">
        <v>2000000</v>
      </c>
      <c r="H57" s="4">
        <v>0</v>
      </c>
      <c r="I57" s="4" t="s">
        <v>660</v>
      </c>
      <c r="J57" s="4" t="s">
        <v>333</v>
      </c>
      <c r="K57" s="4" t="s">
        <v>737</v>
      </c>
      <c r="L57" s="3">
        <v>41892</v>
      </c>
      <c r="M57" s="4"/>
      <c r="N57" s="4" t="s">
        <v>718</v>
      </c>
      <c r="O57" s="4" t="s">
        <v>861</v>
      </c>
      <c r="P57" s="4" t="s">
        <v>560</v>
      </c>
      <c r="Q57" s="4" t="s">
        <v>400</v>
      </c>
      <c r="R57" s="4" t="s">
        <v>301</v>
      </c>
      <c r="S57" s="4" t="s">
        <v>412</v>
      </c>
      <c r="T57" s="4">
        <v>217941</v>
      </c>
      <c r="U57" s="4"/>
      <c r="V57" s="4" t="s">
        <v>564</v>
      </c>
      <c r="W57" s="4"/>
    </row>
    <row r="58" spans="1:23" ht="57" customHeight="1">
      <c r="A58" s="4" t="s">
        <v>537</v>
      </c>
      <c r="B58" s="4" t="s">
        <v>672</v>
      </c>
      <c r="C58" s="4" t="s">
        <v>248</v>
      </c>
      <c r="D58" s="4"/>
      <c r="E58" s="4"/>
      <c r="F58" s="2">
        <v>2014</v>
      </c>
      <c r="G58" s="4">
        <v>0</v>
      </c>
      <c r="H58" s="4">
        <v>36350001</v>
      </c>
      <c r="I58" s="4" t="s">
        <v>896</v>
      </c>
      <c r="J58" s="4" t="s">
        <v>333</v>
      </c>
      <c r="K58" s="4" t="s">
        <v>737</v>
      </c>
      <c r="L58" s="3">
        <v>41892</v>
      </c>
      <c r="M58" s="4"/>
      <c r="N58" s="4" t="s">
        <v>718</v>
      </c>
      <c r="O58" s="4" t="s">
        <v>861</v>
      </c>
      <c r="P58" s="4" t="s">
        <v>646</v>
      </c>
      <c r="Q58" s="4" t="s">
        <v>400</v>
      </c>
      <c r="R58" s="4" t="s">
        <v>210</v>
      </c>
      <c r="S58" s="4" t="s">
        <v>412</v>
      </c>
      <c r="T58" s="4">
        <v>217935</v>
      </c>
      <c r="U58" s="4"/>
      <c r="V58" s="4" t="s">
        <v>564</v>
      </c>
      <c r="W58" s="4"/>
    </row>
    <row r="59" spans="1:23" ht="79.5" customHeight="1">
      <c r="A59" s="4" t="s">
        <v>537</v>
      </c>
      <c r="B59" s="4" t="s">
        <v>652</v>
      </c>
      <c r="C59" s="4" t="s">
        <v>248</v>
      </c>
      <c r="D59" s="4" t="s">
        <v>158</v>
      </c>
      <c r="E59" s="4" t="s">
        <v>281</v>
      </c>
      <c r="F59" s="2">
        <v>2014</v>
      </c>
      <c r="G59" s="4">
        <v>2000000</v>
      </c>
      <c r="H59" s="4">
        <v>0</v>
      </c>
      <c r="I59" s="4" t="s">
        <v>628</v>
      </c>
      <c r="J59" s="4" t="s">
        <v>333</v>
      </c>
      <c r="K59" s="4" t="s">
        <v>737</v>
      </c>
      <c r="L59" s="3">
        <v>41892</v>
      </c>
      <c r="M59" s="4" t="s">
        <v>597</v>
      </c>
      <c r="N59" s="4" t="s">
        <v>718</v>
      </c>
      <c r="O59" s="4" t="s">
        <v>861</v>
      </c>
      <c r="P59" s="4" t="s">
        <v>560</v>
      </c>
      <c r="Q59" s="4" t="s">
        <v>400</v>
      </c>
      <c r="R59" s="4" t="s">
        <v>439</v>
      </c>
      <c r="S59" s="4" t="s">
        <v>412</v>
      </c>
      <c r="T59" s="4">
        <v>217937</v>
      </c>
      <c r="U59" s="4"/>
      <c r="V59" s="4" t="s">
        <v>568</v>
      </c>
      <c r="W59" s="4" t="s">
        <v>731</v>
      </c>
    </row>
    <row r="60" spans="1:23" ht="79.5" customHeight="1">
      <c r="A60" s="4" t="s">
        <v>537</v>
      </c>
      <c r="B60" s="4" t="s">
        <v>652</v>
      </c>
      <c r="C60" s="4" t="s">
        <v>248</v>
      </c>
      <c r="D60" s="4" t="s">
        <v>158</v>
      </c>
      <c r="E60" s="4" t="s">
        <v>281</v>
      </c>
      <c r="F60" s="2">
        <v>2014</v>
      </c>
      <c r="G60" s="4">
        <v>676000</v>
      </c>
      <c r="H60" s="4">
        <v>0</v>
      </c>
      <c r="I60" s="4" t="s">
        <v>436</v>
      </c>
      <c r="J60" s="4" t="s">
        <v>333</v>
      </c>
      <c r="K60" s="4" t="s">
        <v>737</v>
      </c>
      <c r="L60" s="3">
        <v>41892</v>
      </c>
      <c r="M60" s="4" t="s">
        <v>597</v>
      </c>
      <c r="N60" s="4" t="s">
        <v>718</v>
      </c>
      <c r="O60" s="4" t="s">
        <v>226</v>
      </c>
      <c r="P60" s="4" t="s">
        <v>560</v>
      </c>
      <c r="Q60" s="4" t="s">
        <v>400</v>
      </c>
      <c r="R60" s="4" t="s">
        <v>439</v>
      </c>
      <c r="S60" s="4" t="s">
        <v>412</v>
      </c>
      <c r="T60" s="4">
        <v>220733</v>
      </c>
      <c r="U60" s="4"/>
      <c r="V60" s="4" t="s">
        <v>568</v>
      </c>
      <c r="W60" s="4" t="s">
        <v>731</v>
      </c>
    </row>
    <row r="61" spans="1:23" ht="79.5" customHeight="1">
      <c r="A61" s="4" t="s">
        <v>537</v>
      </c>
      <c r="B61" s="4" t="s">
        <v>652</v>
      </c>
      <c r="C61" s="4" t="s">
        <v>248</v>
      </c>
      <c r="D61" s="4" t="s">
        <v>158</v>
      </c>
      <c r="E61" s="4" t="s">
        <v>281</v>
      </c>
      <c r="F61" s="2">
        <v>2014</v>
      </c>
      <c r="G61" s="4">
        <v>1188000</v>
      </c>
      <c r="H61" s="4">
        <v>0</v>
      </c>
      <c r="I61" s="4" t="s">
        <v>120</v>
      </c>
      <c r="J61" s="4" t="s">
        <v>333</v>
      </c>
      <c r="K61" s="4" t="s">
        <v>737</v>
      </c>
      <c r="L61" s="3">
        <v>41892</v>
      </c>
      <c r="M61" s="4" t="s">
        <v>597</v>
      </c>
      <c r="N61" s="4" t="s">
        <v>718</v>
      </c>
      <c r="O61" s="4" t="s">
        <v>207</v>
      </c>
      <c r="P61" s="4" t="s">
        <v>560</v>
      </c>
      <c r="Q61" s="4" t="s">
        <v>400</v>
      </c>
      <c r="R61" s="4" t="s">
        <v>439</v>
      </c>
      <c r="S61" s="4" t="s">
        <v>412</v>
      </c>
      <c r="T61" s="4">
        <v>220734</v>
      </c>
      <c r="U61" s="4"/>
      <c r="V61" s="4" t="s">
        <v>568</v>
      </c>
      <c r="W61" s="4" t="s">
        <v>731</v>
      </c>
    </row>
    <row r="62" spans="1:23" ht="79.5" customHeight="1">
      <c r="A62" s="4" t="s">
        <v>537</v>
      </c>
      <c r="B62" s="4" t="s">
        <v>652</v>
      </c>
      <c r="C62" s="4" t="s">
        <v>248</v>
      </c>
      <c r="D62" s="4" t="s">
        <v>158</v>
      </c>
      <c r="E62" s="4" t="s">
        <v>281</v>
      </c>
      <c r="F62" s="2">
        <v>2014</v>
      </c>
      <c r="G62" s="4">
        <v>864000</v>
      </c>
      <c r="H62" s="4">
        <v>0</v>
      </c>
      <c r="I62" s="4" t="s">
        <v>756</v>
      </c>
      <c r="J62" s="4" t="s">
        <v>333</v>
      </c>
      <c r="K62" s="4" t="s">
        <v>737</v>
      </c>
      <c r="L62" s="3">
        <v>41892</v>
      </c>
      <c r="M62" s="4" t="s">
        <v>597</v>
      </c>
      <c r="N62" s="4" t="s">
        <v>718</v>
      </c>
      <c r="O62" s="4" t="s">
        <v>693</v>
      </c>
      <c r="P62" s="4" t="s">
        <v>560</v>
      </c>
      <c r="Q62" s="4" t="s">
        <v>400</v>
      </c>
      <c r="R62" s="4" t="s">
        <v>439</v>
      </c>
      <c r="S62" s="4" t="s">
        <v>412</v>
      </c>
      <c r="T62" s="4">
        <v>220735</v>
      </c>
      <c r="U62" s="4"/>
      <c r="V62" s="4" t="s">
        <v>568</v>
      </c>
      <c r="W62" s="4" t="s">
        <v>731</v>
      </c>
    </row>
    <row r="63" spans="1:23" ht="79.5" customHeight="1">
      <c r="A63" s="4" t="s">
        <v>537</v>
      </c>
      <c r="B63" s="4" t="s">
        <v>652</v>
      </c>
      <c r="C63" s="4" t="s">
        <v>248</v>
      </c>
      <c r="D63" s="4" t="s">
        <v>158</v>
      </c>
      <c r="E63" s="4" t="s">
        <v>281</v>
      </c>
      <c r="F63" s="2">
        <v>2014</v>
      </c>
      <c r="G63" s="4">
        <v>55999</v>
      </c>
      <c r="H63" s="4">
        <v>0</v>
      </c>
      <c r="I63" s="4" t="s">
        <v>342</v>
      </c>
      <c r="J63" s="4" t="s">
        <v>333</v>
      </c>
      <c r="K63" s="4" t="s">
        <v>737</v>
      </c>
      <c r="L63" s="3">
        <v>41892</v>
      </c>
      <c r="M63" s="4" t="s">
        <v>597</v>
      </c>
      <c r="N63" s="4" t="s">
        <v>718</v>
      </c>
      <c r="O63" s="4" t="s">
        <v>359</v>
      </c>
      <c r="P63" s="4" t="s">
        <v>560</v>
      </c>
      <c r="Q63" s="4" t="s">
        <v>400</v>
      </c>
      <c r="R63" s="4" t="s">
        <v>439</v>
      </c>
      <c r="S63" s="4" t="s">
        <v>412</v>
      </c>
      <c r="T63" s="4">
        <v>220736</v>
      </c>
      <c r="U63" s="4"/>
      <c r="V63" s="4" t="s">
        <v>568</v>
      </c>
      <c r="W63" s="4" t="s">
        <v>731</v>
      </c>
    </row>
    <row r="64" spans="1:23" ht="79.5" customHeight="1">
      <c r="A64" s="4" t="s">
        <v>537</v>
      </c>
      <c r="B64" s="4" t="s">
        <v>652</v>
      </c>
      <c r="C64" s="4" t="s">
        <v>248</v>
      </c>
      <c r="D64" s="4" t="s">
        <v>158</v>
      </c>
      <c r="E64" s="4" t="s">
        <v>281</v>
      </c>
      <c r="F64" s="2">
        <v>2014</v>
      </c>
      <c r="G64" s="4">
        <v>162000</v>
      </c>
      <c r="H64" s="4">
        <v>0</v>
      </c>
      <c r="I64" s="4" t="s">
        <v>271</v>
      </c>
      <c r="J64" s="4" t="s">
        <v>333</v>
      </c>
      <c r="K64" s="4" t="s">
        <v>737</v>
      </c>
      <c r="L64" s="3">
        <v>41892</v>
      </c>
      <c r="M64" s="4" t="s">
        <v>597</v>
      </c>
      <c r="N64" s="4" t="s">
        <v>718</v>
      </c>
      <c r="O64" s="4" t="s">
        <v>230</v>
      </c>
      <c r="P64" s="4" t="s">
        <v>560</v>
      </c>
      <c r="Q64" s="4" t="s">
        <v>400</v>
      </c>
      <c r="R64" s="4" t="s">
        <v>439</v>
      </c>
      <c r="S64" s="4" t="s">
        <v>412</v>
      </c>
      <c r="T64" s="4">
        <v>220737</v>
      </c>
      <c r="U64" s="4"/>
      <c r="V64" s="4" t="s">
        <v>568</v>
      </c>
      <c r="W64" s="4" t="s">
        <v>731</v>
      </c>
    </row>
    <row r="65" spans="1:23" ht="79.5" customHeight="1">
      <c r="A65" s="4" t="s">
        <v>537</v>
      </c>
      <c r="B65" s="4" t="s">
        <v>652</v>
      </c>
      <c r="C65" s="4" t="s">
        <v>248</v>
      </c>
      <c r="D65" s="4" t="s">
        <v>158</v>
      </c>
      <c r="E65" s="4" t="s">
        <v>281</v>
      </c>
      <c r="F65" s="2">
        <v>2014</v>
      </c>
      <c r="G65" s="4">
        <v>54000</v>
      </c>
      <c r="H65" s="4">
        <v>0</v>
      </c>
      <c r="I65" s="4" t="s">
        <v>553</v>
      </c>
      <c r="J65" s="4" t="s">
        <v>333</v>
      </c>
      <c r="K65" s="4" t="s">
        <v>737</v>
      </c>
      <c r="L65" s="3">
        <v>41892</v>
      </c>
      <c r="M65" s="4" t="s">
        <v>597</v>
      </c>
      <c r="N65" s="4" t="s">
        <v>718</v>
      </c>
      <c r="O65" s="4" t="s">
        <v>781</v>
      </c>
      <c r="P65" s="4" t="s">
        <v>560</v>
      </c>
      <c r="Q65" s="4" t="s">
        <v>400</v>
      </c>
      <c r="R65" s="4" t="s">
        <v>439</v>
      </c>
      <c r="S65" s="4" t="s">
        <v>412</v>
      </c>
      <c r="T65" s="4">
        <v>220738</v>
      </c>
      <c r="U65" s="4"/>
      <c r="V65" s="4" t="s">
        <v>568</v>
      </c>
      <c r="W65" s="4" t="s">
        <v>731</v>
      </c>
    </row>
    <row r="66" spans="1:23" ht="79.5" customHeight="1">
      <c r="A66" s="4" t="s">
        <v>537</v>
      </c>
      <c r="B66" s="4" t="s">
        <v>440</v>
      </c>
      <c r="C66" s="4" t="s">
        <v>248</v>
      </c>
      <c r="D66" s="4" t="s">
        <v>158</v>
      </c>
      <c r="E66" s="4" t="s">
        <v>121</v>
      </c>
      <c r="F66" s="2">
        <v>2014</v>
      </c>
      <c r="G66" s="4">
        <v>250000</v>
      </c>
      <c r="H66" s="4">
        <v>0</v>
      </c>
      <c r="I66" s="4" t="s">
        <v>588</v>
      </c>
      <c r="J66" s="4" t="s">
        <v>333</v>
      </c>
      <c r="K66" s="4" t="s">
        <v>737</v>
      </c>
      <c r="L66" s="3">
        <v>41920</v>
      </c>
      <c r="M66" s="4" t="s">
        <v>597</v>
      </c>
      <c r="N66" s="4" t="s">
        <v>508</v>
      </c>
      <c r="O66" s="4" t="s">
        <v>693</v>
      </c>
      <c r="P66" s="4" t="s">
        <v>560</v>
      </c>
      <c r="Q66" s="4" t="s">
        <v>400</v>
      </c>
      <c r="R66" s="4" t="s">
        <v>439</v>
      </c>
      <c r="S66" s="4" t="s">
        <v>412</v>
      </c>
      <c r="T66" s="4">
        <v>218934</v>
      </c>
      <c r="U66" s="4"/>
      <c r="V66" s="4" t="s">
        <v>564</v>
      </c>
      <c r="W66" s="4" t="s">
        <v>731</v>
      </c>
    </row>
    <row r="67" spans="1:23" ht="79.5" customHeight="1">
      <c r="A67" s="4" t="s">
        <v>537</v>
      </c>
      <c r="B67" s="4" t="s">
        <v>678</v>
      </c>
      <c r="C67" s="4" t="s">
        <v>248</v>
      </c>
      <c r="D67" s="4" t="s">
        <v>158</v>
      </c>
      <c r="E67" s="4" t="s">
        <v>809</v>
      </c>
      <c r="F67" s="2">
        <v>2014</v>
      </c>
      <c r="G67" s="4">
        <v>4000000</v>
      </c>
      <c r="H67" s="4">
        <v>0</v>
      </c>
      <c r="I67" s="4" t="s">
        <v>128</v>
      </c>
      <c r="J67" s="4" t="s">
        <v>333</v>
      </c>
      <c r="K67" s="4" t="s">
        <v>737</v>
      </c>
      <c r="L67" s="3">
        <v>41892</v>
      </c>
      <c r="M67" s="4" t="s">
        <v>597</v>
      </c>
      <c r="N67" s="4" t="s">
        <v>718</v>
      </c>
      <c r="O67" s="4" t="s">
        <v>861</v>
      </c>
      <c r="P67" s="4" t="s">
        <v>560</v>
      </c>
      <c r="Q67" s="4" t="s">
        <v>400</v>
      </c>
      <c r="R67" s="4" t="s">
        <v>439</v>
      </c>
      <c r="S67" s="4" t="s">
        <v>412</v>
      </c>
      <c r="T67" s="4">
        <v>217936</v>
      </c>
      <c r="U67" s="4"/>
      <c r="V67" s="4" t="s">
        <v>568</v>
      </c>
      <c r="W67" s="4" t="s">
        <v>731</v>
      </c>
    </row>
    <row r="68" spans="1:23" ht="79.5" customHeight="1">
      <c r="A68" s="4" t="s">
        <v>537</v>
      </c>
      <c r="B68" s="4" t="s">
        <v>678</v>
      </c>
      <c r="C68" s="4" t="s">
        <v>248</v>
      </c>
      <c r="D68" s="4" t="s">
        <v>158</v>
      </c>
      <c r="E68" s="4" t="s">
        <v>809</v>
      </c>
      <c r="F68" s="2">
        <v>2014</v>
      </c>
      <c r="G68" s="4">
        <v>1000000</v>
      </c>
      <c r="H68" s="4">
        <v>0</v>
      </c>
      <c r="I68" s="4" t="s">
        <v>339</v>
      </c>
      <c r="J68" s="4" t="s">
        <v>333</v>
      </c>
      <c r="K68" s="4" t="s">
        <v>737</v>
      </c>
      <c r="L68" s="3">
        <v>41882</v>
      </c>
      <c r="M68" s="4" t="s">
        <v>597</v>
      </c>
      <c r="N68" s="4" t="s">
        <v>718</v>
      </c>
      <c r="O68" s="4" t="s">
        <v>861</v>
      </c>
      <c r="P68" s="4" t="s">
        <v>560</v>
      </c>
      <c r="Q68" s="4" t="s">
        <v>400</v>
      </c>
      <c r="R68" s="4" t="s">
        <v>439</v>
      </c>
      <c r="S68" s="4" t="s">
        <v>412</v>
      </c>
      <c r="T68" s="4">
        <v>217848</v>
      </c>
      <c r="U68" s="4"/>
      <c r="V68" s="4" t="s">
        <v>404</v>
      </c>
      <c r="W68" s="4" t="s">
        <v>731</v>
      </c>
    </row>
    <row r="69" spans="1:23" ht="79.5" customHeight="1">
      <c r="A69" s="4" t="s">
        <v>537</v>
      </c>
      <c r="B69" s="4" t="s">
        <v>678</v>
      </c>
      <c r="C69" s="4" t="s">
        <v>248</v>
      </c>
      <c r="D69" s="4" t="s">
        <v>158</v>
      </c>
      <c r="E69" s="4" t="s">
        <v>809</v>
      </c>
      <c r="F69" s="2">
        <v>2014</v>
      </c>
      <c r="G69" s="4">
        <v>1400000</v>
      </c>
      <c r="H69" s="4">
        <v>0</v>
      </c>
      <c r="I69" s="4" t="s">
        <v>426</v>
      </c>
      <c r="J69" s="4" t="s">
        <v>333</v>
      </c>
      <c r="K69" s="4" t="s">
        <v>737</v>
      </c>
      <c r="L69" s="3">
        <v>41915</v>
      </c>
      <c r="M69" s="4" t="s">
        <v>597</v>
      </c>
      <c r="N69" s="4" t="s">
        <v>718</v>
      </c>
      <c r="O69" s="4" t="s">
        <v>239</v>
      </c>
      <c r="P69" s="4" t="s">
        <v>560</v>
      </c>
      <c r="Q69" s="4" t="s">
        <v>400</v>
      </c>
      <c r="R69" s="4" t="s">
        <v>439</v>
      </c>
      <c r="S69" s="4" t="s">
        <v>412</v>
      </c>
      <c r="T69" s="4">
        <v>218935</v>
      </c>
      <c r="U69" s="4"/>
      <c r="V69" s="4" t="s">
        <v>564</v>
      </c>
      <c r="W69" s="4" t="s">
        <v>731</v>
      </c>
    </row>
    <row r="70" spans="1:23" ht="22.5" customHeight="1">
      <c r="A70" s="4" t="s">
        <v>14</v>
      </c>
      <c r="B70" s="4" t="s">
        <v>708</v>
      </c>
      <c r="C70" s="4" t="s">
        <v>248</v>
      </c>
      <c r="D70" s="4"/>
      <c r="E70" s="4"/>
      <c r="F70" s="2">
        <v>2014</v>
      </c>
      <c r="G70" s="4">
        <v>0</v>
      </c>
      <c r="H70" s="4">
        <v>1000000</v>
      </c>
      <c r="I70" s="4" t="s">
        <v>459</v>
      </c>
      <c r="J70" s="4" t="s">
        <v>333</v>
      </c>
      <c r="K70" s="4" t="s">
        <v>737</v>
      </c>
      <c r="L70" s="3">
        <v>41934</v>
      </c>
      <c r="M70" s="4"/>
      <c r="N70" s="4" t="s">
        <v>718</v>
      </c>
      <c r="O70" s="4" t="s">
        <v>861</v>
      </c>
      <c r="P70" s="4" t="s">
        <v>646</v>
      </c>
      <c r="Q70" s="4" t="s">
        <v>14</v>
      </c>
      <c r="R70" s="4" t="s">
        <v>210</v>
      </c>
      <c r="S70" s="4" t="s">
        <v>412</v>
      </c>
      <c r="T70" s="4">
        <v>219936</v>
      </c>
      <c r="U70" s="4"/>
      <c r="V70" s="4" t="s">
        <v>564</v>
      </c>
      <c r="W70" s="4"/>
    </row>
    <row r="71" spans="1:23" ht="79.5" customHeight="1">
      <c r="A71" s="4" t="s">
        <v>384</v>
      </c>
      <c r="B71" s="4" t="s">
        <v>563</v>
      </c>
      <c r="C71" s="4" t="s">
        <v>248</v>
      </c>
      <c r="D71" s="4"/>
      <c r="E71" s="4"/>
      <c r="F71" s="2">
        <v>2014</v>
      </c>
      <c r="G71" s="4">
        <v>0</v>
      </c>
      <c r="H71" s="4">
        <v>0</v>
      </c>
      <c r="I71" s="4" t="s">
        <v>387</v>
      </c>
      <c r="J71" s="4" t="s">
        <v>333</v>
      </c>
      <c r="K71" s="4" t="s">
        <v>737</v>
      </c>
      <c r="L71" s="3">
        <v>41878</v>
      </c>
      <c r="M71" s="4"/>
      <c r="N71" s="4" t="s">
        <v>718</v>
      </c>
      <c r="O71" s="4" t="s">
        <v>693</v>
      </c>
      <c r="P71" s="4" t="s">
        <v>560</v>
      </c>
      <c r="Q71" s="4" t="s">
        <v>384</v>
      </c>
      <c r="R71" s="4" t="s">
        <v>67</v>
      </c>
      <c r="S71" s="4" t="s">
        <v>454</v>
      </c>
      <c r="T71" s="4">
        <v>217390</v>
      </c>
      <c r="U71" s="4"/>
      <c r="V71" s="4" t="s">
        <v>564</v>
      </c>
      <c r="W71" s="4"/>
    </row>
    <row r="72" spans="1:23" ht="68.25" customHeight="1">
      <c r="A72" s="4" t="s">
        <v>384</v>
      </c>
      <c r="B72" s="4" t="s">
        <v>563</v>
      </c>
      <c r="C72" s="4" t="s">
        <v>248</v>
      </c>
      <c r="D72" s="4"/>
      <c r="E72" s="4"/>
      <c r="F72" s="2">
        <v>2014</v>
      </c>
      <c r="G72" s="4">
        <v>0</v>
      </c>
      <c r="H72" s="4">
        <v>0</v>
      </c>
      <c r="I72" s="4" t="s">
        <v>669</v>
      </c>
      <c r="J72" s="4" t="s">
        <v>333</v>
      </c>
      <c r="K72" s="4" t="s">
        <v>737</v>
      </c>
      <c r="L72" s="3">
        <v>41878</v>
      </c>
      <c r="M72" s="4"/>
      <c r="N72" s="4" t="s">
        <v>718</v>
      </c>
      <c r="O72" s="4" t="s">
        <v>226</v>
      </c>
      <c r="P72" s="4" t="s">
        <v>560</v>
      </c>
      <c r="Q72" s="4" t="s">
        <v>384</v>
      </c>
      <c r="R72" s="4" t="s">
        <v>67</v>
      </c>
      <c r="S72" s="4" t="s">
        <v>454</v>
      </c>
      <c r="T72" s="4">
        <v>217391</v>
      </c>
      <c r="U72" s="4"/>
      <c r="V72" s="4" t="s">
        <v>564</v>
      </c>
      <c r="W72" s="4"/>
    </row>
    <row r="73" spans="1:23" ht="68.25" customHeight="1">
      <c r="A73" s="4" t="s">
        <v>384</v>
      </c>
      <c r="B73" s="4" t="s">
        <v>563</v>
      </c>
      <c r="C73" s="4" t="s">
        <v>248</v>
      </c>
      <c r="D73" s="4"/>
      <c r="E73" s="4"/>
      <c r="F73" s="2">
        <v>2014</v>
      </c>
      <c r="G73" s="4">
        <v>0</v>
      </c>
      <c r="H73" s="4">
        <v>0</v>
      </c>
      <c r="I73" s="4" t="s">
        <v>104</v>
      </c>
      <c r="J73" s="4" t="s">
        <v>333</v>
      </c>
      <c r="K73" s="4" t="s">
        <v>737</v>
      </c>
      <c r="L73" s="3">
        <v>41878</v>
      </c>
      <c r="M73" s="4"/>
      <c r="N73" s="4" t="s">
        <v>718</v>
      </c>
      <c r="O73" s="4" t="s">
        <v>207</v>
      </c>
      <c r="P73" s="4" t="s">
        <v>560</v>
      </c>
      <c r="Q73" s="4" t="s">
        <v>384</v>
      </c>
      <c r="R73" s="4" t="s">
        <v>67</v>
      </c>
      <c r="S73" s="4" t="s">
        <v>454</v>
      </c>
      <c r="T73" s="4">
        <v>217392</v>
      </c>
      <c r="U73" s="4"/>
      <c r="V73" s="4" t="s">
        <v>564</v>
      </c>
      <c r="W73" s="4"/>
    </row>
    <row r="74" spans="1:23" ht="22.5" customHeight="1">
      <c r="A74" s="4" t="s">
        <v>384</v>
      </c>
      <c r="B74" s="4" t="s">
        <v>678</v>
      </c>
      <c r="C74" s="4" t="s">
        <v>248</v>
      </c>
      <c r="D74" s="4"/>
      <c r="E74" s="4"/>
      <c r="F74" s="2">
        <v>2014</v>
      </c>
      <c r="G74" s="4">
        <v>0</v>
      </c>
      <c r="H74" s="4">
        <v>450000</v>
      </c>
      <c r="I74" s="4" t="s">
        <v>211</v>
      </c>
      <c r="J74" s="4" t="s">
        <v>333</v>
      </c>
      <c r="K74" s="4" t="s">
        <v>737</v>
      </c>
      <c r="L74" s="3">
        <v>41901</v>
      </c>
      <c r="M74" s="4"/>
      <c r="N74" s="4" t="s">
        <v>718</v>
      </c>
      <c r="O74" s="4" t="s">
        <v>861</v>
      </c>
      <c r="P74" s="4" t="s">
        <v>646</v>
      </c>
      <c r="Q74" s="4" t="s">
        <v>384</v>
      </c>
      <c r="R74" s="4" t="s">
        <v>439</v>
      </c>
      <c r="S74" s="4" t="s">
        <v>412</v>
      </c>
      <c r="T74" s="4">
        <v>218823</v>
      </c>
      <c r="U74" s="4"/>
      <c r="V74" s="4" t="s">
        <v>564</v>
      </c>
      <c r="W74" s="4"/>
    </row>
    <row r="75" spans="1:23" ht="79.5" customHeight="1">
      <c r="A75" s="4" t="s">
        <v>830</v>
      </c>
      <c r="B75" s="4" t="s">
        <v>168</v>
      </c>
      <c r="C75" s="4" t="s">
        <v>248</v>
      </c>
      <c r="D75" s="4"/>
      <c r="E75" s="4"/>
      <c r="F75" s="2">
        <v>2014</v>
      </c>
      <c r="G75" s="4">
        <v>0</v>
      </c>
      <c r="H75" s="4">
        <v>500000</v>
      </c>
      <c r="I75" s="4" t="s">
        <v>787</v>
      </c>
      <c r="J75" s="4" t="s">
        <v>333</v>
      </c>
      <c r="K75" s="4" t="s">
        <v>737</v>
      </c>
      <c r="L75" s="3">
        <v>41911</v>
      </c>
      <c r="M75" s="4"/>
      <c r="N75" s="4" t="s">
        <v>718</v>
      </c>
      <c r="O75" s="4" t="s">
        <v>207</v>
      </c>
      <c r="P75" s="4" t="s">
        <v>646</v>
      </c>
      <c r="Q75" s="4" t="s">
        <v>400</v>
      </c>
      <c r="R75" s="4" t="s">
        <v>559</v>
      </c>
      <c r="S75" s="4" t="s">
        <v>412</v>
      </c>
      <c r="T75" s="4">
        <v>218588</v>
      </c>
      <c r="U75" s="4"/>
      <c r="V75" s="4" t="s">
        <v>564</v>
      </c>
      <c r="W75" s="4"/>
    </row>
    <row r="76" spans="1:23" ht="79.5" customHeight="1">
      <c r="A76" s="4" t="s">
        <v>819</v>
      </c>
      <c r="B76" s="4" t="s">
        <v>63</v>
      </c>
      <c r="C76" s="4" t="s">
        <v>248</v>
      </c>
      <c r="D76" s="4" t="s">
        <v>158</v>
      </c>
      <c r="E76" s="4" t="s">
        <v>854</v>
      </c>
      <c r="F76" s="2">
        <v>2014</v>
      </c>
      <c r="G76" s="4">
        <v>3568879</v>
      </c>
      <c r="H76" s="4">
        <v>0</v>
      </c>
      <c r="I76" s="4" t="s">
        <v>908</v>
      </c>
      <c r="J76" s="4">
        <v>4000000</v>
      </c>
      <c r="K76" s="4" t="s">
        <v>877</v>
      </c>
      <c r="L76" s="3">
        <v>41929</v>
      </c>
      <c r="M76" s="4" t="s">
        <v>597</v>
      </c>
      <c r="N76" s="4" t="s">
        <v>718</v>
      </c>
      <c r="O76" s="4" t="s">
        <v>861</v>
      </c>
      <c r="P76" s="4" t="s">
        <v>560</v>
      </c>
      <c r="Q76" s="4" t="s">
        <v>819</v>
      </c>
      <c r="R76" s="4" t="s">
        <v>439</v>
      </c>
      <c r="S76" s="4" t="s">
        <v>412</v>
      </c>
      <c r="T76" s="4">
        <v>219679</v>
      </c>
      <c r="U76" s="4"/>
      <c r="V76" s="4" t="s">
        <v>564</v>
      </c>
      <c r="W76" s="4" t="s">
        <v>731</v>
      </c>
    </row>
    <row r="77" spans="1:23" ht="79.5" customHeight="1">
      <c r="A77" s="4" t="s">
        <v>819</v>
      </c>
      <c r="B77" s="4" t="s">
        <v>414</v>
      </c>
      <c r="C77" s="4" t="s">
        <v>248</v>
      </c>
      <c r="D77" s="4" t="s">
        <v>158</v>
      </c>
      <c r="E77" s="4" t="s">
        <v>788</v>
      </c>
      <c r="F77" s="2">
        <v>2014</v>
      </c>
      <c r="G77" s="4">
        <v>50502</v>
      </c>
      <c r="H77" s="4">
        <v>0</v>
      </c>
      <c r="I77" s="4" t="s">
        <v>543</v>
      </c>
      <c r="J77" s="4">
        <v>45957</v>
      </c>
      <c r="K77" s="4" t="s">
        <v>350</v>
      </c>
      <c r="L77" s="3">
        <v>41879</v>
      </c>
      <c r="M77" s="4" t="s">
        <v>597</v>
      </c>
      <c r="N77" s="4" t="s">
        <v>718</v>
      </c>
      <c r="O77" s="4" t="s">
        <v>693</v>
      </c>
      <c r="P77" s="4" t="s">
        <v>560</v>
      </c>
      <c r="Q77" s="4" t="s">
        <v>819</v>
      </c>
      <c r="R77" s="4" t="s">
        <v>551</v>
      </c>
      <c r="S77" s="4" t="s">
        <v>412</v>
      </c>
      <c r="T77" s="4">
        <v>217359</v>
      </c>
      <c r="U77" s="4"/>
      <c r="V77" s="4" t="s">
        <v>404</v>
      </c>
      <c r="W77" s="4" t="s">
        <v>731</v>
      </c>
    </row>
    <row r="78" spans="1:23" ht="79.5" customHeight="1">
      <c r="A78" s="4" t="s">
        <v>819</v>
      </c>
      <c r="B78" s="4" t="s">
        <v>414</v>
      </c>
      <c r="C78" s="4" t="s">
        <v>248</v>
      </c>
      <c r="D78" s="4" t="s">
        <v>158</v>
      </c>
      <c r="E78" s="4" t="s">
        <v>788</v>
      </c>
      <c r="F78" s="2">
        <v>2014</v>
      </c>
      <c r="G78" s="4">
        <v>9183</v>
      </c>
      <c r="H78" s="4">
        <v>0</v>
      </c>
      <c r="I78" s="4" t="s">
        <v>891</v>
      </c>
      <c r="J78" s="4">
        <v>10000</v>
      </c>
      <c r="K78" s="4" t="s">
        <v>877</v>
      </c>
      <c r="L78" s="3">
        <v>41876</v>
      </c>
      <c r="M78" s="4" t="s">
        <v>597</v>
      </c>
      <c r="N78" s="4" t="s">
        <v>718</v>
      </c>
      <c r="O78" s="4" t="s">
        <v>378</v>
      </c>
      <c r="P78" s="4" t="s">
        <v>424</v>
      </c>
      <c r="Q78" s="4" t="s">
        <v>819</v>
      </c>
      <c r="R78" s="4" t="s">
        <v>551</v>
      </c>
      <c r="S78" s="4" t="s">
        <v>412</v>
      </c>
      <c r="T78" s="4">
        <v>219701</v>
      </c>
      <c r="U78" s="4"/>
      <c r="V78" s="4" t="s">
        <v>564</v>
      </c>
      <c r="W78" s="4" t="s">
        <v>731</v>
      </c>
    </row>
    <row r="79" spans="1:23" ht="79.5" customHeight="1">
      <c r="A79" s="4" t="s">
        <v>819</v>
      </c>
      <c r="B79" s="4" t="s">
        <v>414</v>
      </c>
      <c r="C79" s="4" t="s">
        <v>248</v>
      </c>
      <c r="D79" s="4" t="s">
        <v>158</v>
      </c>
      <c r="E79" s="4" t="s">
        <v>788</v>
      </c>
      <c r="F79" s="2">
        <v>2014</v>
      </c>
      <c r="G79" s="4">
        <v>8961</v>
      </c>
      <c r="H79" s="4">
        <v>0</v>
      </c>
      <c r="I79" s="4" t="s">
        <v>331</v>
      </c>
      <c r="J79" s="4">
        <v>10000</v>
      </c>
      <c r="K79" s="4" t="s">
        <v>877</v>
      </c>
      <c r="L79" s="3">
        <v>41921</v>
      </c>
      <c r="M79" s="4" t="s">
        <v>597</v>
      </c>
      <c r="N79" s="4" t="s">
        <v>718</v>
      </c>
      <c r="O79" s="4" t="s">
        <v>359</v>
      </c>
      <c r="P79" s="4" t="s">
        <v>424</v>
      </c>
      <c r="Q79" s="4" t="s">
        <v>819</v>
      </c>
      <c r="R79" s="4" t="s">
        <v>551</v>
      </c>
      <c r="S79" s="4" t="s">
        <v>412</v>
      </c>
      <c r="T79" s="4">
        <v>219706</v>
      </c>
      <c r="U79" s="4"/>
      <c r="V79" s="4" t="s">
        <v>564</v>
      </c>
      <c r="W79" s="4" t="s">
        <v>731</v>
      </c>
    </row>
    <row r="80" spans="1:23" ht="79.5" customHeight="1">
      <c r="A80" s="4" t="s">
        <v>819</v>
      </c>
      <c r="B80" s="4" t="s">
        <v>414</v>
      </c>
      <c r="C80" s="4" t="s">
        <v>248</v>
      </c>
      <c r="D80" s="4" t="s">
        <v>158</v>
      </c>
      <c r="E80" s="4" t="s">
        <v>788</v>
      </c>
      <c r="F80" s="2">
        <v>2014</v>
      </c>
      <c r="G80" s="4">
        <v>8961</v>
      </c>
      <c r="H80" s="4">
        <v>0</v>
      </c>
      <c r="I80" s="4" t="s">
        <v>910</v>
      </c>
      <c r="J80" s="4">
        <v>10000</v>
      </c>
      <c r="K80" s="4" t="s">
        <v>877</v>
      </c>
      <c r="L80" s="3">
        <v>41921</v>
      </c>
      <c r="M80" s="4" t="s">
        <v>597</v>
      </c>
      <c r="N80" s="4" t="s">
        <v>718</v>
      </c>
      <c r="O80" s="4" t="s">
        <v>277</v>
      </c>
      <c r="P80" s="4" t="s">
        <v>424</v>
      </c>
      <c r="Q80" s="4" t="s">
        <v>819</v>
      </c>
      <c r="R80" s="4" t="s">
        <v>551</v>
      </c>
      <c r="S80" s="4" t="s">
        <v>412</v>
      </c>
      <c r="T80" s="4">
        <v>219704</v>
      </c>
      <c r="U80" s="4"/>
      <c r="V80" s="4" t="s">
        <v>564</v>
      </c>
      <c r="W80" s="4" t="s">
        <v>731</v>
      </c>
    </row>
    <row r="81" spans="1:23" ht="79.5" customHeight="1">
      <c r="A81" s="4" t="s">
        <v>819</v>
      </c>
      <c r="B81" s="4" t="s">
        <v>414</v>
      </c>
      <c r="C81" s="4" t="s">
        <v>248</v>
      </c>
      <c r="D81" s="4" t="s">
        <v>158</v>
      </c>
      <c r="E81" s="4" t="s">
        <v>788</v>
      </c>
      <c r="F81" s="2">
        <v>2014</v>
      </c>
      <c r="G81" s="4">
        <v>13441</v>
      </c>
      <c r="H81" s="4">
        <v>0</v>
      </c>
      <c r="I81" s="4" t="s">
        <v>561</v>
      </c>
      <c r="J81" s="4">
        <v>15000</v>
      </c>
      <c r="K81" s="4" t="s">
        <v>877</v>
      </c>
      <c r="L81" s="3">
        <v>41921</v>
      </c>
      <c r="M81" s="4" t="s">
        <v>597</v>
      </c>
      <c r="N81" s="4" t="s">
        <v>718</v>
      </c>
      <c r="O81" s="4" t="s">
        <v>230</v>
      </c>
      <c r="P81" s="4" t="s">
        <v>424</v>
      </c>
      <c r="Q81" s="4" t="s">
        <v>819</v>
      </c>
      <c r="R81" s="4" t="s">
        <v>551</v>
      </c>
      <c r="S81" s="4" t="s">
        <v>412</v>
      </c>
      <c r="T81" s="4">
        <v>219705</v>
      </c>
      <c r="U81" s="4"/>
      <c r="V81" s="4" t="s">
        <v>564</v>
      </c>
      <c r="W81" s="4" t="s">
        <v>731</v>
      </c>
    </row>
    <row r="82" spans="1:23" ht="79.5" customHeight="1">
      <c r="A82" s="4" t="s">
        <v>819</v>
      </c>
      <c r="B82" s="4" t="s">
        <v>414</v>
      </c>
      <c r="C82" s="4" t="s">
        <v>248</v>
      </c>
      <c r="D82" s="4" t="s">
        <v>158</v>
      </c>
      <c r="E82" s="4" t="s">
        <v>788</v>
      </c>
      <c r="F82" s="2">
        <v>2014</v>
      </c>
      <c r="G82" s="4">
        <v>8961</v>
      </c>
      <c r="H82" s="4">
        <v>0</v>
      </c>
      <c r="I82" s="4" t="s">
        <v>388</v>
      </c>
      <c r="J82" s="4">
        <v>10000</v>
      </c>
      <c r="K82" s="4" t="s">
        <v>877</v>
      </c>
      <c r="L82" s="3">
        <v>41921</v>
      </c>
      <c r="M82" s="4" t="s">
        <v>597</v>
      </c>
      <c r="N82" s="4" t="s">
        <v>718</v>
      </c>
      <c r="O82" s="4" t="s">
        <v>574</v>
      </c>
      <c r="P82" s="4" t="s">
        <v>424</v>
      </c>
      <c r="Q82" s="4" t="s">
        <v>819</v>
      </c>
      <c r="R82" s="4" t="s">
        <v>551</v>
      </c>
      <c r="S82" s="4" t="s">
        <v>412</v>
      </c>
      <c r="T82" s="4">
        <v>219703</v>
      </c>
      <c r="U82" s="4"/>
      <c r="V82" s="4" t="s">
        <v>564</v>
      </c>
      <c r="W82" s="4" t="s">
        <v>731</v>
      </c>
    </row>
    <row r="83" spans="1:23" ht="79.5" customHeight="1">
      <c r="A83" s="4" t="s">
        <v>819</v>
      </c>
      <c r="B83" s="4" t="s">
        <v>414</v>
      </c>
      <c r="C83" s="4" t="s">
        <v>248</v>
      </c>
      <c r="D83" s="4" t="s">
        <v>158</v>
      </c>
      <c r="E83" s="4" t="s">
        <v>788</v>
      </c>
      <c r="F83" s="2">
        <v>2014</v>
      </c>
      <c r="G83" s="4">
        <v>63526</v>
      </c>
      <c r="H83" s="4">
        <v>0</v>
      </c>
      <c r="I83" s="4" t="s">
        <v>614</v>
      </c>
      <c r="J83" s="4">
        <v>57809</v>
      </c>
      <c r="K83" s="4" t="s">
        <v>350</v>
      </c>
      <c r="L83" s="3">
        <v>41879</v>
      </c>
      <c r="M83" s="4" t="s">
        <v>597</v>
      </c>
      <c r="N83" s="4" t="s">
        <v>718</v>
      </c>
      <c r="O83" s="4" t="s">
        <v>207</v>
      </c>
      <c r="P83" s="4" t="s">
        <v>560</v>
      </c>
      <c r="Q83" s="4" t="s">
        <v>819</v>
      </c>
      <c r="R83" s="4" t="s">
        <v>551</v>
      </c>
      <c r="S83" s="4" t="s">
        <v>412</v>
      </c>
      <c r="T83" s="4">
        <v>217360</v>
      </c>
      <c r="U83" s="4"/>
      <c r="V83" s="4" t="s">
        <v>404</v>
      </c>
      <c r="W83" s="4" t="s">
        <v>731</v>
      </c>
    </row>
    <row r="84" spans="1:23" ht="79.5" customHeight="1">
      <c r="A84" s="4" t="s">
        <v>819</v>
      </c>
      <c r="B84" s="4" t="s">
        <v>414</v>
      </c>
      <c r="C84" s="4" t="s">
        <v>248</v>
      </c>
      <c r="D84" s="4" t="s">
        <v>158</v>
      </c>
      <c r="E84" s="4" t="s">
        <v>788</v>
      </c>
      <c r="F84" s="2">
        <v>2014</v>
      </c>
      <c r="G84" s="4">
        <v>104597</v>
      </c>
      <c r="H84" s="4">
        <v>0</v>
      </c>
      <c r="I84" s="4" t="s">
        <v>613</v>
      </c>
      <c r="J84" s="4">
        <v>95183</v>
      </c>
      <c r="K84" s="4" t="s">
        <v>350</v>
      </c>
      <c r="L84" s="3">
        <v>41879</v>
      </c>
      <c r="M84" s="4" t="s">
        <v>597</v>
      </c>
      <c r="N84" s="4" t="s">
        <v>718</v>
      </c>
      <c r="O84" s="4" t="s">
        <v>226</v>
      </c>
      <c r="P84" s="4" t="s">
        <v>560</v>
      </c>
      <c r="Q84" s="4" t="s">
        <v>819</v>
      </c>
      <c r="R84" s="4" t="s">
        <v>551</v>
      </c>
      <c r="S84" s="4" t="s">
        <v>412</v>
      </c>
      <c r="T84" s="4">
        <v>217358</v>
      </c>
      <c r="U84" s="4"/>
      <c r="V84" s="4" t="s">
        <v>404</v>
      </c>
      <c r="W84" s="4" t="s">
        <v>731</v>
      </c>
    </row>
    <row r="85" spans="1:23" ht="79.5" customHeight="1">
      <c r="A85" s="4" t="s">
        <v>819</v>
      </c>
      <c r="B85" s="4" t="s">
        <v>414</v>
      </c>
      <c r="C85" s="4" t="s">
        <v>248</v>
      </c>
      <c r="D85" s="4" t="s">
        <v>158</v>
      </c>
      <c r="E85" s="4" t="s">
        <v>788</v>
      </c>
      <c r="F85" s="2">
        <v>2014</v>
      </c>
      <c r="G85" s="4">
        <v>3136201</v>
      </c>
      <c r="H85" s="4">
        <v>0</v>
      </c>
      <c r="I85" s="4" t="s">
        <v>492</v>
      </c>
      <c r="J85" s="4">
        <v>3500000</v>
      </c>
      <c r="K85" s="4" t="s">
        <v>877</v>
      </c>
      <c r="L85" s="3">
        <v>41929</v>
      </c>
      <c r="M85" s="4" t="s">
        <v>597</v>
      </c>
      <c r="N85" s="4" t="s">
        <v>718</v>
      </c>
      <c r="O85" s="4" t="s">
        <v>861</v>
      </c>
      <c r="P85" s="4" t="s">
        <v>424</v>
      </c>
      <c r="Q85" s="4" t="s">
        <v>819</v>
      </c>
      <c r="R85" s="4" t="s">
        <v>551</v>
      </c>
      <c r="S85" s="4" t="s">
        <v>412</v>
      </c>
      <c r="T85" s="4">
        <v>219672</v>
      </c>
      <c r="U85" s="4"/>
      <c r="V85" s="4" t="s">
        <v>564</v>
      </c>
      <c r="W85" s="4" t="s">
        <v>731</v>
      </c>
    </row>
    <row r="86" spans="1:23" ht="79.5" customHeight="1">
      <c r="A86" s="4" t="s">
        <v>819</v>
      </c>
      <c r="B86" s="4" t="s">
        <v>414</v>
      </c>
      <c r="C86" s="4" t="s">
        <v>248</v>
      </c>
      <c r="D86" s="4" t="s">
        <v>158</v>
      </c>
      <c r="E86" s="4" t="s">
        <v>788</v>
      </c>
      <c r="F86" s="2">
        <v>2014</v>
      </c>
      <c r="G86" s="4">
        <v>64279</v>
      </c>
      <c r="H86" s="4">
        <v>0</v>
      </c>
      <c r="I86" s="4" t="s">
        <v>76</v>
      </c>
      <c r="J86" s="4">
        <v>70000</v>
      </c>
      <c r="K86" s="4" t="s">
        <v>877</v>
      </c>
      <c r="L86" s="3">
        <v>41863</v>
      </c>
      <c r="M86" s="4" t="s">
        <v>597</v>
      </c>
      <c r="N86" s="4" t="s">
        <v>718</v>
      </c>
      <c r="O86" s="4" t="s">
        <v>239</v>
      </c>
      <c r="P86" s="4" t="s">
        <v>424</v>
      </c>
      <c r="Q86" s="4" t="s">
        <v>819</v>
      </c>
      <c r="R86" s="4" t="s">
        <v>551</v>
      </c>
      <c r="S86" s="4" t="s">
        <v>412</v>
      </c>
      <c r="T86" s="4">
        <v>219700</v>
      </c>
      <c r="U86" s="4"/>
      <c r="V86" s="4" t="s">
        <v>564</v>
      </c>
      <c r="W86" s="4" t="s">
        <v>731</v>
      </c>
    </row>
    <row r="87" spans="1:23" ht="79.5" customHeight="1">
      <c r="A87" s="4" t="s">
        <v>819</v>
      </c>
      <c r="B87" s="4" t="s">
        <v>414</v>
      </c>
      <c r="C87" s="4" t="s">
        <v>248</v>
      </c>
      <c r="D87" s="4" t="s">
        <v>158</v>
      </c>
      <c r="E87" s="4" t="s">
        <v>788</v>
      </c>
      <c r="F87" s="2">
        <v>2014</v>
      </c>
      <c r="G87" s="4">
        <v>13441</v>
      </c>
      <c r="H87" s="4">
        <v>0</v>
      </c>
      <c r="I87" s="4" t="s">
        <v>199</v>
      </c>
      <c r="J87" s="4">
        <v>15000</v>
      </c>
      <c r="K87" s="4" t="s">
        <v>877</v>
      </c>
      <c r="L87" s="3">
        <v>41915</v>
      </c>
      <c r="M87" s="4" t="s">
        <v>597</v>
      </c>
      <c r="N87" s="4" t="s">
        <v>718</v>
      </c>
      <c r="O87" s="4" t="s">
        <v>781</v>
      </c>
      <c r="P87" s="4" t="s">
        <v>424</v>
      </c>
      <c r="Q87" s="4" t="s">
        <v>819</v>
      </c>
      <c r="R87" s="4" t="s">
        <v>551</v>
      </c>
      <c r="S87" s="4" t="s">
        <v>412</v>
      </c>
      <c r="T87" s="4">
        <v>219702</v>
      </c>
      <c r="U87" s="4"/>
      <c r="V87" s="4" t="s">
        <v>564</v>
      </c>
      <c r="W87" s="4" t="s">
        <v>731</v>
      </c>
    </row>
    <row r="88" spans="1:23" ht="79.5" customHeight="1">
      <c r="A88" s="4" t="s">
        <v>819</v>
      </c>
      <c r="B88" s="4" t="s">
        <v>259</v>
      </c>
      <c r="C88" s="4" t="s">
        <v>248</v>
      </c>
      <c r="D88" s="4" t="s">
        <v>158</v>
      </c>
      <c r="E88" s="4" t="s">
        <v>715</v>
      </c>
      <c r="F88" s="2">
        <v>2014</v>
      </c>
      <c r="G88" s="4">
        <v>918274</v>
      </c>
      <c r="H88" s="4">
        <v>0</v>
      </c>
      <c r="I88" s="4" t="s">
        <v>502</v>
      </c>
      <c r="J88" s="4">
        <v>1000000</v>
      </c>
      <c r="K88" s="4" t="s">
        <v>877</v>
      </c>
      <c r="L88" s="3">
        <v>41859</v>
      </c>
      <c r="M88" s="4" t="s">
        <v>597</v>
      </c>
      <c r="N88" s="4" t="s">
        <v>718</v>
      </c>
      <c r="O88" s="4" t="s">
        <v>861</v>
      </c>
      <c r="P88" s="4" t="s">
        <v>424</v>
      </c>
      <c r="Q88" s="4" t="s">
        <v>819</v>
      </c>
      <c r="R88" s="4" t="s">
        <v>559</v>
      </c>
      <c r="S88" s="4" t="s">
        <v>412</v>
      </c>
      <c r="T88" s="4">
        <v>216897</v>
      </c>
      <c r="U88" s="4"/>
      <c r="V88" s="4" t="s">
        <v>564</v>
      </c>
      <c r="W88" s="4" t="s">
        <v>731</v>
      </c>
    </row>
    <row r="89" spans="1:23" ht="79.5" customHeight="1">
      <c r="A89" s="4" t="s">
        <v>819</v>
      </c>
      <c r="B89" s="4" t="s">
        <v>259</v>
      </c>
      <c r="C89" s="4" t="s">
        <v>248</v>
      </c>
      <c r="D89" s="4" t="s">
        <v>158</v>
      </c>
      <c r="E89" s="4" t="s">
        <v>715</v>
      </c>
      <c r="F89" s="2">
        <v>2014</v>
      </c>
      <c r="G89" s="4">
        <v>633484</v>
      </c>
      <c r="H89" s="4">
        <v>0</v>
      </c>
      <c r="I89" s="4" t="s">
        <v>714</v>
      </c>
      <c r="J89" s="4">
        <v>700000</v>
      </c>
      <c r="K89" s="4" t="s">
        <v>877</v>
      </c>
      <c r="L89" s="3">
        <v>41745</v>
      </c>
      <c r="M89" s="4" t="s">
        <v>597</v>
      </c>
      <c r="N89" s="4" t="s">
        <v>718</v>
      </c>
      <c r="O89" s="4" t="s">
        <v>226</v>
      </c>
      <c r="P89" s="4" t="s">
        <v>424</v>
      </c>
      <c r="Q89" s="4" t="s">
        <v>819</v>
      </c>
      <c r="R89" s="4" t="s">
        <v>559</v>
      </c>
      <c r="S89" s="4" t="s">
        <v>412</v>
      </c>
      <c r="T89" s="4">
        <v>211097</v>
      </c>
      <c r="U89" s="4"/>
      <c r="V89" s="4" t="s">
        <v>564</v>
      </c>
      <c r="W89" s="4" t="s">
        <v>731</v>
      </c>
    </row>
    <row r="90" spans="1:23" ht="22.5" customHeight="1">
      <c r="A90" s="4" t="s">
        <v>819</v>
      </c>
      <c r="B90" s="4" t="s">
        <v>68</v>
      </c>
      <c r="C90" s="4" t="s">
        <v>248</v>
      </c>
      <c r="D90" s="4"/>
      <c r="E90" s="4"/>
      <c r="F90" s="2">
        <v>2014</v>
      </c>
      <c r="G90" s="4">
        <v>0</v>
      </c>
      <c r="H90" s="4">
        <v>143369</v>
      </c>
      <c r="I90" s="4" t="s">
        <v>696</v>
      </c>
      <c r="J90" s="4">
        <v>160000</v>
      </c>
      <c r="K90" s="4" t="s">
        <v>877</v>
      </c>
      <c r="L90" s="3">
        <v>41929</v>
      </c>
      <c r="M90" s="4"/>
      <c r="N90" s="4" t="s">
        <v>718</v>
      </c>
      <c r="O90" s="4" t="s">
        <v>861</v>
      </c>
      <c r="P90" s="4" t="s">
        <v>646</v>
      </c>
      <c r="Q90" s="4" t="s">
        <v>819</v>
      </c>
      <c r="R90" s="4" t="s">
        <v>210</v>
      </c>
      <c r="S90" s="4" t="s">
        <v>412</v>
      </c>
      <c r="T90" s="4">
        <v>219435</v>
      </c>
      <c r="U90" s="4"/>
      <c r="V90" s="4" t="s">
        <v>564</v>
      </c>
      <c r="W90" s="4"/>
    </row>
    <row r="91" spans="1:23" ht="45.75" customHeight="1">
      <c r="A91" s="4" t="s">
        <v>819</v>
      </c>
      <c r="B91" s="4" t="s">
        <v>68</v>
      </c>
      <c r="C91" s="4" t="s">
        <v>248</v>
      </c>
      <c r="D91" s="4"/>
      <c r="E91" s="4"/>
      <c r="F91" s="2">
        <v>2014</v>
      </c>
      <c r="G91" s="4">
        <v>0</v>
      </c>
      <c r="H91" s="4">
        <v>5985267</v>
      </c>
      <c r="I91" s="4" t="s">
        <v>58</v>
      </c>
      <c r="J91" s="4">
        <v>6500000</v>
      </c>
      <c r="K91" s="4" t="s">
        <v>877</v>
      </c>
      <c r="L91" s="3">
        <v>41907</v>
      </c>
      <c r="M91" s="4"/>
      <c r="N91" s="4" t="s">
        <v>718</v>
      </c>
      <c r="O91" s="4" t="s">
        <v>861</v>
      </c>
      <c r="P91" s="4" t="s">
        <v>646</v>
      </c>
      <c r="Q91" s="4" t="s">
        <v>819</v>
      </c>
      <c r="R91" s="4" t="s">
        <v>210</v>
      </c>
      <c r="S91" s="4" t="s">
        <v>412</v>
      </c>
      <c r="T91" s="4">
        <v>218461</v>
      </c>
      <c r="U91" s="4"/>
      <c r="V91" s="4" t="s">
        <v>564</v>
      </c>
      <c r="W91" s="4"/>
    </row>
    <row r="92" spans="1:23" ht="79.5" customHeight="1">
      <c r="A92" s="4" t="s">
        <v>819</v>
      </c>
      <c r="B92" s="4" t="s">
        <v>652</v>
      </c>
      <c r="C92" s="4" t="s">
        <v>248</v>
      </c>
      <c r="D92" s="4" t="s">
        <v>158</v>
      </c>
      <c r="E92" s="4" t="s">
        <v>281</v>
      </c>
      <c r="F92" s="2">
        <v>2014</v>
      </c>
      <c r="G92" s="4">
        <v>2854839</v>
      </c>
      <c r="H92" s="4">
        <v>0</v>
      </c>
      <c r="I92" s="4" t="s">
        <v>48</v>
      </c>
      <c r="J92" s="4">
        <v>3186000</v>
      </c>
      <c r="K92" s="4" t="s">
        <v>877</v>
      </c>
      <c r="L92" s="3">
        <v>41929</v>
      </c>
      <c r="M92" s="4" t="s">
        <v>597</v>
      </c>
      <c r="N92" s="4" t="s">
        <v>718</v>
      </c>
      <c r="O92" s="4" t="s">
        <v>207</v>
      </c>
      <c r="P92" s="4" t="s">
        <v>560</v>
      </c>
      <c r="Q92" s="4" t="s">
        <v>819</v>
      </c>
      <c r="R92" s="4" t="s">
        <v>439</v>
      </c>
      <c r="S92" s="4" t="s">
        <v>412</v>
      </c>
      <c r="T92" s="4">
        <v>220720</v>
      </c>
      <c r="U92" s="4"/>
      <c r="V92" s="4" t="s">
        <v>568</v>
      </c>
      <c r="W92" s="4" t="s">
        <v>731</v>
      </c>
    </row>
    <row r="93" spans="1:23" ht="79.5" customHeight="1">
      <c r="A93" s="4" t="s">
        <v>819</v>
      </c>
      <c r="B93" s="4" t="s">
        <v>652</v>
      </c>
      <c r="C93" s="4" t="s">
        <v>248</v>
      </c>
      <c r="D93" s="4" t="s">
        <v>158</v>
      </c>
      <c r="E93" s="4" t="s">
        <v>281</v>
      </c>
      <c r="F93" s="2">
        <v>2014</v>
      </c>
      <c r="G93" s="4">
        <v>2854839</v>
      </c>
      <c r="H93" s="4">
        <v>0</v>
      </c>
      <c r="I93" s="4" t="s">
        <v>469</v>
      </c>
      <c r="J93" s="4">
        <v>3186000</v>
      </c>
      <c r="K93" s="4" t="s">
        <v>877</v>
      </c>
      <c r="L93" s="3">
        <v>41929</v>
      </c>
      <c r="M93" s="4" t="s">
        <v>597</v>
      </c>
      <c r="N93" s="4" t="s">
        <v>718</v>
      </c>
      <c r="O93" s="4" t="s">
        <v>226</v>
      </c>
      <c r="P93" s="4" t="s">
        <v>560</v>
      </c>
      <c r="Q93" s="4" t="s">
        <v>819</v>
      </c>
      <c r="R93" s="4" t="s">
        <v>439</v>
      </c>
      <c r="S93" s="4" t="s">
        <v>412</v>
      </c>
      <c r="T93" s="4">
        <v>219676</v>
      </c>
      <c r="U93" s="4"/>
      <c r="V93" s="4" t="s">
        <v>568</v>
      </c>
      <c r="W93" s="4" t="s">
        <v>731</v>
      </c>
    </row>
    <row r="94" spans="1:23" ht="79.5" customHeight="1">
      <c r="A94" s="4" t="s">
        <v>819</v>
      </c>
      <c r="B94" s="4" t="s">
        <v>652</v>
      </c>
      <c r="C94" s="4" t="s">
        <v>248</v>
      </c>
      <c r="D94" s="4" t="s">
        <v>158</v>
      </c>
      <c r="E94" s="4" t="s">
        <v>281</v>
      </c>
      <c r="F94" s="2">
        <v>2014</v>
      </c>
      <c r="G94" s="4">
        <v>396507</v>
      </c>
      <c r="H94" s="4">
        <v>0</v>
      </c>
      <c r="I94" s="4" t="s">
        <v>13</v>
      </c>
      <c r="J94" s="4">
        <v>442000</v>
      </c>
      <c r="K94" s="4" t="s">
        <v>877</v>
      </c>
      <c r="L94" s="3">
        <v>41929</v>
      </c>
      <c r="M94" s="4" t="s">
        <v>597</v>
      </c>
      <c r="N94" s="4" t="s">
        <v>718</v>
      </c>
      <c r="O94" s="4" t="s">
        <v>230</v>
      </c>
      <c r="P94" s="4" t="s">
        <v>560</v>
      </c>
      <c r="Q94" s="4" t="s">
        <v>819</v>
      </c>
      <c r="R94" s="4" t="s">
        <v>439</v>
      </c>
      <c r="S94" s="4" t="s">
        <v>412</v>
      </c>
      <c r="T94" s="4">
        <v>220722</v>
      </c>
      <c r="U94" s="4"/>
      <c r="V94" s="4" t="s">
        <v>568</v>
      </c>
      <c r="W94" s="4" t="s">
        <v>731</v>
      </c>
    </row>
    <row r="95" spans="1:23" ht="79.5" customHeight="1">
      <c r="A95" s="4" t="s">
        <v>819</v>
      </c>
      <c r="B95" s="4" t="s">
        <v>652</v>
      </c>
      <c r="C95" s="4" t="s">
        <v>248</v>
      </c>
      <c r="D95" s="4" t="s">
        <v>158</v>
      </c>
      <c r="E95" s="4" t="s">
        <v>281</v>
      </c>
      <c r="F95" s="2">
        <v>2014</v>
      </c>
      <c r="G95" s="4">
        <v>2854839</v>
      </c>
      <c r="H95" s="4">
        <v>0</v>
      </c>
      <c r="I95" s="4" t="s">
        <v>261</v>
      </c>
      <c r="J95" s="4">
        <v>3186000</v>
      </c>
      <c r="K95" s="4" t="s">
        <v>877</v>
      </c>
      <c r="L95" s="3">
        <v>41929</v>
      </c>
      <c r="M95" s="4" t="s">
        <v>597</v>
      </c>
      <c r="N95" s="4" t="s">
        <v>718</v>
      </c>
      <c r="O95" s="4" t="s">
        <v>693</v>
      </c>
      <c r="P95" s="4" t="s">
        <v>560</v>
      </c>
      <c r="Q95" s="4" t="s">
        <v>819</v>
      </c>
      <c r="R95" s="4" t="s">
        <v>439</v>
      </c>
      <c r="S95" s="4" t="s">
        <v>412</v>
      </c>
      <c r="T95" s="4">
        <v>220721</v>
      </c>
      <c r="U95" s="4"/>
      <c r="V95" s="4" t="s">
        <v>568</v>
      </c>
      <c r="W95" s="4" t="s">
        <v>731</v>
      </c>
    </row>
    <row r="96" spans="1:23" ht="79.5" customHeight="1">
      <c r="A96" s="4" t="s">
        <v>819</v>
      </c>
      <c r="B96" s="4" t="s">
        <v>357</v>
      </c>
      <c r="C96" s="4" t="s">
        <v>248</v>
      </c>
      <c r="D96" s="4" t="s">
        <v>158</v>
      </c>
      <c r="E96" s="4" t="s">
        <v>111</v>
      </c>
      <c r="F96" s="2">
        <v>2014</v>
      </c>
      <c r="G96" s="4">
        <v>8512545</v>
      </c>
      <c r="H96" s="4">
        <v>0</v>
      </c>
      <c r="I96" s="4" t="s">
        <v>37</v>
      </c>
      <c r="J96" s="4">
        <v>9500000</v>
      </c>
      <c r="K96" s="4" t="s">
        <v>877</v>
      </c>
      <c r="L96" s="3">
        <v>41929</v>
      </c>
      <c r="M96" s="4" t="s">
        <v>597</v>
      </c>
      <c r="N96" s="4" t="s">
        <v>508</v>
      </c>
      <c r="O96" s="4" t="s">
        <v>861</v>
      </c>
      <c r="P96" s="4" t="s">
        <v>560</v>
      </c>
      <c r="Q96" s="4" t="s">
        <v>819</v>
      </c>
      <c r="R96" s="4" t="s">
        <v>439</v>
      </c>
      <c r="S96" s="4" t="s">
        <v>412</v>
      </c>
      <c r="T96" s="4">
        <v>219678</v>
      </c>
      <c r="U96" s="4"/>
      <c r="V96" s="4" t="s">
        <v>568</v>
      </c>
      <c r="W96" s="4" t="s">
        <v>597</v>
      </c>
    </row>
    <row r="97" spans="1:23" ht="79.5" customHeight="1">
      <c r="A97" s="4" t="s">
        <v>819</v>
      </c>
      <c r="B97" s="4" t="s">
        <v>357</v>
      </c>
      <c r="C97" s="4" t="s">
        <v>248</v>
      </c>
      <c r="D97" s="4" t="s">
        <v>158</v>
      </c>
      <c r="E97" s="4" t="s">
        <v>767</v>
      </c>
      <c r="F97" s="2">
        <v>2014</v>
      </c>
      <c r="G97" s="4">
        <v>9408602</v>
      </c>
      <c r="H97" s="4">
        <v>0</v>
      </c>
      <c r="I97" s="4" t="s">
        <v>912</v>
      </c>
      <c r="J97" s="4">
        <v>10500000</v>
      </c>
      <c r="K97" s="4" t="s">
        <v>877</v>
      </c>
      <c r="L97" s="3">
        <v>41929</v>
      </c>
      <c r="M97" s="4" t="s">
        <v>597</v>
      </c>
      <c r="N97" s="4" t="s">
        <v>467</v>
      </c>
      <c r="O97" s="4" t="s">
        <v>861</v>
      </c>
      <c r="P97" s="4" t="s">
        <v>560</v>
      </c>
      <c r="Q97" s="4" t="s">
        <v>819</v>
      </c>
      <c r="R97" s="4" t="s">
        <v>439</v>
      </c>
      <c r="S97" s="4" t="s">
        <v>412</v>
      </c>
      <c r="T97" s="4">
        <v>219675</v>
      </c>
      <c r="U97" s="4"/>
      <c r="V97" s="4" t="s">
        <v>568</v>
      </c>
      <c r="W97" s="4" t="s">
        <v>731</v>
      </c>
    </row>
    <row r="98" spans="1:23" ht="79.5" customHeight="1">
      <c r="A98" s="4" t="s">
        <v>819</v>
      </c>
      <c r="B98" s="4" t="s">
        <v>678</v>
      </c>
      <c r="C98" s="4" t="s">
        <v>248</v>
      </c>
      <c r="D98" s="4" t="s">
        <v>158</v>
      </c>
      <c r="E98" s="4" t="s">
        <v>809</v>
      </c>
      <c r="F98" s="2">
        <v>2014</v>
      </c>
      <c r="G98" s="4">
        <v>12992832</v>
      </c>
      <c r="H98" s="4">
        <v>0</v>
      </c>
      <c r="I98" s="4" t="s">
        <v>577</v>
      </c>
      <c r="J98" s="4">
        <v>14500000</v>
      </c>
      <c r="K98" s="4" t="s">
        <v>877</v>
      </c>
      <c r="L98" s="3">
        <v>41914</v>
      </c>
      <c r="M98" s="4" t="s">
        <v>597</v>
      </c>
      <c r="N98" s="4" t="s">
        <v>718</v>
      </c>
      <c r="O98" s="4" t="s">
        <v>861</v>
      </c>
      <c r="P98" s="4" t="s">
        <v>424</v>
      </c>
      <c r="Q98" s="4" t="s">
        <v>819</v>
      </c>
      <c r="R98" s="4" t="s">
        <v>439</v>
      </c>
      <c r="S98" s="4" t="s">
        <v>412</v>
      </c>
      <c r="T98" s="4">
        <v>219673</v>
      </c>
      <c r="U98" s="4"/>
      <c r="V98" s="4" t="s">
        <v>564</v>
      </c>
      <c r="W98" s="4" t="s">
        <v>731</v>
      </c>
    </row>
    <row r="99" spans="1:23" ht="79.5" customHeight="1">
      <c r="A99" s="4" t="s">
        <v>819</v>
      </c>
      <c r="B99" s="4" t="s">
        <v>678</v>
      </c>
      <c r="C99" s="4" t="s">
        <v>248</v>
      </c>
      <c r="D99" s="4" t="s">
        <v>158</v>
      </c>
      <c r="E99" s="4" t="s">
        <v>809</v>
      </c>
      <c r="F99" s="2">
        <v>2014</v>
      </c>
      <c r="G99" s="4">
        <v>182482</v>
      </c>
      <c r="H99" s="4">
        <v>0</v>
      </c>
      <c r="I99" s="4" t="s">
        <v>635</v>
      </c>
      <c r="J99" s="4">
        <v>200000</v>
      </c>
      <c r="K99" s="4" t="s">
        <v>877</v>
      </c>
      <c r="L99" s="3">
        <v>41759</v>
      </c>
      <c r="M99" s="4" t="s">
        <v>597</v>
      </c>
      <c r="N99" s="4" t="s">
        <v>718</v>
      </c>
      <c r="O99" s="4" t="s">
        <v>861</v>
      </c>
      <c r="P99" s="4" t="s">
        <v>560</v>
      </c>
      <c r="Q99" s="4" t="s">
        <v>819</v>
      </c>
      <c r="R99" s="4" t="s">
        <v>439</v>
      </c>
      <c r="S99" s="4" t="s">
        <v>412</v>
      </c>
      <c r="T99" s="4">
        <v>217829</v>
      </c>
      <c r="U99" s="4"/>
      <c r="V99" s="4" t="s">
        <v>404</v>
      </c>
      <c r="W99" s="4" t="s">
        <v>731</v>
      </c>
    </row>
    <row r="100" spans="1:23" ht="79.5" customHeight="1">
      <c r="A100" s="4" t="s">
        <v>819</v>
      </c>
      <c r="B100" s="4" t="s">
        <v>678</v>
      </c>
      <c r="C100" s="4" t="s">
        <v>248</v>
      </c>
      <c r="D100" s="4" t="s">
        <v>158</v>
      </c>
      <c r="E100" s="4" t="s">
        <v>809</v>
      </c>
      <c r="F100" s="2">
        <v>2014</v>
      </c>
      <c r="G100" s="4">
        <v>319344</v>
      </c>
      <c r="H100" s="4">
        <v>0</v>
      </c>
      <c r="I100" s="4" t="s">
        <v>635</v>
      </c>
      <c r="J100" s="4">
        <v>350000</v>
      </c>
      <c r="K100" s="4" t="s">
        <v>877</v>
      </c>
      <c r="L100" s="3">
        <v>41790</v>
      </c>
      <c r="M100" s="4" t="s">
        <v>597</v>
      </c>
      <c r="N100" s="4" t="s">
        <v>718</v>
      </c>
      <c r="O100" s="4" t="s">
        <v>861</v>
      </c>
      <c r="P100" s="4" t="s">
        <v>560</v>
      </c>
      <c r="Q100" s="4" t="s">
        <v>819</v>
      </c>
      <c r="R100" s="4" t="s">
        <v>439</v>
      </c>
      <c r="S100" s="4" t="s">
        <v>412</v>
      </c>
      <c r="T100" s="4">
        <v>217836</v>
      </c>
      <c r="U100" s="4"/>
      <c r="V100" s="4" t="s">
        <v>404</v>
      </c>
      <c r="W100" s="4" t="s">
        <v>731</v>
      </c>
    </row>
    <row r="101" spans="1:23" ht="79.5" customHeight="1">
      <c r="A101" s="4" t="s">
        <v>819</v>
      </c>
      <c r="B101" s="4" t="s">
        <v>678</v>
      </c>
      <c r="C101" s="4" t="s">
        <v>248</v>
      </c>
      <c r="D101" s="4" t="s">
        <v>158</v>
      </c>
      <c r="E101" s="4" t="s">
        <v>809</v>
      </c>
      <c r="F101" s="2">
        <v>2014</v>
      </c>
      <c r="G101" s="4">
        <v>918274</v>
      </c>
      <c r="H101" s="4">
        <v>0</v>
      </c>
      <c r="I101" s="4" t="s">
        <v>844</v>
      </c>
      <c r="J101" s="4">
        <v>1000000</v>
      </c>
      <c r="K101" s="4" t="s">
        <v>877</v>
      </c>
      <c r="L101" s="3">
        <v>41882</v>
      </c>
      <c r="M101" s="4" t="s">
        <v>597</v>
      </c>
      <c r="N101" s="4" t="s">
        <v>718</v>
      </c>
      <c r="O101" s="4" t="s">
        <v>861</v>
      </c>
      <c r="P101" s="4" t="s">
        <v>560</v>
      </c>
      <c r="Q101" s="4" t="s">
        <v>819</v>
      </c>
      <c r="R101" s="4" t="s">
        <v>439</v>
      </c>
      <c r="S101" s="4" t="s">
        <v>412</v>
      </c>
      <c r="T101" s="4">
        <v>217838</v>
      </c>
      <c r="U101" s="4"/>
      <c r="V101" s="4" t="s">
        <v>568</v>
      </c>
      <c r="W101" s="4" t="s">
        <v>731</v>
      </c>
    </row>
    <row r="102" spans="1:23" ht="79.5" customHeight="1">
      <c r="A102" s="4" t="s">
        <v>819</v>
      </c>
      <c r="B102" s="4" t="s">
        <v>678</v>
      </c>
      <c r="C102" s="4" t="s">
        <v>248</v>
      </c>
      <c r="D102" s="4" t="s">
        <v>158</v>
      </c>
      <c r="E102" s="4" t="s">
        <v>809</v>
      </c>
      <c r="F102" s="2">
        <v>2014</v>
      </c>
      <c r="G102" s="4">
        <v>185000</v>
      </c>
      <c r="H102" s="4">
        <v>0</v>
      </c>
      <c r="I102" s="4" t="s">
        <v>635</v>
      </c>
      <c r="J102" s="4">
        <v>185000</v>
      </c>
      <c r="K102" s="4" t="s">
        <v>877</v>
      </c>
      <c r="L102" s="3">
        <v>41890</v>
      </c>
      <c r="M102" s="4" t="s">
        <v>597</v>
      </c>
      <c r="N102" s="4" t="s">
        <v>718</v>
      </c>
      <c r="O102" s="4" t="s">
        <v>861</v>
      </c>
      <c r="P102" s="4" t="s">
        <v>560</v>
      </c>
      <c r="Q102" s="4" t="s">
        <v>819</v>
      </c>
      <c r="R102" s="4" t="s">
        <v>439</v>
      </c>
      <c r="S102" s="4" t="s">
        <v>412</v>
      </c>
      <c r="T102" s="4">
        <v>217840</v>
      </c>
      <c r="U102" s="4"/>
      <c r="V102" s="4" t="s">
        <v>568</v>
      </c>
      <c r="W102" s="4" t="s">
        <v>731</v>
      </c>
    </row>
    <row r="103" spans="1:23" ht="79.5" customHeight="1">
      <c r="A103" s="4" t="s">
        <v>819</v>
      </c>
      <c r="B103" s="4" t="s">
        <v>678</v>
      </c>
      <c r="C103" s="4" t="s">
        <v>248</v>
      </c>
      <c r="D103" s="4" t="s">
        <v>158</v>
      </c>
      <c r="E103" s="4" t="s">
        <v>809</v>
      </c>
      <c r="F103" s="2">
        <v>2014</v>
      </c>
      <c r="G103" s="4">
        <v>1101928</v>
      </c>
      <c r="H103" s="4">
        <v>0</v>
      </c>
      <c r="I103" s="4" t="s">
        <v>890</v>
      </c>
      <c r="J103" s="4">
        <v>1200000</v>
      </c>
      <c r="K103" s="4" t="s">
        <v>877</v>
      </c>
      <c r="L103" s="3">
        <v>41852</v>
      </c>
      <c r="M103" s="4" t="s">
        <v>597</v>
      </c>
      <c r="N103" s="4" t="s">
        <v>718</v>
      </c>
      <c r="O103" s="4" t="s">
        <v>861</v>
      </c>
      <c r="P103" s="4" t="s">
        <v>424</v>
      </c>
      <c r="Q103" s="4" t="s">
        <v>819</v>
      </c>
      <c r="R103" s="4" t="s">
        <v>439</v>
      </c>
      <c r="S103" s="4" t="s">
        <v>412</v>
      </c>
      <c r="T103" s="4">
        <v>219699</v>
      </c>
      <c r="U103" s="4"/>
      <c r="V103" s="4" t="s">
        <v>564</v>
      </c>
      <c r="W103" s="4" t="s">
        <v>731</v>
      </c>
    </row>
    <row r="104" spans="1:23" ht="79.5" customHeight="1">
      <c r="A104" s="4" t="s">
        <v>53</v>
      </c>
      <c r="B104" s="4" t="s">
        <v>414</v>
      </c>
      <c r="C104" s="4" t="s">
        <v>248</v>
      </c>
      <c r="D104" s="4" t="s">
        <v>158</v>
      </c>
      <c r="E104" s="4" t="s">
        <v>788</v>
      </c>
      <c r="F104" s="2">
        <v>2014</v>
      </c>
      <c r="G104" s="4">
        <v>31109</v>
      </c>
      <c r="H104" s="4">
        <v>0</v>
      </c>
      <c r="I104" s="4" t="s">
        <v>21</v>
      </c>
      <c r="J104" s="4">
        <v>35000</v>
      </c>
      <c r="K104" s="4" t="s">
        <v>877</v>
      </c>
      <c r="L104" s="3">
        <v>41915</v>
      </c>
      <c r="M104" s="4" t="s">
        <v>597</v>
      </c>
      <c r="N104" s="4" t="s">
        <v>718</v>
      </c>
      <c r="O104" s="4" t="s">
        <v>861</v>
      </c>
      <c r="P104" s="4" t="s">
        <v>560</v>
      </c>
      <c r="Q104" s="4" t="s">
        <v>400</v>
      </c>
      <c r="R104" s="4" t="s">
        <v>551</v>
      </c>
      <c r="S104" s="4" t="s">
        <v>412</v>
      </c>
      <c r="T104" s="4">
        <v>219050</v>
      </c>
      <c r="U104" s="4"/>
      <c r="V104" s="4" t="s">
        <v>564</v>
      </c>
      <c r="W104" s="4" t="s">
        <v>731</v>
      </c>
    </row>
    <row r="105" spans="1:23" ht="57" customHeight="1">
      <c r="A105" s="4" t="s">
        <v>460</v>
      </c>
      <c r="B105" s="4" t="s">
        <v>400</v>
      </c>
      <c r="C105" s="4" t="s">
        <v>248</v>
      </c>
      <c r="D105" s="4"/>
      <c r="E105" s="4"/>
      <c r="F105" s="2">
        <v>2014</v>
      </c>
      <c r="G105" s="4">
        <v>0</v>
      </c>
      <c r="H105" s="4">
        <v>0</v>
      </c>
      <c r="I105" s="4" t="s">
        <v>59</v>
      </c>
      <c r="J105" s="4" t="s">
        <v>333</v>
      </c>
      <c r="K105" s="4" t="s">
        <v>737</v>
      </c>
      <c r="L105" s="3">
        <v>41932</v>
      </c>
      <c r="M105" s="4"/>
      <c r="N105" s="4" t="s">
        <v>718</v>
      </c>
      <c r="O105" s="4" t="s">
        <v>861</v>
      </c>
      <c r="P105" s="4" t="s">
        <v>646</v>
      </c>
      <c r="Q105" s="4" t="s">
        <v>400</v>
      </c>
      <c r="R105" s="4" t="s">
        <v>301</v>
      </c>
      <c r="S105" s="4" t="s">
        <v>454</v>
      </c>
      <c r="T105" s="4">
        <v>219688</v>
      </c>
      <c r="U105" s="4"/>
      <c r="V105" s="4" t="s">
        <v>564</v>
      </c>
      <c r="W105" s="4"/>
    </row>
    <row r="106" spans="1:23" ht="79.5" customHeight="1">
      <c r="A106" s="4" t="s">
        <v>665</v>
      </c>
      <c r="B106" s="4" t="s">
        <v>652</v>
      </c>
      <c r="C106" s="4" t="s">
        <v>248</v>
      </c>
      <c r="D106" s="4" t="s">
        <v>158</v>
      </c>
      <c r="E106" s="4" t="s">
        <v>281</v>
      </c>
      <c r="F106" s="2">
        <v>2014</v>
      </c>
      <c r="G106" s="4">
        <v>306335</v>
      </c>
      <c r="H106" s="4">
        <v>0</v>
      </c>
      <c r="I106" s="4" t="s">
        <v>383</v>
      </c>
      <c r="J106" s="4" t="s">
        <v>333</v>
      </c>
      <c r="K106" s="4" t="s">
        <v>737</v>
      </c>
      <c r="L106" s="3">
        <v>41834</v>
      </c>
      <c r="M106" s="4" t="s">
        <v>597</v>
      </c>
      <c r="N106" s="4" t="s">
        <v>718</v>
      </c>
      <c r="O106" s="4" t="s">
        <v>207</v>
      </c>
      <c r="P106" s="4" t="s">
        <v>560</v>
      </c>
      <c r="Q106" s="4" t="s">
        <v>134</v>
      </c>
      <c r="R106" s="4" t="s">
        <v>439</v>
      </c>
      <c r="S106" s="4" t="s">
        <v>412</v>
      </c>
      <c r="T106" s="4">
        <v>214986</v>
      </c>
      <c r="U106" s="4"/>
      <c r="V106" s="4" t="s">
        <v>564</v>
      </c>
      <c r="W106" s="4" t="s">
        <v>731</v>
      </c>
    </row>
    <row r="107" spans="1:23" ht="79.5" customHeight="1">
      <c r="A107" s="4" t="s">
        <v>665</v>
      </c>
      <c r="B107" s="4" t="s">
        <v>652</v>
      </c>
      <c r="C107" s="4" t="s">
        <v>248</v>
      </c>
      <c r="D107" s="4" t="s">
        <v>158</v>
      </c>
      <c r="E107" s="4" t="s">
        <v>281</v>
      </c>
      <c r="F107" s="2">
        <v>2014</v>
      </c>
      <c r="G107" s="4">
        <v>995549</v>
      </c>
      <c r="H107" s="4">
        <v>0</v>
      </c>
      <c r="I107" s="4" t="s">
        <v>222</v>
      </c>
      <c r="J107" s="4" t="s">
        <v>333</v>
      </c>
      <c r="K107" s="4" t="s">
        <v>737</v>
      </c>
      <c r="L107" s="3">
        <v>41907</v>
      </c>
      <c r="M107" s="4" t="s">
        <v>597</v>
      </c>
      <c r="N107" s="4" t="s">
        <v>718</v>
      </c>
      <c r="O107" s="4" t="s">
        <v>226</v>
      </c>
      <c r="P107" s="4" t="s">
        <v>424</v>
      </c>
      <c r="Q107" s="4" t="s">
        <v>134</v>
      </c>
      <c r="R107" s="4" t="s">
        <v>439</v>
      </c>
      <c r="S107" s="4" t="s">
        <v>412</v>
      </c>
      <c r="T107" s="4">
        <v>218378</v>
      </c>
      <c r="U107" s="4"/>
      <c r="V107" s="4" t="s">
        <v>564</v>
      </c>
      <c r="W107" s="4" t="s">
        <v>731</v>
      </c>
    </row>
    <row r="108" spans="1:23" ht="79.5" customHeight="1">
      <c r="A108" s="4" t="s">
        <v>665</v>
      </c>
      <c r="B108" s="4" t="s">
        <v>652</v>
      </c>
      <c r="C108" s="4" t="s">
        <v>248</v>
      </c>
      <c r="D108" s="4" t="s">
        <v>158</v>
      </c>
      <c r="E108" s="4" t="s">
        <v>281</v>
      </c>
      <c r="F108" s="2">
        <v>2014</v>
      </c>
      <c r="G108" s="4">
        <v>505436</v>
      </c>
      <c r="H108" s="4">
        <v>0</v>
      </c>
      <c r="I108" s="4" t="s">
        <v>527</v>
      </c>
      <c r="J108" s="4" t="s">
        <v>333</v>
      </c>
      <c r="K108" s="4" t="s">
        <v>737</v>
      </c>
      <c r="L108" s="3">
        <v>41754</v>
      </c>
      <c r="M108" s="4" t="s">
        <v>597</v>
      </c>
      <c r="N108" s="4" t="s">
        <v>718</v>
      </c>
      <c r="O108" s="4" t="s">
        <v>226</v>
      </c>
      <c r="P108" s="4" t="s">
        <v>560</v>
      </c>
      <c r="Q108" s="4" t="s">
        <v>134</v>
      </c>
      <c r="R108" s="4" t="s">
        <v>439</v>
      </c>
      <c r="S108" s="4" t="s">
        <v>412</v>
      </c>
      <c r="T108" s="4">
        <v>211221</v>
      </c>
      <c r="U108" s="4"/>
      <c r="V108" s="4" t="s">
        <v>568</v>
      </c>
      <c r="W108" s="4" t="s">
        <v>731</v>
      </c>
    </row>
    <row r="109" spans="1:23" ht="79.5" customHeight="1">
      <c r="A109" s="4" t="s">
        <v>665</v>
      </c>
      <c r="B109" s="4" t="s">
        <v>652</v>
      </c>
      <c r="C109" s="4" t="s">
        <v>248</v>
      </c>
      <c r="D109" s="4" t="s">
        <v>158</v>
      </c>
      <c r="E109" s="4" t="s">
        <v>281</v>
      </c>
      <c r="F109" s="2">
        <v>2014</v>
      </c>
      <c r="G109" s="4">
        <v>394866</v>
      </c>
      <c r="H109" s="4">
        <v>0</v>
      </c>
      <c r="I109" s="4" t="s">
        <v>601</v>
      </c>
      <c r="J109" s="4" t="s">
        <v>333</v>
      </c>
      <c r="K109" s="4" t="s">
        <v>737</v>
      </c>
      <c r="L109" s="3">
        <v>41886</v>
      </c>
      <c r="M109" s="4" t="s">
        <v>597</v>
      </c>
      <c r="N109" s="4" t="s">
        <v>718</v>
      </c>
      <c r="O109" s="4" t="s">
        <v>861</v>
      </c>
      <c r="P109" s="4" t="s">
        <v>560</v>
      </c>
      <c r="Q109" s="4" t="s">
        <v>134</v>
      </c>
      <c r="R109" s="4" t="s">
        <v>439</v>
      </c>
      <c r="S109" s="4" t="s">
        <v>412</v>
      </c>
      <c r="T109" s="4">
        <v>217773</v>
      </c>
      <c r="U109" s="4"/>
      <c r="V109" s="4" t="s">
        <v>568</v>
      </c>
      <c r="W109" s="4" t="s">
        <v>731</v>
      </c>
    </row>
    <row r="110" spans="1:23" ht="79.5" customHeight="1">
      <c r="A110" s="4" t="s">
        <v>665</v>
      </c>
      <c r="B110" s="4" t="s">
        <v>652</v>
      </c>
      <c r="C110" s="4" t="s">
        <v>248</v>
      </c>
      <c r="D110" s="4" t="s">
        <v>158</v>
      </c>
      <c r="E110" s="4" t="s">
        <v>281</v>
      </c>
      <c r="F110" s="2">
        <v>2014</v>
      </c>
      <c r="G110" s="4">
        <v>131248</v>
      </c>
      <c r="H110" s="4">
        <v>0</v>
      </c>
      <c r="I110" s="4" t="s">
        <v>195</v>
      </c>
      <c r="J110" s="4" t="s">
        <v>333</v>
      </c>
      <c r="K110" s="4" t="s">
        <v>737</v>
      </c>
      <c r="L110" s="3">
        <v>41808</v>
      </c>
      <c r="M110" s="4" t="s">
        <v>597</v>
      </c>
      <c r="N110" s="4" t="s">
        <v>718</v>
      </c>
      <c r="O110" s="4" t="s">
        <v>693</v>
      </c>
      <c r="P110" s="4" t="s">
        <v>560</v>
      </c>
      <c r="Q110" s="4" t="s">
        <v>134</v>
      </c>
      <c r="R110" s="4" t="s">
        <v>439</v>
      </c>
      <c r="S110" s="4" t="s">
        <v>412</v>
      </c>
      <c r="T110" s="4">
        <v>214317</v>
      </c>
      <c r="U110" s="4"/>
      <c r="V110" s="4" t="s">
        <v>568</v>
      </c>
      <c r="W110" s="4" t="s">
        <v>731</v>
      </c>
    </row>
    <row r="111" spans="1:23" ht="79.5" customHeight="1">
      <c r="A111" s="4" t="s">
        <v>665</v>
      </c>
      <c r="B111" s="4" t="s">
        <v>652</v>
      </c>
      <c r="C111" s="4" t="s">
        <v>248</v>
      </c>
      <c r="D111" s="4" t="s">
        <v>158</v>
      </c>
      <c r="E111" s="4" t="s">
        <v>281</v>
      </c>
      <c r="F111" s="2">
        <v>2014</v>
      </c>
      <c r="G111" s="4">
        <v>535508</v>
      </c>
      <c r="H111" s="4">
        <v>0</v>
      </c>
      <c r="I111" s="4" t="s">
        <v>80</v>
      </c>
      <c r="J111" s="4" t="s">
        <v>333</v>
      </c>
      <c r="K111" s="4" t="s">
        <v>737</v>
      </c>
      <c r="L111" s="3">
        <v>41914</v>
      </c>
      <c r="M111" s="4" t="s">
        <v>597</v>
      </c>
      <c r="N111" s="4" t="s">
        <v>718</v>
      </c>
      <c r="O111" s="4" t="s">
        <v>171</v>
      </c>
      <c r="P111" s="4" t="s">
        <v>560</v>
      </c>
      <c r="Q111" s="4" t="s">
        <v>134</v>
      </c>
      <c r="R111" s="4" t="s">
        <v>439</v>
      </c>
      <c r="S111" s="4" t="s">
        <v>412</v>
      </c>
      <c r="T111" s="4">
        <v>218883</v>
      </c>
      <c r="U111" s="4"/>
      <c r="V111" s="4" t="s">
        <v>568</v>
      </c>
      <c r="W111" s="4" t="s">
        <v>731</v>
      </c>
    </row>
    <row r="112" spans="1:23" ht="79.5" customHeight="1">
      <c r="A112" s="4" t="s">
        <v>665</v>
      </c>
      <c r="B112" s="4" t="s">
        <v>353</v>
      </c>
      <c r="C112" s="4" t="s">
        <v>248</v>
      </c>
      <c r="D112" s="4" t="s">
        <v>158</v>
      </c>
      <c r="E112" s="4" t="s">
        <v>235</v>
      </c>
      <c r="F112" s="2">
        <v>2014</v>
      </c>
      <c r="G112" s="4">
        <v>448444</v>
      </c>
      <c r="H112" s="4">
        <v>0</v>
      </c>
      <c r="I112" s="4" t="s">
        <v>477</v>
      </c>
      <c r="J112" s="4">
        <v>448444</v>
      </c>
      <c r="K112" s="4" t="s">
        <v>737</v>
      </c>
      <c r="L112" s="3">
        <v>41913</v>
      </c>
      <c r="M112" s="4" t="s">
        <v>597</v>
      </c>
      <c r="N112" s="4" t="s">
        <v>718</v>
      </c>
      <c r="O112" s="4" t="s">
        <v>226</v>
      </c>
      <c r="P112" s="4" t="s">
        <v>424</v>
      </c>
      <c r="Q112" s="4" t="s">
        <v>134</v>
      </c>
      <c r="R112" s="4" t="s">
        <v>439</v>
      </c>
      <c r="S112" s="4" t="s">
        <v>412</v>
      </c>
      <c r="T112" s="4">
        <v>218662</v>
      </c>
      <c r="U112" s="4"/>
      <c r="V112" s="4" t="s">
        <v>564</v>
      </c>
      <c r="W112" s="4" t="s">
        <v>731</v>
      </c>
    </row>
    <row r="113" spans="1:23" ht="79.5" customHeight="1">
      <c r="A113" s="4" t="s">
        <v>665</v>
      </c>
      <c r="B113" s="4" t="s">
        <v>353</v>
      </c>
      <c r="C113" s="4" t="s">
        <v>248</v>
      </c>
      <c r="D113" s="4" t="s">
        <v>158</v>
      </c>
      <c r="E113" s="4" t="s">
        <v>235</v>
      </c>
      <c r="F113" s="2">
        <v>2014</v>
      </c>
      <c r="G113" s="4">
        <v>135738</v>
      </c>
      <c r="H113" s="4">
        <v>0</v>
      </c>
      <c r="I113" s="4" t="s">
        <v>468</v>
      </c>
      <c r="J113" s="4" t="s">
        <v>333</v>
      </c>
      <c r="K113" s="4" t="s">
        <v>737</v>
      </c>
      <c r="L113" s="3">
        <v>41752</v>
      </c>
      <c r="M113" s="4" t="s">
        <v>597</v>
      </c>
      <c r="N113" s="4" t="s">
        <v>718</v>
      </c>
      <c r="O113" s="4" t="s">
        <v>226</v>
      </c>
      <c r="P113" s="4" t="s">
        <v>560</v>
      </c>
      <c r="Q113" s="4" t="s">
        <v>134</v>
      </c>
      <c r="R113" s="4" t="s">
        <v>439</v>
      </c>
      <c r="S113" s="4" t="s">
        <v>412</v>
      </c>
      <c r="T113" s="4">
        <v>211054</v>
      </c>
      <c r="U113" s="4"/>
      <c r="V113" s="4" t="s">
        <v>568</v>
      </c>
      <c r="W113" s="4" t="s">
        <v>731</v>
      </c>
    </row>
    <row r="114" spans="1:23" ht="79.5" customHeight="1">
      <c r="A114" s="4" t="s">
        <v>665</v>
      </c>
      <c r="B114" s="4" t="s">
        <v>357</v>
      </c>
      <c r="C114" s="4" t="s">
        <v>248</v>
      </c>
      <c r="D114" s="4" t="s">
        <v>158</v>
      </c>
      <c r="E114" s="4" t="s">
        <v>111</v>
      </c>
      <c r="F114" s="2">
        <v>2014</v>
      </c>
      <c r="G114" s="4">
        <v>1265381</v>
      </c>
      <c r="H114" s="4">
        <v>0</v>
      </c>
      <c r="I114" s="4" t="s">
        <v>883</v>
      </c>
      <c r="J114" s="4" t="s">
        <v>333</v>
      </c>
      <c r="K114" s="4" t="s">
        <v>737</v>
      </c>
      <c r="L114" s="3">
        <v>41886</v>
      </c>
      <c r="M114" s="4" t="s">
        <v>597</v>
      </c>
      <c r="N114" s="4" t="s">
        <v>508</v>
      </c>
      <c r="O114" s="4" t="s">
        <v>226</v>
      </c>
      <c r="P114" s="4" t="s">
        <v>560</v>
      </c>
      <c r="Q114" s="4" t="s">
        <v>134</v>
      </c>
      <c r="R114" s="4" t="s">
        <v>439</v>
      </c>
      <c r="S114" s="4" t="s">
        <v>412</v>
      </c>
      <c r="T114" s="4">
        <v>217775</v>
      </c>
      <c r="U114" s="4"/>
      <c r="V114" s="4" t="s">
        <v>568</v>
      </c>
      <c r="W114" s="4" t="s">
        <v>597</v>
      </c>
    </row>
    <row r="115" spans="1:23" ht="79.5" customHeight="1">
      <c r="A115" s="4" t="s">
        <v>665</v>
      </c>
      <c r="B115" s="4" t="s">
        <v>357</v>
      </c>
      <c r="C115" s="4" t="s">
        <v>248</v>
      </c>
      <c r="D115" s="4" t="s">
        <v>158</v>
      </c>
      <c r="E115" s="4" t="s">
        <v>111</v>
      </c>
      <c r="F115" s="2">
        <v>2014</v>
      </c>
      <c r="G115" s="4">
        <v>1289524</v>
      </c>
      <c r="H115" s="4">
        <v>0</v>
      </c>
      <c r="I115" s="4" t="s">
        <v>349</v>
      </c>
      <c r="J115" s="4" t="s">
        <v>333</v>
      </c>
      <c r="K115" s="4" t="s">
        <v>737</v>
      </c>
      <c r="L115" s="3">
        <v>41878</v>
      </c>
      <c r="M115" s="4" t="s">
        <v>597</v>
      </c>
      <c r="N115" s="4" t="s">
        <v>508</v>
      </c>
      <c r="O115" s="4" t="s">
        <v>207</v>
      </c>
      <c r="P115" s="4" t="s">
        <v>560</v>
      </c>
      <c r="Q115" s="4" t="s">
        <v>134</v>
      </c>
      <c r="R115" s="4" t="s">
        <v>439</v>
      </c>
      <c r="S115" s="4" t="s">
        <v>412</v>
      </c>
      <c r="T115" s="4">
        <v>217252</v>
      </c>
      <c r="U115" s="4"/>
      <c r="V115" s="4" t="s">
        <v>568</v>
      </c>
      <c r="W115" s="4" t="s">
        <v>597</v>
      </c>
    </row>
    <row r="116" spans="1:23" ht="79.5" customHeight="1">
      <c r="A116" s="4" t="s">
        <v>665</v>
      </c>
      <c r="B116" s="4" t="s">
        <v>357</v>
      </c>
      <c r="C116" s="4" t="s">
        <v>248</v>
      </c>
      <c r="D116" s="4" t="s">
        <v>158</v>
      </c>
      <c r="E116" s="4" t="s">
        <v>111</v>
      </c>
      <c r="F116" s="2">
        <v>2014</v>
      </c>
      <c r="G116" s="4">
        <v>1263228</v>
      </c>
      <c r="H116" s="4">
        <v>0</v>
      </c>
      <c r="I116" s="4" t="s">
        <v>886</v>
      </c>
      <c r="J116" s="4" t="s">
        <v>333</v>
      </c>
      <c r="K116" s="4" t="s">
        <v>737</v>
      </c>
      <c r="L116" s="3">
        <v>41885</v>
      </c>
      <c r="M116" s="4" t="s">
        <v>597</v>
      </c>
      <c r="N116" s="4" t="s">
        <v>508</v>
      </c>
      <c r="O116" s="4" t="s">
        <v>693</v>
      </c>
      <c r="P116" s="4" t="s">
        <v>560</v>
      </c>
      <c r="Q116" s="4" t="s">
        <v>134</v>
      </c>
      <c r="R116" s="4" t="s">
        <v>439</v>
      </c>
      <c r="S116" s="4" t="s">
        <v>412</v>
      </c>
      <c r="T116" s="4">
        <v>217722</v>
      </c>
      <c r="U116" s="4"/>
      <c r="V116" s="4" t="s">
        <v>568</v>
      </c>
      <c r="W116" s="4" t="s">
        <v>597</v>
      </c>
    </row>
    <row r="117" spans="1:23" ht="79.5" customHeight="1">
      <c r="A117" s="4" t="s">
        <v>665</v>
      </c>
      <c r="B117" s="4" t="s">
        <v>357</v>
      </c>
      <c r="C117" s="4" t="s">
        <v>248</v>
      </c>
      <c r="D117" s="4" t="s">
        <v>158</v>
      </c>
      <c r="E117" s="4" t="s">
        <v>767</v>
      </c>
      <c r="F117" s="2">
        <v>2014</v>
      </c>
      <c r="G117" s="4">
        <v>2999515</v>
      </c>
      <c r="H117" s="4">
        <v>0</v>
      </c>
      <c r="I117" s="4" t="s">
        <v>685</v>
      </c>
      <c r="J117" s="4" t="s">
        <v>333</v>
      </c>
      <c r="K117" s="4" t="s">
        <v>737</v>
      </c>
      <c r="L117" s="3">
        <v>41905</v>
      </c>
      <c r="M117" s="4" t="s">
        <v>597</v>
      </c>
      <c r="N117" s="4" t="s">
        <v>467</v>
      </c>
      <c r="O117" s="4" t="s">
        <v>693</v>
      </c>
      <c r="P117" s="4" t="s">
        <v>560</v>
      </c>
      <c r="Q117" s="4" t="s">
        <v>134</v>
      </c>
      <c r="R117" s="4" t="s">
        <v>439</v>
      </c>
      <c r="S117" s="4" t="s">
        <v>412</v>
      </c>
      <c r="T117" s="4">
        <v>218230</v>
      </c>
      <c r="U117" s="4"/>
      <c r="V117" s="4" t="s">
        <v>568</v>
      </c>
      <c r="W117" s="4" t="s">
        <v>731</v>
      </c>
    </row>
    <row r="118" spans="1:23" ht="79.5" customHeight="1">
      <c r="A118" s="4" t="s">
        <v>665</v>
      </c>
      <c r="B118" s="4" t="s">
        <v>357</v>
      </c>
      <c r="C118" s="4" t="s">
        <v>248</v>
      </c>
      <c r="D118" s="4" t="s">
        <v>158</v>
      </c>
      <c r="E118" s="4" t="s">
        <v>767</v>
      </c>
      <c r="F118" s="2">
        <v>2014</v>
      </c>
      <c r="G118" s="4">
        <v>2612224</v>
      </c>
      <c r="H118" s="4">
        <v>0</v>
      </c>
      <c r="I118" s="4" t="s">
        <v>716</v>
      </c>
      <c r="J118" s="4" t="s">
        <v>333</v>
      </c>
      <c r="K118" s="4" t="s">
        <v>737</v>
      </c>
      <c r="L118" s="3">
        <v>41906</v>
      </c>
      <c r="M118" s="4" t="s">
        <v>597</v>
      </c>
      <c r="N118" s="4" t="s">
        <v>467</v>
      </c>
      <c r="O118" s="4" t="s">
        <v>226</v>
      </c>
      <c r="P118" s="4" t="s">
        <v>560</v>
      </c>
      <c r="Q118" s="4" t="s">
        <v>134</v>
      </c>
      <c r="R118" s="4" t="s">
        <v>439</v>
      </c>
      <c r="S118" s="4" t="s">
        <v>412</v>
      </c>
      <c r="T118" s="4">
        <v>218326</v>
      </c>
      <c r="U118" s="4"/>
      <c r="V118" s="4" t="s">
        <v>568</v>
      </c>
      <c r="W118" s="4" t="s">
        <v>731</v>
      </c>
    </row>
    <row r="119" spans="1:23" ht="79.5" customHeight="1">
      <c r="A119" s="4" t="s">
        <v>665</v>
      </c>
      <c r="B119" s="4" t="s">
        <v>357</v>
      </c>
      <c r="C119" s="4" t="s">
        <v>248</v>
      </c>
      <c r="D119" s="4" t="s">
        <v>158</v>
      </c>
      <c r="E119" s="4" t="s">
        <v>767</v>
      </c>
      <c r="F119" s="2">
        <v>2014</v>
      </c>
      <c r="G119" s="4">
        <v>294633</v>
      </c>
      <c r="H119" s="4">
        <v>0</v>
      </c>
      <c r="I119" s="4" t="s">
        <v>619</v>
      </c>
      <c r="J119" s="4" t="s">
        <v>333</v>
      </c>
      <c r="K119" s="4" t="s">
        <v>737</v>
      </c>
      <c r="L119" s="3">
        <v>41753</v>
      </c>
      <c r="M119" s="4" t="s">
        <v>597</v>
      </c>
      <c r="N119" s="4" t="s">
        <v>467</v>
      </c>
      <c r="O119" s="4" t="s">
        <v>226</v>
      </c>
      <c r="P119" s="4" t="s">
        <v>560</v>
      </c>
      <c r="Q119" s="4" t="s">
        <v>134</v>
      </c>
      <c r="R119" s="4" t="s">
        <v>439</v>
      </c>
      <c r="S119" s="4" t="s">
        <v>412</v>
      </c>
      <c r="T119" s="4">
        <v>211139</v>
      </c>
      <c r="U119" s="4"/>
      <c r="V119" s="4" t="s">
        <v>568</v>
      </c>
      <c r="W119" s="4" t="s">
        <v>731</v>
      </c>
    </row>
    <row r="120" spans="1:23" ht="79.5" customHeight="1">
      <c r="A120" s="4" t="s">
        <v>665</v>
      </c>
      <c r="B120" s="4" t="s">
        <v>678</v>
      </c>
      <c r="C120" s="4" t="s">
        <v>248</v>
      </c>
      <c r="D120" s="4" t="s">
        <v>158</v>
      </c>
      <c r="E120" s="4" t="s">
        <v>809</v>
      </c>
      <c r="F120" s="2">
        <v>2014</v>
      </c>
      <c r="G120" s="4">
        <v>103608</v>
      </c>
      <c r="H120" s="4">
        <v>0</v>
      </c>
      <c r="I120" s="4" t="s">
        <v>195</v>
      </c>
      <c r="J120" s="4" t="s">
        <v>333</v>
      </c>
      <c r="K120" s="4" t="s">
        <v>737</v>
      </c>
      <c r="L120" s="3">
        <v>41807</v>
      </c>
      <c r="M120" s="4" t="s">
        <v>597</v>
      </c>
      <c r="N120" s="4" t="s">
        <v>718</v>
      </c>
      <c r="O120" s="4" t="s">
        <v>693</v>
      </c>
      <c r="P120" s="4" t="s">
        <v>560</v>
      </c>
      <c r="Q120" s="4" t="s">
        <v>134</v>
      </c>
      <c r="R120" s="4" t="s">
        <v>439</v>
      </c>
      <c r="S120" s="4" t="s">
        <v>412</v>
      </c>
      <c r="T120" s="4">
        <v>213958</v>
      </c>
      <c r="U120" s="4"/>
      <c r="V120" s="4" t="s">
        <v>568</v>
      </c>
      <c r="W120" s="4" t="s">
        <v>731</v>
      </c>
    </row>
    <row r="121" spans="1:23" ht="79.5" customHeight="1">
      <c r="A121" s="4" t="s">
        <v>665</v>
      </c>
      <c r="B121" s="4" t="s">
        <v>678</v>
      </c>
      <c r="C121" s="4" t="s">
        <v>248</v>
      </c>
      <c r="D121" s="4" t="s">
        <v>158</v>
      </c>
      <c r="E121" s="4" t="s">
        <v>809</v>
      </c>
      <c r="F121" s="2">
        <v>2014</v>
      </c>
      <c r="G121" s="4">
        <v>311200</v>
      </c>
      <c r="H121" s="4">
        <v>0</v>
      </c>
      <c r="I121" s="4" t="s">
        <v>666</v>
      </c>
      <c r="J121" s="4" t="s">
        <v>333</v>
      </c>
      <c r="K121" s="4" t="s">
        <v>737</v>
      </c>
      <c r="L121" s="3">
        <v>41834</v>
      </c>
      <c r="M121" s="4" t="s">
        <v>597</v>
      </c>
      <c r="N121" s="4" t="s">
        <v>718</v>
      </c>
      <c r="O121" s="4" t="s">
        <v>207</v>
      </c>
      <c r="P121" s="4" t="s">
        <v>560</v>
      </c>
      <c r="Q121" s="4" t="s">
        <v>134</v>
      </c>
      <c r="R121" s="4" t="s">
        <v>439</v>
      </c>
      <c r="S121" s="4" t="s">
        <v>412</v>
      </c>
      <c r="T121" s="4">
        <v>214984</v>
      </c>
      <c r="U121" s="4"/>
      <c r="V121" s="4" t="s">
        <v>568</v>
      </c>
      <c r="W121" s="4" t="s">
        <v>731</v>
      </c>
    </row>
    <row r="122" spans="1:23" ht="79.5" customHeight="1">
      <c r="A122" s="4" t="s">
        <v>665</v>
      </c>
      <c r="B122" s="4" t="s">
        <v>678</v>
      </c>
      <c r="C122" s="4" t="s">
        <v>248</v>
      </c>
      <c r="D122" s="4" t="s">
        <v>158</v>
      </c>
      <c r="E122" s="4" t="s">
        <v>809</v>
      </c>
      <c r="F122" s="2">
        <v>2014</v>
      </c>
      <c r="G122" s="4">
        <v>554766</v>
      </c>
      <c r="H122" s="4">
        <v>0</v>
      </c>
      <c r="I122" s="4" t="s">
        <v>578</v>
      </c>
      <c r="J122" s="4" t="s">
        <v>333</v>
      </c>
      <c r="K122" s="4" t="s">
        <v>737</v>
      </c>
      <c r="L122" s="3">
        <v>41906</v>
      </c>
      <c r="M122" s="4" t="s">
        <v>597</v>
      </c>
      <c r="N122" s="4" t="s">
        <v>718</v>
      </c>
      <c r="O122" s="4" t="s">
        <v>226</v>
      </c>
      <c r="P122" s="4" t="s">
        <v>560</v>
      </c>
      <c r="Q122" s="4" t="s">
        <v>134</v>
      </c>
      <c r="R122" s="4" t="s">
        <v>439</v>
      </c>
      <c r="S122" s="4" t="s">
        <v>412</v>
      </c>
      <c r="T122" s="4">
        <v>218322</v>
      </c>
      <c r="U122" s="4"/>
      <c r="V122" s="4" t="s">
        <v>568</v>
      </c>
      <c r="W122" s="4" t="s">
        <v>731</v>
      </c>
    </row>
    <row r="123" spans="1:23" ht="79.5" customHeight="1">
      <c r="A123" s="4" t="s">
        <v>665</v>
      </c>
      <c r="B123" s="4" t="s">
        <v>678</v>
      </c>
      <c r="C123" s="4" t="s">
        <v>248</v>
      </c>
      <c r="D123" s="4" t="s">
        <v>158</v>
      </c>
      <c r="E123" s="4" t="s">
        <v>809</v>
      </c>
      <c r="F123" s="2">
        <v>2014</v>
      </c>
      <c r="G123" s="4">
        <v>519313</v>
      </c>
      <c r="H123" s="4">
        <v>0</v>
      </c>
      <c r="I123" s="4" t="s">
        <v>394</v>
      </c>
      <c r="J123" s="4" t="s">
        <v>333</v>
      </c>
      <c r="K123" s="4" t="s">
        <v>737</v>
      </c>
      <c r="L123" s="3">
        <v>41752</v>
      </c>
      <c r="M123" s="4" t="s">
        <v>597</v>
      </c>
      <c r="N123" s="4" t="s">
        <v>718</v>
      </c>
      <c r="O123" s="4" t="s">
        <v>226</v>
      </c>
      <c r="P123" s="4" t="s">
        <v>560</v>
      </c>
      <c r="Q123" s="4" t="s">
        <v>134</v>
      </c>
      <c r="R123" s="4" t="s">
        <v>439</v>
      </c>
      <c r="S123" s="4" t="s">
        <v>412</v>
      </c>
      <c r="T123" s="4">
        <v>211052</v>
      </c>
      <c r="U123" s="4"/>
      <c r="V123" s="4" t="s">
        <v>568</v>
      </c>
      <c r="W123" s="4" t="s">
        <v>731</v>
      </c>
    </row>
    <row r="124" spans="1:23" ht="79.5" customHeight="1">
      <c r="A124" s="4" t="s">
        <v>665</v>
      </c>
      <c r="B124" s="4" t="s">
        <v>678</v>
      </c>
      <c r="C124" s="4" t="s">
        <v>248</v>
      </c>
      <c r="D124" s="4" t="s">
        <v>158</v>
      </c>
      <c r="E124" s="4" t="s">
        <v>809</v>
      </c>
      <c r="F124" s="2">
        <v>2014</v>
      </c>
      <c r="G124" s="4">
        <v>1063443</v>
      </c>
      <c r="H124" s="4">
        <v>0</v>
      </c>
      <c r="I124" s="4" t="s">
        <v>518</v>
      </c>
      <c r="J124" s="4" t="s">
        <v>333</v>
      </c>
      <c r="K124" s="4" t="s">
        <v>737</v>
      </c>
      <c r="L124" s="3">
        <v>41890</v>
      </c>
      <c r="M124" s="4" t="s">
        <v>597</v>
      </c>
      <c r="N124" s="4" t="s">
        <v>718</v>
      </c>
      <c r="O124" s="4" t="s">
        <v>239</v>
      </c>
      <c r="P124" s="4" t="s">
        <v>560</v>
      </c>
      <c r="Q124" s="4" t="s">
        <v>134</v>
      </c>
      <c r="R124" s="4" t="s">
        <v>439</v>
      </c>
      <c r="S124" s="4" t="s">
        <v>412</v>
      </c>
      <c r="T124" s="4">
        <v>217916</v>
      </c>
      <c r="U124" s="4"/>
      <c r="V124" s="4" t="s">
        <v>568</v>
      </c>
      <c r="W124" s="4" t="s">
        <v>731</v>
      </c>
    </row>
    <row r="125" spans="1:23" ht="125.25" customHeight="1">
      <c r="A125" s="4" t="s">
        <v>710</v>
      </c>
      <c r="B125" s="4" t="s">
        <v>708</v>
      </c>
      <c r="C125" s="4" t="s">
        <v>248</v>
      </c>
      <c r="D125" s="4"/>
      <c r="E125" s="4"/>
      <c r="F125" s="2">
        <v>2014</v>
      </c>
      <c r="G125" s="4">
        <v>590000</v>
      </c>
      <c r="H125" s="4">
        <v>0</v>
      </c>
      <c r="I125" s="4" t="s">
        <v>682</v>
      </c>
      <c r="J125" s="4" t="s">
        <v>333</v>
      </c>
      <c r="K125" s="4" t="s">
        <v>737</v>
      </c>
      <c r="L125" s="3">
        <v>41899</v>
      </c>
      <c r="M125" s="4"/>
      <c r="N125" s="4" t="s">
        <v>718</v>
      </c>
      <c r="O125" s="4" t="s">
        <v>861</v>
      </c>
      <c r="P125" s="4" t="s">
        <v>560</v>
      </c>
      <c r="Q125" s="4" t="s">
        <v>400</v>
      </c>
      <c r="R125" s="4" t="s">
        <v>210</v>
      </c>
      <c r="S125" s="4" t="s">
        <v>454</v>
      </c>
      <c r="T125" s="4">
        <v>219016</v>
      </c>
      <c r="U125" s="4"/>
      <c r="V125" s="4" t="s">
        <v>564</v>
      </c>
      <c r="W125" s="4"/>
    </row>
    <row r="126" spans="1:23" ht="57" customHeight="1">
      <c r="A126" s="4" t="s">
        <v>61</v>
      </c>
      <c r="B126" s="4" t="s">
        <v>563</v>
      </c>
      <c r="C126" s="4" t="s">
        <v>248</v>
      </c>
      <c r="D126" s="4"/>
      <c r="E126" s="4"/>
      <c r="F126" s="2">
        <v>2014</v>
      </c>
      <c r="G126" s="4">
        <v>0</v>
      </c>
      <c r="H126" s="4">
        <v>0</v>
      </c>
      <c r="I126" s="4" t="s">
        <v>402</v>
      </c>
      <c r="J126" s="4" t="s">
        <v>333</v>
      </c>
      <c r="K126" s="4" t="s">
        <v>737</v>
      </c>
      <c r="L126" s="3">
        <v>41899</v>
      </c>
      <c r="M126" s="4"/>
      <c r="N126" s="4" t="s">
        <v>718</v>
      </c>
      <c r="O126" s="4" t="s">
        <v>239</v>
      </c>
      <c r="P126" s="4" t="s">
        <v>560</v>
      </c>
      <c r="Q126" s="4" t="s">
        <v>400</v>
      </c>
      <c r="R126" s="4" t="s">
        <v>67</v>
      </c>
      <c r="S126" s="4" t="s">
        <v>454</v>
      </c>
      <c r="T126" s="4">
        <v>219159</v>
      </c>
      <c r="U126" s="4"/>
      <c r="V126" s="4" t="s">
        <v>564</v>
      </c>
      <c r="W126" s="4"/>
    </row>
    <row r="127" spans="1:23" ht="79.5" customHeight="1">
      <c r="A127" s="4" t="s">
        <v>448</v>
      </c>
      <c r="B127" s="4" t="s">
        <v>661</v>
      </c>
      <c r="C127" s="4" t="s">
        <v>248</v>
      </c>
      <c r="D127" s="4" t="s">
        <v>158</v>
      </c>
      <c r="E127" s="4" t="s">
        <v>431</v>
      </c>
      <c r="F127" s="2">
        <v>2014</v>
      </c>
      <c r="G127" s="4">
        <v>3000000</v>
      </c>
      <c r="H127" s="4">
        <v>0</v>
      </c>
      <c r="I127" s="4" t="s">
        <v>806</v>
      </c>
      <c r="J127" s="4" t="s">
        <v>333</v>
      </c>
      <c r="K127" s="4" t="s">
        <v>737</v>
      </c>
      <c r="L127" s="3">
        <v>41922</v>
      </c>
      <c r="M127" s="4" t="s">
        <v>667</v>
      </c>
      <c r="N127" s="4" t="s">
        <v>82</v>
      </c>
      <c r="O127" s="4" t="s">
        <v>861</v>
      </c>
      <c r="P127" s="4" t="s">
        <v>560</v>
      </c>
      <c r="Q127" s="4" t="s">
        <v>400</v>
      </c>
      <c r="R127" s="4" t="s">
        <v>551</v>
      </c>
      <c r="S127" s="4" t="s">
        <v>412</v>
      </c>
      <c r="T127" s="4">
        <v>219366</v>
      </c>
      <c r="U127" s="4"/>
      <c r="V127" s="4" t="s">
        <v>564</v>
      </c>
      <c r="W127" s="4" t="s">
        <v>731</v>
      </c>
    </row>
    <row r="128" spans="1:23" ht="79.5" customHeight="1">
      <c r="A128" s="4" t="s">
        <v>448</v>
      </c>
      <c r="B128" s="4" t="s">
        <v>259</v>
      </c>
      <c r="C128" s="4" t="s">
        <v>248</v>
      </c>
      <c r="D128" s="4" t="s">
        <v>158</v>
      </c>
      <c r="E128" s="4" t="s">
        <v>715</v>
      </c>
      <c r="F128" s="2">
        <v>2014</v>
      </c>
      <c r="G128" s="4">
        <v>2000000</v>
      </c>
      <c r="H128" s="4">
        <v>0</v>
      </c>
      <c r="I128" s="4" t="s">
        <v>204</v>
      </c>
      <c r="J128" s="4" t="s">
        <v>333</v>
      </c>
      <c r="K128" s="4" t="s">
        <v>737</v>
      </c>
      <c r="L128" s="3">
        <v>41922</v>
      </c>
      <c r="M128" s="4" t="s">
        <v>597</v>
      </c>
      <c r="N128" s="4" t="s">
        <v>718</v>
      </c>
      <c r="O128" s="4" t="s">
        <v>861</v>
      </c>
      <c r="P128" s="4" t="s">
        <v>560</v>
      </c>
      <c r="Q128" s="4" t="s">
        <v>400</v>
      </c>
      <c r="R128" s="4" t="s">
        <v>559</v>
      </c>
      <c r="S128" s="4" t="s">
        <v>412</v>
      </c>
      <c r="T128" s="4">
        <v>219364</v>
      </c>
      <c r="U128" s="4"/>
      <c r="V128" s="4" t="s">
        <v>564</v>
      </c>
      <c r="W128" s="4" t="s">
        <v>731</v>
      </c>
    </row>
    <row r="129" spans="1:23" ht="79.5" customHeight="1">
      <c r="A129" s="4" t="s">
        <v>448</v>
      </c>
      <c r="B129" s="4" t="s">
        <v>652</v>
      </c>
      <c r="C129" s="4" t="s">
        <v>248</v>
      </c>
      <c r="D129" s="4" t="s">
        <v>158</v>
      </c>
      <c r="E129" s="4" t="s">
        <v>281</v>
      </c>
      <c r="F129" s="2">
        <v>2014</v>
      </c>
      <c r="G129" s="4">
        <v>2500000</v>
      </c>
      <c r="H129" s="4">
        <v>0</v>
      </c>
      <c r="I129" s="4" t="s">
        <v>480</v>
      </c>
      <c r="J129" s="4" t="s">
        <v>333</v>
      </c>
      <c r="K129" s="4" t="s">
        <v>737</v>
      </c>
      <c r="L129" s="3">
        <v>41922</v>
      </c>
      <c r="M129" s="4" t="s">
        <v>597</v>
      </c>
      <c r="N129" s="4" t="s">
        <v>718</v>
      </c>
      <c r="O129" s="4" t="s">
        <v>693</v>
      </c>
      <c r="P129" s="4" t="s">
        <v>560</v>
      </c>
      <c r="Q129" s="4" t="s">
        <v>400</v>
      </c>
      <c r="R129" s="4" t="s">
        <v>439</v>
      </c>
      <c r="S129" s="4" t="s">
        <v>412</v>
      </c>
      <c r="T129" s="4">
        <v>219365</v>
      </c>
      <c r="U129" s="4"/>
      <c r="V129" s="4" t="s">
        <v>564</v>
      </c>
      <c r="W129" s="4" t="s">
        <v>731</v>
      </c>
    </row>
    <row r="130" spans="1:23" ht="102" customHeight="1">
      <c r="A130" s="4" t="s">
        <v>448</v>
      </c>
      <c r="B130" s="4" t="s">
        <v>708</v>
      </c>
      <c r="C130" s="4" t="s">
        <v>248</v>
      </c>
      <c r="D130" s="4" t="s">
        <v>158</v>
      </c>
      <c r="E130" s="4" t="s">
        <v>901</v>
      </c>
      <c r="F130" s="2">
        <v>2014</v>
      </c>
      <c r="G130" s="4">
        <v>0</v>
      </c>
      <c r="H130" s="4">
        <v>12500000</v>
      </c>
      <c r="I130" s="4" t="s">
        <v>315</v>
      </c>
      <c r="J130" s="4" t="s">
        <v>333</v>
      </c>
      <c r="K130" s="4" t="s">
        <v>737</v>
      </c>
      <c r="L130" s="3">
        <v>41922</v>
      </c>
      <c r="M130" s="4" t="s">
        <v>597</v>
      </c>
      <c r="N130" s="4" t="s">
        <v>718</v>
      </c>
      <c r="O130" s="4" t="s">
        <v>861</v>
      </c>
      <c r="P130" s="4" t="s">
        <v>646</v>
      </c>
      <c r="Q130" s="4" t="s">
        <v>400</v>
      </c>
      <c r="R130" s="4" t="s">
        <v>210</v>
      </c>
      <c r="S130" s="4" t="s">
        <v>412</v>
      </c>
      <c r="T130" s="4">
        <v>219363</v>
      </c>
      <c r="U130" s="4"/>
      <c r="V130" s="4" t="s">
        <v>564</v>
      </c>
      <c r="W130" s="4" t="s">
        <v>731</v>
      </c>
    </row>
    <row r="131" spans="1:23" ht="79.5" customHeight="1">
      <c r="A131" s="4" t="s">
        <v>671</v>
      </c>
      <c r="B131" s="4" t="s">
        <v>63</v>
      </c>
      <c r="C131" s="4" t="s">
        <v>248</v>
      </c>
      <c r="D131" s="4" t="s">
        <v>158</v>
      </c>
      <c r="E131" s="4" t="s">
        <v>854</v>
      </c>
      <c r="F131" s="2">
        <v>2014</v>
      </c>
      <c r="G131" s="4">
        <v>100000</v>
      </c>
      <c r="H131" s="4">
        <v>0</v>
      </c>
      <c r="I131" s="4" t="s">
        <v>774</v>
      </c>
      <c r="J131" s="4" t="s">
        <v>333</v>
      </c>
      <c r="K131" s="4" t="s">
        <v>737</v>
      </c>
      <c r="L131" s="3">
        <v>41921</v>
      </c>
      <c r="M131" s="4" t="s">
        <v>597</v>
      </c>
      <c r="N131" s="4" t="s">
        <v>718</v>
      </c>
      <c r="O131" s="4" t="s">
        <v>861</v>
      </c>
      <c r="P131" s="4" t="s">
        <v>560</v>
      </c>
      <c r="Q131" s="4" t="s">
        <v>671</v>
      </c>
      <c r="R131" s="4" t="s">
        <v>439</v>
      </c>
      <c r="S131" s="4" t="s">
        <v>412</v>
      </c>
      <c r="T131" s="4">
        <v>219764</v>
      </c>
      <c r="U131" s="4"/>
      <c r="V131" s="4" t="s">
        <v>404</v>
      </c>
      <c r="W131" s="4" t="s">
        <v>731</v>
      </c>
    </row>
    <row r="132" spans="1:23" ht="33.75" customHeight="1">
      <c r="A132" s="4" t="s">
        <v>83</v>
      </c>
      <c r="B132" s="4" t="s">
        <v>563</v>
      </c>
      <c r="C132" s="4" t="s">
        <v>248</v>
      </c>
      <c r="D132" s="4"/>
      <c r="E132" s="4"/>
      <c r="F132" s="2">
        <v>2014</v>
      </c>
      <c r="G132" s="4">
        <v>1620220</v>
      </c>
      <c r="H132" s="4">
        <v>0</v>
      </c>
      <c r="I132" s="4" t="s">
        <v>679</v>
      </c>
      <c r="J132" s="4">
        <v>10000000</v>
      </c>
      <c r="K132" s="4" t="s">
        <v>760</v>
      </c>
      <c r="L132" s="3">
        <v>41862</v>
      </c>
      <c r="M132" s="4"/>
      <c r="N132" s="4" t="s">
        <v>718</v>
      </c>
      <c r="O132" s="4" t="s">
        <v>693</v>
      </c>
      <c r="P132" s="4" t="s">
        <v>560</v>
      </c>
      <c r="Q132" s="4" t="s">
        <v>83</v>
      </c>
      <c r="R132" s="4" t="s">
        <v>67</v>
      </c>
      <c r="S132" s="4" t="s">
        <v>412</v>
      </c>
      <c r="T132" s="4">
        <v>216868</v>
      </c>
      <c r="U132" s="4"/>
      <c r="V132" s="4" t="s">
        <v>564</v>
      </c>
      <c r="W132" s="4"/>
    </row>
    <row r="133" spans="1:23" ht="90.75" customHeight="1">
      <c r="A133" s="4" t="s">
        <v>83</v>
      </c>
      <c r="B133" s="4" t="s">
        <v>563</v>
      </c>
      <c r="C133" s="4" t="s">
        <v>248</v>
      </c>
      <c r="D133" s="4"/>
      <c r="E133" s="4"/>
      <c r="F133" s="2">
        <v>2014</v>
      </c>
      <c r="G133" s="4">
        <v>639182</v>
      </c>
      <c r="H133" s="4">
        <v>0</v>
      </c>
      <c r="I133" s="4" t="s">
        <v>643</v>
      </c>
      <c r="J133" s="4">
        <v>4000000</v>
      </c>
      <c r="K133" s="4" t="s">
        <v>760</v>
      </c>
      <c r="L133" s="3">
        <v>41790</v>
      </c>
      <c r="M133" s="4"/>
      <c r="N133" s="4" t="s">
        <v>718</v>
      </c>
      <c r="O133" s="4" t="s">
        <v>861</v>
      </c>
      <c r="P133" s="4" t="s">
        <v>560</v>
      </c>
      <c r="Q133" s="4" t="s">
        <v>83</v>
      </c>
      <c r="R133" s="4" t="s">
        <v>67</v>
      </c>
      <c r="S133" s="4" t="s">
        <v>454</v>
      </c>
      <c r="T133" s="4">
        <v>216870</v>
      </c>
      <c r="U133" s="4"/>
      <c r="V133" s="4" t="s">
        <v>564</v>
      </c>
      <c r="W133" s="4"/>
    </row>
    <row r="134" spans="1:23" ht="79.5" customHeight="1">
      <c r="A134" s="4" t="s">
        <v>83</v>
      </c>
      <c r="B134" s="4" t="s">
        <v>63</v>
      </c>
      <c r="C134" s="4" t="s">
        <v>248</v>
      </c>
      <c r="D134" s="4" t="s">
        <v>158</v>
      </c>
      <c r="E134" s="4" t="s">
        <v>854</v>
      </c>
      <c r="F134" s="2">
        <v>2014</v>
      </c>
      <c r="G134" s="4">
        <v>0</v>
      </c>
      <c r="H134" s="4">
        <v>6000000</v>
      </c>
      <c r="I134" s="4" t="s">
        <v>24</v>
      </c>
      <c r="J134" s="4" t="s">
        <v>333</v>
      </c>
      <c r="K134" s="4" t="s">
        <v>737</v>
      </c>
      <c r="L134" s="3">
        <v>41936</v>
      </c>
      <c r="M134" s="4" t="s">
        <v>597</v>
      </c>
      <c r="N134" s="4" t="s">
        <v>718</v>
      </c>
      <c r="O134" s="4" t="s">
        <v>861</v>
      </c>
      <c r="P134" s="4" t="s">
        <v>646</v>
      </c>
      <c r="Q134" s="4" t="s">
        <v>83</v>
      </c>
      <c r="R134" s="4" t="s">
        <v>439</v>
      </c>
      <c r="S134" s="4" t="s">
        <v>412</v>
      </c>
      <c r="T134" s="4">
        <v>219317</v>
      </c>
      <c r="U134" s="4"/>
      <c r="V134" s="4" t="s">
        <v>568</v>
      </c>
      <c r="W134" s="4" t="s">
        <v>731</v>
      </c>
    </row>
    <row r="135" spans="1:23" ht="125.25" customHeight="1">
      <c r="A135" s="4" t="s">
        <v>83</v>
      </c>
      <c r="B135" s="4" t="s">
        <v>708</v>
      </c>
      <c r="C135" s="4" t="s">
        <v>248</v>
      </c>
      <c r="D135" s="4"/>
      <c r="E135" s="4"/>
      <c r="F135" s="2">
        <v>2014</v>
      </c>
      <c r="G135" s="4">
        <v>0</v>
      </c>
      <c r="H135" s="4">
        <v>0</v>
      </c>
      <c r="I135" s="4" t="s">
        <v>874</v>
      </c>
      <c r="J135" s="4" t="s">
        <v>333</v>
      </c>
      <c r="K135" s="4" t="s">
        <v>737</v>
      </c>
      <c r="L135" s="3">
        <v>41936</v>
      </c>
      <c r="M135" s="4"/>
      <c r="N135" s="4" t="s">
        <v>718</v>
      </c>
      <c r="O135" s="4" t="s">
        <v>861</v>
      </c>
      <c r="P135" s="4" t="s">
        <v>646</v>
      </c>
      <c r="Q135" s="4" t="s">
        <v>83</v>
      </c>
      <c r="R135" s="4" t="s">
        <v>210</v>
      </c>
      <c r="S135" s="4" t="s">
        <v>412</v>
      </c>
      <c r="T135" s="4">
        <v>219529</v>
      </c>
      <c r="U135" s="4"/>
      <c r="V135" s="4" t="s">
        <v>564</v>
      </c>
      <c r="W135" s="4"/>
    </row>
    <row r="136" spans="1:23" ht="79.5" customHeight="1">
      <c r="A136" s="4" t="s">
        <v>83</v>
      </c>
      <c r="B136" s="4" t="s">
        <v>708</v>
      </c>
      <c r="C136" s="4" t="s">
        <v>248</v>
      </c>
      <c r="D136" s="4"/>
      <c r="E136" s="4"/>
      <c r="F136" s="2">
        <v>2014</v>
      </c>
      <c r="G136" s="4">
        <v>30740598</v>
      </c>
      <c r="H136" s="4">
        <v>0</v>
      </c>
      <c r="I136" s="4" t="s">
        <v>251</v>
      </c>
      <c r="J136" s="4" t="s">
        <v>333</v>
      </c>
      <c r="K136" s="4" t="s">
        <v>737</v>
      </c>
      <c r="L136" s="3">
        <v>41907</v>
      </c>
      <c r="M136" s="4"/>
      <c r="N136" s="4" t="s">
        <v>718</v>
      </c>
      <c r="O136" s="4" t="s">
        <v>861</v>
      </c>
      <c r="P136" s="4" t="s">
        <v>560</v>
      </c>
      <c r="Q136" s="4" t="s">
        <v>83</v>
      </c>
      <c r="R136" s="4" t="s">
        <v>210</v>
      </c>
      <c r="S136" s="4" t="s">
        <v>454</v>
      </c>
      <c r="T136" s="4">
        <v>219187</v>
      </c>
      <c r="U136" s="4"/>
      <c r="V136" s="4" t="s">
        <v>564</v>
      </c>
      <c r="W136" s="4"/>
    </row>
    <row r="137" spans="1:23" ht="79.5" customHeight="1">
      <c r="A137" s="4" t="s">
        <v>83</v>
      </c>
      <c r="B137" s="4" t="s">
        <v>357</v>
      </c>
      <c r="C137" s="4" t="s">
        <v>248</v>
      </c>
      <c r="D137" s="4" t="s">
        <v>158</v>
      </c>
      <c r="E137" s="4" t="s">
        <v>767</v>
      </c>
      <c r="F137" s="2">
        <v>2014</v>
      </c>
      <c r="G137" s="4">
        <v>6000000</v>
      </c>
      <c r="H137" s="4">
        <v>0</v>
      </c>
      <c r="I137" s="4" t="s">
        <v>87</v>
      </c>
      <c r="J137" s="4" t="s">
        <v>333</v>
      </c>
      <c r="K137" s="4" t="s">
        <v>737</v>
      </c>
      <c r="L137" s="3">
        <v>41912</v>
      </c>
      <c r="M137" s="4" t="s">
        <v>597</v>
      </c>
      <c r="N137" s="4" t="s">
        <v>467</v>
      </c>
      <c r="O137" s="4" t="s">
        <v>861</v>
      </c>
      <c r="P137" s="4" t="s">
        <v>560</v>
      </c>
      <c r="Q137" s="4" t="s">
        <v>83</v>
      </c>
      <c r="R137" s="4" t="s">
        <v>439</v>
      </c>
      <c r="S137" s="4" t="s">
        <v>412</v>
      </c>
      <c r="T137" s="4">
        <v>219074</v>
      </c>
      <c r="U137" s="4"/>
      <c r="V137" s="4" t="s">
        <v>568</v>
      </c>
      <c r="W137" s="4" t="s">
        <v>731</v>
      </c>
    </row>
    <row r="138" spans="1:23" ht="79.5" customHeight="1">
      <c r="A138" s="4" t="s">
        <v>83</v>
      </c>
      <c r="B138" s="4" t="s">
        <v>678</v>
      </c>
      <c r="C138" s="4" t="s">
        <v>248</v>
      </c>
      <c r="D138" s="4" t="s">
        <v>158</v>
      </c>
      <c r="E138" s="4" t="s">
        <v>809</v>
      </c>
      <c r="F138" s="2">
        <v>2014</v>
      </c>
      <c r="G138" s="4">
        <v>2000000</v>
      </c>
      <c r="H138" s="4">
        <v>0</v>
      </c>
      <c r="I138" s="4" t="s">
        <v>509</v>
      </c>
      <c r="J138" s="4" t="s">
        <v>333</v>
      </c>
      <c r="K138" s="4" t="s">
        <v>737</v>
      </c>
      <c r="L138" s="3">
        <v>41915</v>
      </c>
      <c r="M138" s="4" t="s">
        <v>597</v>
      </c>
      <c r="N138" s="4" t="s">
        <v>718</v>
      </c>
      <c r="O138" s="4" t="s">
        <v>861</v>
      </c>
      <c r="P138" s="4" t="s">
        <v>560</v>
      </c>
      <c r="Q138" s="4" t="s">
        <v>83</v>
      </c>
      <c r="R138" s="4" t="s">
        <v>439</v>
      </c>
      <c r="S138" s="4" t="s">
        <v>412</v>
      </c>
      <c r="T138" s="4">
        <v>218847</v>
      </c>
      <c r="U138" s="4"/>
      <c r="V138" s="4" t="s">
        <v>568</v>
      </c>
      <c r="W138" s="4" t="s">
        <v>731</v>
      </c>
    </row>
    <row r="139" spans="1:23" ht="57" customHeight="1">
      <c r="A139" s="4" t="s">
        <v>829</v>
      </c>
      <c r="B139" s="4" t="s">
        <v>708</v>
      </c>
      <c r="C139" s="4" t="s">
        <v>248</v>
      </c>
      <c r="D139" s="4"/>
      <c r="E139" s="4"/>
      <c r="F139" s="2">
        <v>2014</v>
      </c>
      <c r="G139" s="4">
        <v>50000</v>
      </c>
      <c r="H139" s="4">
        <v>0</v>
      </c>
      <c r="I139" s="4" t="s">
        <v>241</v>
      </c>
      <c r="J139" s="4" t="s">
        <v>333</v>
      </c>
      <c r="K139" s="4" t="s">
        <v>737</v>
      </c>
      <c r="L139" s="3">
        <v>41906</v>
      </c>
      <c r="M139" s="4"/>
      <c r="N139" s="4" t="s">
        <v>718</v>
      </c>
      <c r="O139" s="4" t="s">
        <v>861</v>
      </c>
      <c r="P139" s="4" t="s">
        <v>560</v>
      </c>
      <c r="Q139" s="4" t="s">
        <v>400</v>
      </c>
      <c r="R139" s="4" t="s">
        <v>210</v>
      </c>
      <c r="S139" s="4" t="s">
        <v>412</v>
      </c>
      <c r="T139" s="4">
        <v>218458</v>
      </c>
      <c r="U139" s="4"/>
      <c r="V139" s="4" t="s">
        <v>564</v>
      </c>
      <c r="W139" s="4"/>
    </row>
    <row r="140" spans="1:23" ht="57" customHeight="1">
      <c r="A140" s="4" t="s">
        <v>399</v>
      </c>
      <c r="B140" s="4" t="s">
        <v>678</v>
      </c>
      <c r="C140" s="4" t="s">
        <v>248</v>
      </c>
      <c r="D140" s="4"/>
      <c r="E140" s="4"/>
      <c r="F140" s="2">
        <v>2014</v>
      </c>
      <c r="G140" s="4">
        <v>247000</v>
      </c>
      <c r="H140" s="4">
        <v>0</v>
      </c>
      <c r="I140" s="4" t="s">
        <v>791</v>
      </c>
      <c r="J140" s="4" t="s">
        <v>333</v>
      </c>
      <c r="K140" s="4" t="s">
        <v>737</v>
      </c>
      <c r="L140" s="3">
        <v>41935</v>
      </c>
      <c r="M140" s="4"/>
      <c r="N140" s="4" t="s">
        <v>718</v>
      </c>
      <c r="O140" s="4" t="s">
        <v>861</v>
      </c>
      <c r="P140" s="4" t="s">
        <v>560</v>
      </c>
      <c r="Q140" s="4" t="s">
        <v>400</v>
      </c>
      <c r="R140" s="4" t="s">
        <v>439</v>
      </c>
      <c r="S140" s="4" t="s">
        <v>454</v>
      </c>
      <c r="T140" s="4">
        <v>219903</v>
      </c>
      <c r="U140" s="4"/>
      <c r="V140" s="4" t="s">
        <v>564</v>
      </c>
      <c r="W140" s="4"/>
    </row>
    <row r="141" spans="1:23" ht="57" customHeight="1">
      <c r="A141" s="4" t="s">
        <v>734</v>
      </c>
      <c r="B141" s="4" t="s">
        <v>563</v>
      </c>
      <c r="C141" s="4" t="s">
        <v>248</v>
      </c>
      <c r="D141" s="4"/>
      <c r="E141" s="4"/>
      <c r="F141" s="2">
        <v>2014</v>
      </c>
      <c r="G141" s="4">
        <v>48000</v>
      </c>
      <c r="H141" s="4">
        <v>0</v>
      </c>
      <c r="I141" s="4" t="s">
        <v>903</v>
      </c>
      <c r="J141" s="4" t="s">
        <v>333</v>
      </c>
      <c r="K141" s="4" t="s">
        <v>737</v>
      </c>
      <c r="L141" s="3">
        <v>41898</v>
      </c>
      <c r="M141" s="4"/>
      <c r="N141" s="4" t="s">
        <v>718</v>
      </c>
      <c r="O141" s="4" t="s">
        <v>207</v>
      </c>
      <c r="P141" s="4" t="s">
        <v>560</v>
      </c>
      <c r="Q141" s="4" t="s">
        <v>400</v>
      </c>
      <c r="R141" s="4" t="s">
        <v>67</v>
      </c>
      <c r="S141" s="4" t="s">
        <v>412</v>
      </c>
      <c r="T141" s="4">
        <v>218304</v>
      </c>
      <c r="U141" s="4"/>
      <c r="V141" s="4" t="s">
        <v>564</v>
      </c>
      <c r="W141" s="4"/>
    </row>
    <row r="142" spans="1:23" ht="57" customHeight="1">
      <c r="A142" s="4" t="s">
        <v>695</v>
      </c>
      <c r="B142" s="4" t="s">
        <v>768</v>
      </c>
      <c r="C142" s="4" t="s">
        <v>248</v>
      </c>
      <c r="D142" s="4"/>
      <c r="E142" s="4"/>
      <c r="F142" s="2">
        <v>2014</v>
      </c>
      <c r="G142" s="4">
        <v>200000</v>
      </c>
      <c r="H142" s="4">
        <v>0</v>
      </c>
      <c r="I142" s="4" t="s">
        <v>797</v>
      </c>
      <c r="J142" s="4" t="s">
        <v>333</v>
      </c>
      <c r="K142" s="4" t="s">
        <v>737</v>
      </c>
      <c r="L142" s="3">
        <v>41887</v>
      </c>
      <c r="M142" s="4"/>
      <c r="N142" s="4" t="s">
        <v>718</v>
      </c>
      <c r="O142" s="4" t="s">
        <v>861</v>
      </c>
      <c r="P142" s="4" t="s">
        <v>560</v>
      </c>
      <c r="Q142" s="4" t="s">
        <v>400</v>
      </c>
      <c r="R142" s="4" t="s">
        <v>559</v>
      </c>
      <c r="S142" s="4" t="s">
        <v>412</v>
      </c>
      <c r="T142" s="4">
        <v>218303</v>
      </c>
      <c r="U142" s="4"/>
      <c r="V142" s="4" t="s">
        <v>564</v>
      </c>
      <c r="W142" s="4"/>
    </row>
    <row r="143" spans="1:23" ht="79.5" customHeight="1">
      <c r="A143" s="4" t="s">
        <v>57</v>
      </c>
      <c r="B143" s="4" t="s">
        <v>63</v>
      </c>
      <c r="C143" s="4" t="s">
        <v>248</v>
      </c>
      <c r="D143" s="4" t="s">
        <v>158</v>
      </c>
      <c r="E143" s="4" t="s">
        <v>854</v>
      </c>
      <c r="F143" s="2">
        <v>2014</v>
      </c>
      <c r="G143" s="4">
        <v>100000</v>
      </c>
      <c r="H143" s="4">
        <v>0</v>
      </c>
      <c r="I143" s="4" t="s">
        <v>603</v>
      </c>
      <c r="J143" s="4" t="s">
        <v>333</v>
      </c>
      <c r="K143" s="4" t="s">
        <v>737</v>
      </c>
      <c r="L143" s="3">
        <v>41904</v>
      </c>
      <c r="M143" s="4" t="s">
        <v>597</v>
      </c>
      <c r="N143" s="4" t="s">
        <v>718</v>
      </c>
      <c r="O143" s="4" t="s">
        <v>861</v>
      </c>
      <c r="P143" s="4" t="s">
        <v>560</v>
      </c>
      <c r="Q143" s="4" t="s">
        <v>57</v>
      </c>
      <c r="R143" s="4" t="s">
        <v>439</v>
      </c>
      <c r="S143" s="4" t="s">
        <v>412</v>
      </c>
      <c r="T143" s="4">
        <v>219293</v>
      </c>
      <c r="U143" s="4"/>
      <c r="V143" s="4" t="s">
        <v>404</v>
      </c>
      <c r="W143" s="4" t="s">
        <v>731</v>
      </c>
    </row>
    <row r="144" spans="1:23" ht="33.75" customHeight="1">
      <c r="A144" s="4" t="s">
        <v>42</v>
      </c>
      <c r="B144" s="4" t="s">
        <v>708</v>
      </c>
      <c r="C144" s="4" t="s">
        <v>248</v>
      </c>
      <c r="D144" s="4"/>
      <c r="E144" s="4"/>
      <c r="F144" s="2">
        <v>2014</v>
      </c>
      <c r="G144" s="4">
        <v>0</v>
      </c>
      <c r="H144" s="4">
        <v>1000000</v>
      </c>
      <c r="I144" s="4" t="s">
        <v>322</v>
      </c>
      <c r="J144" s="4" t="s">
        <v>333</v>
      </c>
      <c r="K144" s="4" t="s">
        <v>737</v>
      </c>
      <c r="L144" s="3">
        <v>41901</v>
      </c>
      <c r="M144" s="4"/>
      <c r="N144" s="4" t="s">
        <v>82</v>
      </c>
      <c r="O144" s="4" t="s">
        <v>861</v>
      </c>
      <c r="P144" s="4" t="s">
        <v>646</v>
      </c>
      <c r="Q144" s="4" t="s">
        <v>42</v>
      </c>
      <c r="R144" s="4" t="s">
        <v>210</v>
      </c>
      <c r="S144" s="4" t="s">
        <v>412</v>
      </c>
      <c r="T144" s="4">
        <v>218222</v>
      </c>
      <c r="U144" s="4"/>
      <c r="V144" s="4" t="s">
        <v>564</v>
      </c>
      <c r="W144" s="4"/>
    </row>
    <row r="145" spans="1:23" ht="22.5" customHeight="1">
      <c r="A145" s="4" t="s">
        <v>42</v>
      </c>
      <c r="B145" s="4" t="s">
        <v>708</v>
      </c>
      <c r="C145" s="4" t="s">
        <v>248</v>
      </c>
      <c r="D145" s="4"/>
      <c r="E145" s="4"/>
      <c r="F145" s="2">
        <v>2014</v>
      </c>
      <c r="G145" s="4">
        <v>0</v>
      </c>
      <c r="H145" s="4">
        <v>0</v>
      </c>
      <c r="I145" s="4" t="s">
        <v>546</v>
      </c>
      <c r="J145" s="4" t="s">
        <v>333</v>
      </c>
      <c r="K145" s="4" t="s">
        <v>737</v>
      </c>
      <c r="L145" s="3">
        <v>41907</v>
      </c>
      <c r="M145" s="4"/>
      <c r="N145" s="4" t="s">
        <v>718</v>
      </c>
      <c r="O145" s="4" t="s">
        <v>861</v>
      </c>
      <c r="P145" s="4" t="s">
        <v>646</v>
      </c>
      <c r="Q145" s="4" t="s">
        <v>42</v>
      </c>
      <c r="R145" s="4" t="s">
        <v>210</v>
      </c>
      <c r="S145" s="4" t="s">
        <v>412</v>
      </c>
      <c r="T145" s="4">
        <v>219321</v>
      </c>
      <c r="U145" s="4"/>
      <c r="V145" s="4" t="s">
        <v>564</v>
      </c>
      <c r="W145" s="4"/>
    </row>
    <row r="146" spans="1:23" ht="22.5" customHeight="1">
      <c r="A146" s="4" t="s">
        <v>552</v>
      </c>
      <c r="B146" s="4" t="s">
        <v>563</v>
      </c>
      <c r="C146" s="4" t="s">
        <v>248</v>
      </c>
      <c r="D146" s="4"/>
      <c r="E146" s="4"/>
      <c r="F146" s="2">
        <v>2014</v>
      </c>
      <c r="G146" s="4">
        <v>0</v>
      </c>
      <c r="H146" s="4">
        <v>0</v>
      </c>
      <c r="I146" s="4" t="s">
        <v>581</v>
      </c>
      <c r="J146" s="4" t="s">
        <v>333</v>
      </c>
      <c r="K146" s="4" t="s">
        <v>737</v>
      </c>
      <c r="L146" s="3">
        <v>41897</v>
      </c>
      <c r="M146" s="4"/>
      <c r="N146" s="4" t="s">
        <v>718</v>
      </c>
      <c r="O146" s="4" t="s">
        <v>693</v>
      </c>
      <c r="P146" s="4" t="s">
        <v>560</v>
      </c>
      <c r="Q146" s="4" t="s">
        <v>552</v>
      </c>
      <c r="R146" s="4" t="s">
        <v>67</v>
      </c>
      <c r="S146" s="4" t="s">
        <v>412</v>
      </c>
      <c r="T146" s="4">
        <v>218822</v>
      </c>
      <c r="U146" s="4"/>
      <c r="V146" s="4" t="s">
        <v>564</v>
      </c>
      <c r="W146" s="4"/>
    </row>
    <row r="147" spans="1:23" ht="79.5" customHeight="1">
      <c r="A147" s="4" t="s">
        <v>411</v>
      </c>
      <c r="B147" s="4" t="s">
        <v>259</v>
      </c>
      <c r="C147" s="4" t="s">
        <v>248</v>
      </c>
      <c r="D147" s="4" t="s">
        <v>158</v>
      </c>
      <c r="E147" s="4" t="s">
        <v>715</v>
      </c>
      <c r="F147" s="2">
        <v>2014</v>
      </c>
      <c r="G147" s="4">
        <v>142180</v>
      </c>
      <c r="H147" s="4">
        <v>0</v>
      </c>
      <c r="I147" s="4" t="s">
        <v>96</v>
      </c>
      <c r="J147" s="4">
        <v>3000000</v>
      </c>
      <c r="K147" s="4" t="s">
        <v>430</v>
      </c>
      <c r="L147" s="3">
        <v>41900</v>
      </c>
      <c r="M147" s="4" t="s">
        <v>597</v>
      </c>
      <c r="N147" s="4" t="s">
        <v>718</v>
      </c>
      <c r="O147" s="4" t="s">
        <v>861</v>
      </c>
      <c r="P147" s="4" t="s">
        <v>424</v>
      </c>
      <c r="Q147" s="4" t="s">
        <v>411</v>
      </c>
      <c r="R147" s="4" t="s">
        <v>559</v>
      </c>
      <c r="S147" s="4" t="s">
        <v>412</v>
      </c>
      <c r="T147" s="4">
        <v>218946</v>
      </c>
      <c r="U147" s="4"/>
      <c r="V147" s="4" t="s">
        <v>564</v>
      </c>
      <c r="W147" s="4" t="s">
        <v>731</v>
      </c>
    </row>
    <row r="148" spans="1:23" ht="57" customHeight="1">
      <c r="A148" s="4" t="s">
        <v>275</v>
      </c>
      <c r="B148" s="4" t="s">
        <v>563</v>
      </c>
      <c r="C148" s="4" t="s">
        <v>248</v>
      </c>
      <c r="D148" s="4"/>
      <c r="E148" s="4"/>
      <c r="F148" s="2">
        <v>2014</v>
      </c>
      <c r="G148" s="4">
        <v>0</v>
      </c>
      <c r="H148" s="4">
        <v>5100000</v>
      </c>
      <c r="I148" s="4" t="s">
        <v>824</v>
      </c>
      <c r="J148" s="4" t="s">
        <v>333</v>
      </c>
      <c r="K148" s="4" t="s">
        <v>737</v>
      </c>
      <c r="L148" s="3">
        <v>41941</v>
      </c>
      <c r="M148" s="4"/>
      <c r="N148" s="4" t="s">
        <v>718</v>
      </c>
      <c r="O148" s="4" t="s">
        <v>693</v>
      </c>
      <c r="P148" s="4" t="s">
        <v>646</v>
      </c>
      <c r="Q148" s="4" t="s">
        <v>275</v>
      </c>
      <c r="R148" s="4" t="s">
        <v>67</v>
      </c>
      <c r="S148" s="4" t="s">
        <v>412</v>
      </c>
      <c r="T148" s="4">
        <v>220068</v>
      </c>
      <c r="U148" s="4"/>
      <c r="V148" s="4" t="s">
        <v>564</v>
      </c>
      <c r="W148" s="4"/>
    </row>
    <row r="149" spans="1:23" ht="33.75" customHeight="1">
      <c r="A149" s="4" t="s">
        <v>275</v>
      </c>
      <c r="B149" s="4" t="s">
        <v>563</v>
      </c>
      <c r="C149" s="4" t="s">
        <v>248</v>
      </c>
      <c r="D149" s="4"/>
      <c r="E149" s="4"/>
      <c r="F149" s="2">
        <v>2014</v>
      </c>
      <c r="G149" s="4">
        <v>0</v>
      </c>
      <c r="H149" s="4">
        <v>1700000</v>
      </c>
      <c r="I149" s="4" t="s">
        <v>303</v>
      </c>
      <c r="J149" s="4" t="s">
        <v>333</v>
      </c>
      <c r="K149" s="4" t="s">
        <v>737</v>
      </c>
      <c r="L149" s="3">
        <v>41941</v>
      </c>
      <c r="M149" s="4"/>
      <c r="N149" s="4" t="s">
        <v>718</v>
      </c>
      <c r="O149" s="4" t="s">
        <v>861</v>
      </c>
      <c r="P149" s="4" t="s">
        <v>646</v>
      </c>
      <c r="Q149" s="4" t="s">
        <v>275</v>
      </c>
      <c r="R149" s="4" t="s">
        <v>67</v>
      </c>
      <c r="S149" s="4" t="s">
        <v>412</v>
      </c>
      <c r="T149" s="4">
        <v>220069</v>
      </c>
      <c r="U149" s="4"/>
      <c r="V149" s="4" t="s">
        <v>564</v>
      </c>
      <c r="W149" s="4"/>
    </row>
    <row r="150" spans="1:23" ht="22.5" customHeight="1">
      <c r="A150" s="4" t="s">
        <v>275</v>
      </c>
      <c r="B150" s="4" t="s">
        <v>563</v>
      </c>
      <c r="C150" s="4" t="s">
        <v>248</v>
      </c>
      <c r="D150" s="4"/>
      <c r="E150" s="4"/>
      <c r="F150" s="2">
        <v>2014</v>
      </c>
      <c r="G150" s="4">
        <v>3609626</v>
      </c>
      <c r="H150" s="4">
        <v>0</v>
      </c>
      <c r="I150" s="4" t="s">
        <v>506</v>
      </c>
      <c r="J150" s="4">
        <v>2700000</v>
      </c>
      <c r="K150" s="4" t="s">
        <v>262</v>
      </c>
      <c r="L150" s="3">
        <v>41934</v>
      </c>
      <c r="M150" s="4"/>
      <c r="N150" s="4" t="s">
        <v>718</v>
      </c>
      <c r="O150" s="4" t="s">
        <v>519</v>
      </c>
      <c r="P150" s="4" t="s">
        <v>424</v>
      </c>
      <c r="Q150" s="4" t="s">
        <v>275</v>
      </c>
      <c r="R150" s="4" t="s">
        <v>67</v>
      </c>
      <c r="S150" s="4" t="s">
        <v>412</v>
      </c>
      <c r="T150" s="4">
        <v>219762</v>
      </c>
      <c r="U150" s="4"/>
      <c r="V150" s="4" t="s">
        <v>564</v>
      </c>
      <c r="W150" s="4"/>
    </row>
    <row r="151" spans="1:23" ht="33.75" customHeight="1">
      <c r="A151" s="4" t="s">
        <v>275</v>
      </c>
      <c r="B151" s="4" t="s">
        <v>563</v>
      </c>
      <c r="C151" s="4" t="s">
        <v>248</v>
      </c>
      <c r="D151" s="4"/>
      <c r="E151" s="4"/>
      <c r="F151" s="2">
        <v>2014</v>
      </c>
      <c r="G151" s="4">
        <v>0</v>
      </c>
      <c r="H151" s="4">
        <v>1700000</v>
      </c>
      <c r="I151" s="4" t="s">
        <v>722</v>
      </c>
      <c r="J151" s="4" t="s">
        <v>333</v>
      </c>
      <c r="K151" s="4" t="s">
        <v>737</v>
      </c>
      <c r="L151" s="3">
        <v>41941</v>
      </c>
      <c r="M151" s="4"/>
      <c r="N151" s="4" t="s">
        <v>718</v>
      </c>
      <c r="O151" s="4" t="s">
        <v>519</v>
      </c>
      <c r="P151" s="4" t="s">
        <v>646</v>
      </c>
      <c r="Q151" s="4" t="s">
        <v>275</v>
      </c>
      <c r="R151" s="4" t="s">
        <v>67</v>
      </c>
      <c r="S151" s="4" t="s">
        <v>412</v>
      </c>
      <c r="T151" s="4">
        <v>220070</v>
      </c>
      <c r="U151" s="4"/>
      <c r="V151" s="4" t="s">
        <v>564</v>
      </c>
      <c r="W151" s="4"/>
    </row>
    <row r="152" spans="1:23" ht="79.5" customHeight="1">
      <c r="A152" s="4" t="s">
        <v>275</v>
      </c>
      <c r="B152" s="4" t="s">
        <v>730</v>
      </c>
      <c r="C152" s="4" t="s">
        <v>248</v>
      </c>
      <c r="D152" s="4" t="s">
        <v>158</v>
      </c>
      <c r="E152" s="4" t="s">
        <v>496</v>
      </c>
      <c r="F152" s="2">
        <v>2014</v>
      </c>
      <c r="G152" s="4">
        <v>72542</v>
      </c>
      <c r="H152" s="4">
        <v>0</v>
      </c>
      <c r="I152" s="4" t="s">
        <v>780</v>
      </c>
      <c r="J152" s="4">
        <v>393684</v>
      </c>
      <c r="K152" s="4" t="s">
        <v>393</v>
      </c>
      <c r="L152" s="3">
        <v>41739</v>
      </c>
      <c r="M152" s="4" t="s">
        <v>597</v>
      </c>
      <c r="N152" s="4" t="s">
        <v>718</v>
      </c>
      <c r="O152" s="4" t="s">
        <v>207</v>
      </c>
      <c r="P152" s="4" t="s">
        <v>424</v>
      </c>
      <c r="Q152" s="4" t="s">
        <v>275</v>
      </c>
      <c r="R152" s="4" t="s">
        <v>551</v>
      </c>
      <c r="S152" s="4" t="s">
        <v>412</v>
      </c>
      <c r="T152" s="4">
        <v>218995</v>
      </c>
      <c r="U152" s="4"/>
      <c r="V152" s="4" t="s">
        <v>564</v>
      </c>
      <c r="W152" s="4" t="s">
        <v>731</v>
      </c>
    </row>
    <row r="153" spans="1:23" ht="79.5" customHeight="1">
      <c r="A153" s="4" t="s">
        <v>275</v>
      </c>
      <c r="B153" s="4" t="s">
        <v>730</v>
      </c>
      <c r="C153" s="4" t="s">
        <v>248</v>
      </c>
      <c r="D153" s="4" t="s">
        <v>158</v>
      </c>
      <c r="E153" s="4" t="s">
        <v>496</v>
      </c>
      <c r="F153" s="2">
        <v>2014</v>
      </c>
      <c r="G153" s="4">
        <v>91091</v>
      </c>
      <c r="H153" s="4">
        <v>0</v>
      </c>
      <c r="I153" s="4" t="s">
        <v>145</v>
      </c>
      <c r="J153" s="4">
        <v>500000</v>
      </c>
      <c r="K153" s="4" t="s">
        <v>393</v>
      </c>
      <c r="L153" s="3">
        <v>41792</v>
      </c>
      <c r="M153" s="4" t="s">
        <v>597</v>
      </c>
      <c r="N153" s="4" t="s">
        <v>718</v>
      </c>
      <c r="O153" s="4" t="s">
        <v>226</v>
      </c>
      <c r="P153" s="4" t="s">
        <v>424</v>
      </c>
      <c r="Q153" s="4" t="s">
        <v>275</v>
      </c>
      <c r="R153" s="4" t="s">
        <v>551</v>
      </c>
      <c r="S153" s="4" t="s">
        <v>412</v>
      </c>
      <c r="T153" s="4">
        <v>218945</v>
      </c>
      <c r="U153" s="4"/>
      <c r="V153" s="4" t="s">
        <v>564</v>
      </c>
      <c r="W153" s="4" t="s">
        <v>731</v>
      </c>
    </row>
    <row r="154" spans="1:23" ht="79.5" customHeight="1">
      <c r="A154" s="4" t="s">
        <v>275</v>
      </c>
      <c r="B154" s="4" t="s">
        <v>730</v>
      </c>
      <c r="C154" s="4" t="s">
        <v>248</v>
      </c>
      <c r="D154" s="4" t="s">
        <v>158</v>
      </c>
      <c r="E154" s="4" t="s">
        <v>496</v>
      </c>
      <c r="F154" s="2">
        <v>2014</v>
      </c>
      <c r="G154" s="4">
        <v>188813</v>
      </c>
      <c r="H154" s="4">
        <v>0</v>
      </c>
      <c r="I154" s="4" t="s">
        <v>200</v>
      </c>
      <c r="J154" s="4">
        <v>1052632</v>
      </c>
      <c r="K154" s="4" t="s">
        <v>393</v>
      </c>
      <c r="L154" s="3">
        <v>41873</v>
      </c>
      <c r="M154" s="4" t="s">
        <v>597</v>
      </c>
      <c r="N154" s="4" t="s">
        <v>718</v>
      </c>
      <c r="O154" s="4" t="s">
        <v>207</v>
      </c>
      <c r="P154" s="4" t="s">
        <v>424</v>
      </c>
      <c r="Q154" s="4" t="s">
        <v>275</v>
      </c>
      <c r="R154" s="4" t="s">
        <v>551</v>
      </c>
      <c r="S154" s="4" t="s">
        <v>412</v>
      </c>
      <c r="T154" s="4">
        <v>219333</v>
      </c>
      <c r="U154" s="4"/>
      <c r="V154" s="4" t="s">
        <v>564</v>
      </c>
      <c r="W154" s="4" t="s">
        <v>731</v>
      </c>
    </row>
    <row r="155" spans="1:23" ht="79.5" customHeight="1">
      <c r="A155" s="4" t="s">
        <v>275</v>
      </c>
      <c r="B155" s="4" t="s">
        <v>63</v>
      </c>
      <c r="C155" s="4" t="s">
        <v>248</v>
      </c>
      <c r="D155" s="4" t="s">
        <v>158</v>
      </c>
      <c r="E155" s="4" t="s">
        <v>854</v>
      </c>
      <c r="F155" s="2">
        <v>2014</v>
      </c>
      <c r="G155" s="4">
        <v>0</v>
      </c>
      <c r="H155" s="4">
        <v>5100000</v>
      </c>
      <c r="I155" s="4" t="s">
        <v>774</v>
      </c>
      <c r="J155" s="4" t="s">
        <v>333</v>
      </c>
      <c r="K155" s="4" t="s">
        <v>737</v>
      </c>
      <c r="L155" s="3">
        <v>41941</v>
      </c>
      <c r="M155" s="4" t="s">
        <v>597</v>
      </c>
      <c r="N155" s="4" t="s">
        <v>718</v>
      </c>
      <c r="O155" s="4" t="s">
        <v>861</v>
      </c>
      <c r="P155" s="4" t="s">
        <v>646</v>
      </c>
      <c r="Q155" s="4" t="s">
        <v>275</v>
      </c>
      <c r="R155" s="4" t="s">
        <v>439</v>
      </c>
      <c r="S155" s="4" t="s">
        <v>412</v>
      </c>
      <c r="T155" s="4">
        <v>220065</v>
      </c>
      <c r="U155" s="4"/>
      <c r="V155" s="4" t="s">
        <v>568</v>
      </c>
      <c r="W155" s="4" t="s">
        <v>731</v>
      </c>
    </row>
    <row r="156" spans="1:23" ht="79.5" customHeight="1">
      <c r="A156" s="4" t="s">
        <v>275</v>
      </c>
      <c r="B156" s="4" t="s">
        <v>259</v>
      </c>
      <c r="C156" s="4" t="s">
        <v>248</v>
      </c>
      <c r="D156" s="4" t="s">
        <v>158</v>
      </c>
      <c r="E156" s="4" t="s">
        <v>715</v>
      </c>
      <c r="F156" s="2">
        <v>2014</v>
      </c>
      <c r="G156" s="4">
        <v>182249</v>
      </c>
      <c r="H156" s="4">
        <v>0</v>
      </c>
      <c r="I156" s="4" t="s">
        <v>457</v>
      </c>
      <c r="J156" s="4">
        <v>1000000</v>
      </c>
      <c r="K156" s="4" t="s">
        <v>393</v>
      </c>
      <c r="L156" s="3">
        <v>41836</v>
      </c>
      <c r="M156" s="4" t="s">
        <v>597</v>
      </c>
      <c r="N156" s="4" t="s">
        <v>718</v>
      </c>
      <c r="O156" s="4" t="s">
        <v>693</v>
      </c>
      <c r="P156" s="4" t="s">
        <v>424</v>
      </c>
      <c r="Q156" s="4" t="s">
        <v>275</v>
      </c>
      <c r="R156" s="4" t="s">
        <v>559</v>
      </c>
      <c r="S156" s="4" t="s">
        <v>412</v>
      </c>
      <c r="T156" s="4">
        <v>218102</v>
      </c>
      <c r="U156" s="4"/>
      <c r="V156" s="4" t="s">
        <v>564</v>
      </c>
      <c r="W156" s="4" t="s">
        <v>731</v>
      </c>
    </row>
    <row r="157" spans="1:23" ht="79.5" customHeight="1">
      <c r="A157" s="4" t="s">
        <v>275</v>
      </c>
      <c r="B157" s="4" t="s">
        <v>898</v>
      </c>
      <c r="C157" s="4" t="s">
        <v>248</v>
      </c>
      <c r="D157" s="4" t="s">
        <v>158</v>
      </c>
      <c r="E157" s="4" t="s">
        <v>529</v>
      </c>
      <c r="F157" s="2">
        <v>2014</v>
      </c>
      <c r="G157" s="4">
        <v>85339</v>
      </c>
      <c r="H157" s="4">
        <v>0</v>
      </c>
      <c r="I157" s="4" t="s">
        <v>592</v>
      </c>
      <c r="J157" s="4">
        <v>500000</v>
      </c>
      <c r="K157" s="4" t="s">
        <v>393</v>
      </c>
      <c r="L157" s="3">
        <v>41922</v>
      </c>
      <c r="M157" s="4" t="s">
        <v>597</v>
      </c>
      <c r="N157" s="4" t="s">
        <v>718</v>
      </c>
      <c r="O157" s="4" t="s">
        <v>861</v>
      </c>
      <c r="P157" s="4" t="s">
        <v>424</v>
      </c>
      <c r="Q157" s="4" t="s">
        <v>275</v>
      </c>
      <c r="R157" s="4" t="s">
        <v>559</v>
      </c>
      <c r="S157" s="4" t="s">
        <v>412</v>
      </c>
      <c r="T157" s="4">
        <v>219493</v>
      </c>
      <c r="U157" s="4"/>
      <c r="V157" s="4" t="s">
        <v>564</v>
      </c>
      <c r="W157" s="4" t="s">
        <v>731</v>
      </c>
    </row>
    <row r="158" spans="1:23" ht="79.5" customHeight="1">
      <c r="A158" s="4" t="s">
        <v>275</v>
      </c>
      <c r="B158" s="4" t="s">
        <v>898</v>
      </c>
      <c r="C158" s="4" t="s">
        <v>248</v>
      </c>
      <c r="D158" s="4" t="s">
        <v>158</v>
      </c>
      <c r="E158" s="4" t="s">
        <v>529</v>
      </c>
      <c r="F158" s="2">
        <v>2014</v>
      </c>
      <c r="G158" s="4">
        <v>132532</v>
      </c>
      <c r="H158" s="4">
        <v>0</v>
      </c>
      <c r="I158" s="4" t="s">
        <v>263</v>
      </c>
      <c r="J158" s="4">
        <v>750000</v>
      </c>
      <c r="K158" s="4" t="s">
        <v>393</v>
      </c>
      <c r="L158" s="3">
        <v>41887</v>
      </c>
      <c r="M158" s="4" t="s">
        <v>597</v>
      </c>
      <c r="N158" s="4" t="s">
        <v>718</v>
      </c>
      <c r="O158" s="4" t="s">
        <v>861</v>
      </c>
      <c r="P158" s="4" t="s">
        <v>424</v>
      </c>
      <c r="Q158" s="4" t="s">
        <v>275</v>
      </c>
      <c r="R158" s="4" t="s">
        <v>559</v>
      </c>
      <c r="S158" s="4" t="s">
        <v>412</v>
      </c>
      <c r="T158" s="4">
        <v>218444</v>
      </c>
      <c r="U158" s="4"/>
      <c r="V158" s="4" t="s">
        <v>564</v>
      </c>
      <c r="W158" s="4" t="s">
        <v>731</v>
      </c>
    </row>
    <row r="159" spans="1:23" ht="79.5" customHeight="1">
      <c r="A159" s="4" t="s">
        <v>275</v>
      </c>
      <c r="B159" s="4" t="s">
        <v>652</v>
      </c>
      <c r="C159" s="4" t="s">
        <v>248</v>
      </c>
      <c r="D159" s="4" t="s">
        <v>158</v>
      </c>
      <c r="E159" s="4" t="s">
        <v>281</v>
      </c>
      <c r="F159" s="2">
        <v>2014</v>
      </c>
      <c r="G159" s="4">
        <v>1706776</v>
      </c>
      <c r="H159" s="4">
        <v>0</v>
      </c>
      <c r="I159" s="4" t="s">
        <v>392</v>
      </c>
      <c r="J159" s="4">
        <v>10000000</v>
      </c>
      <c r="K159" s="4" t="s">
        <v>393</v>
      </c>
      <c r="L159" s="3">
        <v>41943</v>
      </c>
      <c r="M159" s="4" t="s">
        <v>597</v>
      </c>
      <c r="N159" s="4" t="s">
        <v>718</v>
      </c>
      <c r="O159" s="4" t="s">
        <v>861</v>
      </c>
      <c r="P159" s="4" t="s">
        <v>560</v>
      </c>
      <c r="Q159" s="4" t="s">
        <v>275</v>
      </c>
      <c r="R159" s="4" t="s">
        <v>439</v>
      </c>
      <c r="S159" s="4" t="s">
        <v>412</v>
      </c>
      <c r="T159" s="4">
        <v>220740</v>
      </c>
      <c r="U159" s="4"/>
      <c r="V159" s="4" t="s">
        <v>404</v>
      </c>
      <c r="W159" s="4" t="s">
        <v>731</v>
      </c>
    </row>
    <row r="160" spans="1:23" ht="45.75" customHeight="1">
      <c r="A160" s="4" t="s">
        <v>275</v>
      </c>
      <c r="B160" s="4" t="s">
        <v>708</v>
      </c>
      <c r="C160" s="4" t="s">
        <v>248</v>
      </c>
      <c r="D160" s="4"/>
      <c r="E160" s="4"/>
      <c r="F160" s="2">
        <v>2014</v>
      </c>
      <c r="G160" s="4">
        <v>1737968</v>
      </c>
      <c r="H160" s="4">
        <v>0</v>
      </c>
      <c r="I160" s="4" t="s">
        <v>776</v>
      </c>
      <c r="J160" s="4">
        <v>1300000</v>
      </c>
      <c r="K160" s="4" t="s">
        <v>262</v>
      </c>
      <c r="L160" s="3">
        <v>41934</v>
      </c>
      <c r="M160" s="4"/>
      <c r="N160" s="4" t="s">
        <v>508</v>
      </c>
      <c r="O160" s="4" t="s">
        <v>861</v>
      </c>
      <c r="P160" s="4" t="s">
        <v>424</v>
      </c>
      <c r="Q160" s="4" t="s">
        <v>275</v>
      </c>
      <c r="R160" s="4" t="s">
        <v>210</v>
      </c>
      <c r="S160" s="4" t="s">
        <v>412</v>
      </c>
      <c r="T160" s="4">
        <v>219771</v>
      </c>
      <c r="U160" s="4"/>
      <c r="V160" s="4" t="s">
        <v>564</v>
      </c>
      <c r="W160" s="4"/>
    </row>
    <row r="161" spans="1:23" ht="22.5" customHeight="1">
      <c r="A161" s="4" t="s">
        <v>275</v>
      </c>
      <c r="B161" s="4" t="s">
        <v>708</v>
      </c>
      <c r="C161" s="4" t="s">
        <v>248</v>
      </c>
      <c r="D161" s="4"/>
      <c r="E161" s="4"/>
      <c r="F161" s="2">
        <v>2014</v>
      </c>
      <c r="G161" s="4">
        <v>3609626</v>
      </c>
      <c r="H161" s="4">
        <v>0</v>
      </c>
      <c r="I161" s="4" t="s">
        <v>700</v>
      </c>
      <c r="J161" s="4">
        <v>2700000</v>
      </c>
      <c r="K161" s="4" t="s">
        <v>262</v>
      </c>
      <c r="L161" s="3">
        <v>41934</v>
      </c>
      <c r="M161" s="4"/>
      <c r="N161" s="4" t="s">
        <v>718</v>
      </c>
      <c r="O161" s="4" t="s">
        <v>519</v>
      </c>
      <c r="P161" s="4" t="s">
        <v>424</v>
      </c>
      <c r="Q161" s="4" t="s">
        <v>275</v>
      </c>
      <c r="R161" s="4" t="s">
        <v>210</v>
      </c>
      <c r="S161" s="4" t="s">
        <v>412</v>
      </c>
      <c r="T161" s="4">
        <v>219772</v>
      </c>
      <c r="U161" s="4"/>
      <c r="V161" s="4" t="s">
        <v>564</v>
      </c>
      <c r="W161" s="4"/>
    </row>
    <row r="162" spans="1:23" ht="79.5" customHeight="1">
      <c r="A162" s="4" t="s">
        <v>275</v>
      </c>
      <c r="B162" s="4" t="s">
        <v>357</v>
      </c>
      <c r="C162" s="4" t="s">
        <v>248</v>
      </c>
      <c r="D162" s="4" t="s">
        <v>158</v>
      </c>
      <c r="E162" s="4" t="s">
        <v>111</v>
      </c>
      <c r="F162" s="2">
        <v>2014</v>
      </c>
      <c r="G162" s="4">
        <v>1767097</v>
      </c>
      <c r="H162" s="4">
        <v>0</v>
      </c>
      <c r="I162" s="4" t="s">
        <v>304</v>
      </c>
      <c r="J162" s="4">
        <v>10000000</v>
      </c>
      <c r="K162" s="4" t="s">
        <v>393</v>
      </c>
      <c r="L162" s="3">
        <v>41901</v>
      </c>
      <c r="M162" s="4" t="s">
        <v>597</v>
      </c>
      <c r="N162" s="4" t="s">
        <v>508</v>
      </c>
      <c r="O162" s="4" t="s">
        <v>207</v>
      </c>
      <c r="P162" s="4" t="s">
        <v>560</v>
      </c>
      <c r="Q162" s="4" t="s">
        <v>275</v>
      </c>
      <c r="R162" s="4" t="s">
        <v>439</v>
      </c>
      <c r="S162" s="4" t="s">
        <v>412</v>
      </c>
      <c r="T162" s="4">
        <v>218157</v>
      </c>
      <c r="U162" s="4"/>
      <c r="V162" s="4" t="s">
        <v>568</v>
      </c>
      <c r="W162" s="4" t="s">
        <v>597</v>
      </c>
    </row>
    <row r="163" spans="1:23" ht="79.5" customHeight="1">
      <c r="A163" s="4" t="s">
        <v>275</v>
      </c>
      <c r="B163" s="4" t="s">
        <v>678</v>
      </c>
      <c r="C163" s="4" t="s">
        <v>248</v>
      </c>
      <c r="D163" s="4" t="s">
        <v>158</v>
      </c>
      <c r="E163" s="4" t="s">
        <v>809</v>
      </c>
      <c r="F163" s="2">
        <v>2014</v>
      </c>
      <c r="G163" s="4">
        <v>3500000</v>
      </c>
      <c r="H163" s="4">
        <v>0</v>
      </c>
      <c r="I163" s="4" t="s">
        <v>316</v>
      </c>
      <c r="J163" s="4" t="s">
        <v>333</v>
      </c>
      <c r="K163" s="4" t="s">
        <v>737</v>
      </c>
      <c r="L163" s="3">
        <v>41915</v>
      </c>
      <c r="M163" s="4" t="s">
        <v>597</v>
      </c>
      <c r="N163" s="4" t="s">
        <v>718</v>
      </c>
      <c r="O163" s="4" t="s">
        <v>861</v>
      </c>
      <c r="P163" s="4" t="s">
        <v>560</v>
      </c>
      <c r="Q163" s="4" t="s">
        <v>275</v>
      </c>
      <c r="R163" s="4" t="s">
        <v>439</v>
      </c>
      <c r="S163" s="4" t="s">
        <v>412</v>
      </c>
      <c r="T163" s="4">
        <v>218846</v>
      </c>
      <c r="U163" s="4"/>
      <c r="V163" s="4" t="s">
        <v>404</v>
      </c>
      <c r="W163" s="4" t="s">
        <v>731</v>
      </c>
    </row>
    <row r="164" spans="1:23" ht="79.5" customHeight="1">
      <c r="A164" s="4" t="s">
        <v>275</v>
      </c>
      <c r="B164" s="4" t="s">
        <v>678</v>
      </c>
      <c r="C164" s="4" t="s">
        <v>248</v>
      </c>
      <c r="D164" s="4" t="s">
        <v>158</v>
      </c>
      <c r="E164" s="4" t="s">
        <v>809</v>
      </c>
      <c r="F164" s="2">
        <v>2014</v>
      </c>
      <c r="G164" s="4">
        <v>0</v>
      </c>
      <c r="H164" s="4">
        <v>800000</v>
      </c>
      <c r="I164" s="4" t="s">
        <v>289</v>
      </c>
      <c r="J164" s="4" t="s">
        <v>333</v>
      </c>
      <c r="K164" s="4" t="s">
        <v>737</v>
      </c>
      <c r="L164" s="3">
        <v>41941</v>
      </c>
      <c r="M164" s="4" t="s">
        <v>597</v>
      </c>
      <c r="N164" s="4" t="s">
        <v>718</v>
      </c>
      <c r="O164" s="4" t="s">
        <v>230</v>
      </c>
      <c r="P164" s="4" t="s">
        <v>646</v>
      </c>
      <c r="Q164" s="4" t="s">
        <v>275</v>
      </c>
      <c r="R164" s="4" t="s">
        <v>439</v>
      </c>
      <c r="S164" s="4" t="s">
        <v>412</v>
      </c>
      <c r="T164" s="4">
        <v>220072</v>
      </c>
      <c r="U164" s="4"/>
      <c r="V164" s="4" t="s">
        <v>564</v>
      </c>
      <c r="W164" s="4" t="s">
        <v>731</v>
      </c>
    </row>
    <row r="165" spans="1:23" ht="57" customHeight="1">
      <c r="A165" s="4" t="s">
        <v>77</v>
      </c>
      <c r="B165" s="4" t="s">
        <v>708</v>
      </c>
      <c r="C165" s="4" t="s">
        <v>248</v>
      </c>
      <c r="D165" s="4"/>
      <c r="E165" s="4"/>
      <c r="F165" s="2">
        <v>2014</v>
      </c>
      <c r="G165" s="4">
        <v>0</v>
      </c>
      <c r="H165" s="4">
        <v>34090909</v>
      </c>
      <c r="I165" s="4" t="s">
        <v>129</v>
      </c>
      <c r="J165" s="4">
        <v>21000000</v>
      </c>
      <c r="K165" s="4" t="s">
        <v>201</v>
      </c>
      <c r="L165" s="3">
        <v>41947</v>
      </c>
      <c r="M165" s="4"/>
      <c r="N165" s="4" t="s">
        <v>718</v>
      </c>
      <c r="O165" s="4" t="s">
        <v>861</v>
      </c>
      <c r="P165" s="4" t="s">
        <v>646</v>
      </c>
      <c r="Q165" s="4" t="s">
        <v>400</v>
      </c>
      <c r="R165" s="4" t="s">
        <v>210</v>
      </c>
      <c r="S165" s="4" t="s">
        <v>412</v>
      </c>
      <c r="T165" s="4">
        <v>220161</v>
      </c>
      <c r="U165" s="4"/>
      <c r="V165" s="4" t="s">
        <v>564</v>
      </c>
      <c r="W165" s="4"/>
    </row>
    <row r="166" spans="1:23" ht="79.5" customHeight="1">
      <c r="A166" s="4" t="s">
        <v>7</v>
      </c>
      <c r="B166" s="4" t="s">
        <v>68</v>
      </c>
      <c r="C166" s="4" t="s">
        <v>248</v>
      </c>
      <c r="D166" s="4" t="s">
        <v>158</v>
      </c>
      <c r="E166" s="4" t="s">
        <v>386</v>
      </c>
      <c r="F166" s="2">
        <v>2014</v>
      </c>
      <c r="G166" s="4">
        <v>250000</v>
      </c>
      <c r="H166" s="4">
        <v>0</v>
      </c>
      <c r="I166" s="4" t="s">
        <v>329</v>
      </c>
      <c r="J166" s="4" t="s">
        <v>333</v>
      </c>
      <c r="K166" s="4" t="s">
        <v>737</v>
      </c>
      <c r="L166" s="3">
        <v>41922</v>
      </c>
      <c r="M166" s="4" t="s">
        <v>667</v>
      </c>
      <c r="N166" s="4" t="s">
        <v>82</v>
      </c>
      <c r="O166" s="4" t="s">
        <v>861</v>
      </c>
      <c r="P166" s="4" t="s">
        <v>560</v>
      </c>
      <c r="Q166" s="4" t="s">
        <v>400</v>
      </c>
      <c r="R166" s="4" t="s">
        <v>210</v>
      </c>
      <c r="S166" s="4" t="s">
        <v>454</v>
      </c>
      <c r="T166" s="4">
        <v>219275</v>
      </c>
      <c r="U166" s="4"/>
      <c r="V166" s="4" t="s">
        <v>564</v>
      </c>
      <c r="W166" s="4" t="s">
        <v>731</v>
      </c>
    </row>
    <row r="167" spans="1:23" ht="79.5" customHeight="1">
      <c r="A167" s="4" t="s">
        <v>63</v>
      </c>
      <c r="B167" s="4" t="s">
        <v>357</v>
      </c>
      <c r="C167" s="4" t="s">
        <v>248</v>
      </c>
      <c r="D167" s="4" t="s">
        <v>158</v>
      </c>
      <c r="E167" s="4" t="s">
        <v>111</v>
      </c>
      <c r="F167" s="2">
        <v>2014</v>
      </c>
      <c r="G167" s="4">
        <v>4675724</v>
      </c>
      <c r="H167" s="4">
        <v>0</v>
      </c>
      <c r="I167" s="4" t="s">
        <v>1010</v>
      </c>
      <c r="J167" s="4" t="s">
        <v>333</v>
      </c>
      <c r="K167" s="4" t="s">
        <v>737</v>
      </c>
      <c r="L167" s="3">
        <v>41955</v>
      </c>
      <c r="M167" s="4" t="s">
        <v>597</v>
      </c>
      <c r="N167" s="4" t="s">
        <v>508</v>
      </c>
      <c r="O167" s="4" t="s">
        <v>693</v>
      </c>
      <c r="P167" s="4" t="s">
        <v>560</v>
      </c>
      <c r="Q167" s="4" t="s">
        <v>285</v>
      </c>
      <c r="R167" s="4" t="s">
        <v>439</v>
      </c>
      <c r="S167" s="4" t="s">
        <v>412</v>
      </c>
      <c r="T167" s="4">
        <v>221040</v>
      </c>
      <c r="U167" s="4"/>
      <c r="V167" s="4" t="s">
        <v>564</v>
      </c>
      <c r="W167" s="4" t="s">
        <v>597</v>
      </c>
    </row>
    <row r="168" spans="1:23" ht="79.5" customHeight="1">
      <c r="A168" s="4" t="s">
        <v>63</v>
      </c>
      <c r="B168" s="4" t="s">
        <v>357</v>
      </c>
      <c r="C168" s="4" t="s">
        <v>248</v>
      </c>
      <c r="D168" s="4" t="s">
        <v>158</v>
      </c>
      <c r="E168" s="4" t="s">
        <v>111</v>
      </c>
      <c r="F168" s="2">
        <v>2014</v>
      </c>
      <c r="G168" s="4">
        <v>167547</v>
      </c>
      <c r="H168" s="4">
        <v>0</v>
      </c>
      <c r="I168" s="4" t="s">
        <v>1011</v>
      </c>
      <c r="J168" s="4" t="s">
        <v>333</v>
      </c>
      <c r="K168" s="4" t="s">
        <v>737</v>
      </c>
      <c r="L168" s="3">
        <v>41955</v>
      </c>
      <c r="M168" s="4" t="s">
        <v>597</v>
      </c>
      <c r="N168" s="4" t="s">
        <v>508</v>
      </c>
      <c r="O168" s="4" t="s">
        <v>693</v>
      </c>
      <c r="P168" s="4" t="s">
        <v>560</v>
      </c>
      <c r="Q168" s="4" t="s">
        <v>285</v>
      </c>
      <c r="R168" s="4" t="s">
        <v>439</v>
      </c>
      <c r="S168" s="4" t="s">
        <v>412</v>
      </c>
      <c r="T168" s="4">
        <v>221042</v>
      </c>
      <c r="U168" s="4"/>
      <c r="V168" s="4" t="s">
        <v>564</v>
      </c>
      <c r="W168" s="4" t="s">
        <v>597</v>
      </c>
    </row>
    <row r="169" spans="1:23" ht="79.5" customHeight="1">
      <c r="A169" s="4" t="s">
        <v>63</v>
      </c>
      <c r="B169" s="4" t="s">
        <v>357</v>
      </c>
      <c r="C169" s="4" t="s">
        <v>248</v>
      </c>
      <c r="D169" s="4" t="s">
        <v>158</v>
      </c>
      <c r="E169" s="4" t="s">
        <v>111</v>
      </c>
      <c r="F169" s="2">
        <v>2014</v>
      </c>
      <c r="G169" s="4">
        <v>2687375</v>
      </c>
      <c r="H169" s="4">
        <v>0</v>
      </c>
      <c r="I169" s="4" t="s">
        <v>1012</v>
      </c>
      <c r="J169" s="4" t="s">
        <v>333</v>
      </c>
      <c r="K169" s="4" t="s">
        <v>737</v>
      </c>
      <c r="L169" s="3">
        <v>41955</v>
      </c>
      <c r="M169" s="4" t="s">
        <v>597</v>
      </c>
      <c r="N169" s="4" t="s">
        <v>508</v>
      </c>
      <c r="O169" s="4" t="s">
        <v>693</v>
      </c>
      <c r="P169" s="4" t="s">
        <v>560</v>
      </c>
      <c r="Q169" s="4" t="s">
        <v>285</v>
      </c>
      <c r="R169" s="4" t="s">
        <v>439</v>
      </c>
      <c r="S169" s="4" t="s">
        <v>412</v>
      </c>
      <c r="T169" s="4">
        <v>221044</v>
      </c>
      <c r="U169" s="4"/>
      <c r="V169" s="4" t="s">
        <v>564</v>
      </c>
      <c r="W169" s="4" t="s">
        <v>597</v>
      </c>
    </row>
    <row r="170" spans="1:23" ht="79.5" customHeight="1">
      <c r="A170" s="4" t="s">
        <v>63</v>
      </c>
      <c r="B170" s="4" t="s">
        <v>357</v>
      </c>
      <c r="C170" s="4" t="s">
        <v>248</v>
      </c>
      <c r="D170" s="4" t="s">
        <v>158</v>
      </c>
      <c r="E170" s="4" t="s">
        <v>111</v>
      </c>
      <c r="F170" s="2">
        <v>2014</v>
      </c>
      <c r="G170" s="4">
        <v>11052470</v>
      </c>
      <c r="H170" s="4">
        <v>0</v>
      </c>
      <c r="I170" s="4" t="s">
        <v>1013</v>
      </c>
      <c r="J170" s="4" t="s">
        <v>333</v>
      </c>
      <c r="K170" s="4" t="s">
        <v>737</v>
      </c>
      <c r="L170" s="3">
        <v>41955</v>
      </c>
      <c r="M170" s="4" t="s">
        <v>597</v>
      </c>
      <c r="N170" s="4" t="s">
        <v>508</v>
      </c>
      <c r="O170" s="4" t="s">
        <v>693</v>
      </c>
      <c r="P170" s="4" t="s">
        <v>560</v>
      </c>
      <c r="Q170" s="4" t="s">
        <v>285</v>
      </c>
      <c r="R170" s="4" t="s">
        <v>439</v>
      </c>
      <c r="S170" s="4" t="s">
        <v>412</v>
      </c>
      <c r="T170" s="4">
        <v>221046</v>
      </c>
      <c r="U170" s="4"/>
      <c r="V170" s="4" t="s">
        <v>564</v>
      </c>
      <c r="W170" s="4" t="s">
        <v>597</v>
      </c>
    </row>
    <row r="171" spans="1:23" ht="79.5" customHeight="1">
      <c r="A171" s="4" t="s">
        <v>63</v>
      </c>
      <c r="B171" s="4" t="s">
        <v>357</v>
      </c>
      <c r="C171" s="4" t="s">
        <v>248</v>
      </c>
      <c r="D171" s="4" t="s">
        <v>158</v>
      </c>
      <c r="E171" s="4" t="s">
        <v>111</v>
      </c>
      <c r="F171" s="2">
        <v>2014</v>
      </c>
      <c r="G171" s="4">
        <v>4000000</v>
      </c>
      <c r="H171" s="4">
        <v>0</v>
      </c>
      <c r="I171" s="4" t="s">
        <v>906</v>
      </c>
      <c r="J171" s="4" t="s">
        <v>333</v>
      </c>
      <c r="K171" s="4" t="s">
        <v>737</v>
      </c>
      <c r="L171" s="3">
        <v>41950</v>
      </c>
      <c r="M171" s="4" t="s">
        <v>597</v>
      </c>
      <c r="N171" s="4" t="s">
        <v>508</v>
      </c>
      <c r="O171" s="4" t="s">
        <v>861</v>
      </c>
      <c r="P171" s="4" t="s">
        <v>560</v>
      </c>
      <c r="Q171" s="4" t="s">
        <v>285</v>
      </c>
      <c r="R171" s="4" t="s">
        <v>439</v>
      </c>
      <c r="S171" s="4" t="s">
        <v>412</v>
      </c>
      <c r="T171" s="4">
        <v>220577</v>
      </c>
      <c r="U171" s="4"/>
      <c r="V171" s="4" t="s">
        <v>564</v>
      </c>
      <c r="W171" s="4" t="s">
        <v>597</v>
      </c>
    </row>
    <row r="172" spans="1:23" ht="79.5" customHeight="1">
      <c r="A172" s="4" t="s">
        <v>63</v>
      </c>
      <c r="B172" s="4" t="s">
        <v>357</v>
      </c>
      <c r="C172" s="4" t="s">
        <v>248</v>
      </c>
      <c r="D172" s="4" t="s">
        <v>158</v>
      </c>
      <c r="E172" s="4" t="s">
        <v>111</v>
      </c>
      <c r="F172" s="2">
        <v>2014</v>
      </c>
      <c r="G172" s="4">
        <v>4000000</v>
      </c>
      <c r="H172" s="4">
        <v>0</v>
      </c>
      <c r="I172" s="4" t="s">
        <v>302</v>
      </c>
      <c r="J172" s="4" t="s">
        <v>333</v>
      </c>
      <c r="K172" s="4" t="s">
        <v>737</v>
      </c>
      <c r="L172" s="3">
        <v>41950</v>
      </c>
      <c r="M172" s="4" t="s">
        <v>597</v>
      </c>
      <c r="N172" s="4" t="s">
        <v>508</v>
      </c>
      <c r="O172" s="4" t="s">
        <v>207</v>
      </c>
      <c r="P172" s="4" t="s">
        <v>560</v>
      </c>
      <c r="Q172" s="4" t="s">
        <v>285</v>
      </c>
      <c r="R172" s="4" t="s">
        <v>439</v>
      </c>
      <c r="S172" s="4" t="s">
        <v>412</v>
      </c>
      <c r="T172" s="4">
        <v>220579</v>
      </c>
      <c r="U172" s="4"/>
      <c r="V172" s="4" t="s">
        <v>564</v>
      </c>
      <c r="W172" s="4" t="s">
        <v>597</v>
      </c>
    </row>
    <row r="173" spans="1:23" ht="90.75" customHeight="1">
      <c r="A173" s="4" t="s">
        <v>244</v>
      </c>
      <c r="B173" s="4" t="s">
        <v>563</v>
      </c>
      <c r="C173" s="4" t="s">
        <v>248</v>
      </c>
      <c r="D173" s="4"/>
      <c r="E173" s="4"/>
      <c r="F173" s="2">
        <v>2014</v>
      </c>
      <c r="G173" s="4">
        <v>50000</v>
      </c>
      <c r="H173" s="4">
        <v>0</v>
      </c>
      <c r="I173" s="4" t="s">
        <v>831</v>
      </c>
      <c r="J173" s="4" t="s">
        <v>333</v>
      </c>
      <c r="K173" s="4" t="s">
        <v>737</v>
      </c>
      <c r="L173" s="3">
        <v>41899</v>
      </c>
      <c r="M173" s="4"/>
      <c r="N173" s="4" t="s">
        <v>718</v>
      </c>
      <c r="O173" s="4" t="s">
        <v>693</v>
      </c>
      <c r="P173" s="4" t="s">
        <v>560</v>
      </c>
      <c r="Q173" s="4" t="s">
        <v>400</v>
      </c>
      <c r="R173" s="4" t="s">
        <v>67</v>
      </c>
      <c r="S173" s="4" t="s">
        <v>412</v>
      </c>
      <c r="T173" s="4">
        <v>219048</v>
      </c>
      <c r="U173" s="4"/>
      <c r="V173" s="4" t="s">
        <v>564</v>
      </c>
      <c r="W173" s="4"/>
    </row>
    <row r="174" spans="1:23" ht="57" customHeight="1">
      <c r="A174" s="4" t="s">
        <v>419</v>
      </c>
      <c r="B174" s="4" t="s">
        <v>708</v>
      </c>
      <c r="C174" s="4" t="s">
        <v>248</v>
      </c>
      <c r="D174" s="4"/>
      <c r="E174" s="4"/>
      <c r="F174" s="2">
        <v>2014</v>
      </c>
      <c r="G174" s="4">
        <v>0</v>
      </c>
      <c r="H174" s="4">
        <v>1800000</v>
      </c>
      <c r="I174" s="4" t="s">
        <v>98</v>
      </c>
      <c r="J174" s="4" t="s">
        <v>333</v>
      </c>
      <c r="K174" s="4" t="s">
        <v>737</v>
      </c>
      <c r="L174" s="3">
        <v>41872</v>
      </c>
      <c r="M174" s="4"/>
      <c r="N174" s="4" t="s">
        <v>718</v>
      </c>
      <c r="O174" s="4" t="s">
        <v>861</v>
      </c>
      <c r="P174" s="4" t="s">
        <v>646</v>
      </c>
      <c r="Q174" s="4" t="s">
        <v>400</v>
      </c>
      <c r="R174" s="4" t="s">
        <v>210</v>
      </c>
      <c r="S174" s="4" t="s">
        <v>412</v>
      </c>
      <c r="T174" s="4">
        <v>218305</v>
      </c>
      <c r="U174" s="4"/>
      <c r="V174" s="4" t="s">
        <v>564</v>
      </c>
      <c r="W174" s="4"/>
    </row>
    <row r="175" spans="1:23" ht="79.5" customHeight="1">
      <c r="A175" s="4" t="s">
        <v>692</v>
      </c>
      <c r="B175" s="4" t="s">
        <v>563</v>
      </c>
      <c r="C175" s="4" t="s">
        <v>248</v>
      </c>
      <c r="D175" s="4"/>
      <c r="E175" s="4"/>
      <c r="F175" s="2">
        <v>2014</v>
      </c>
      <c r="G175" s="4">
        <v>0</v>
      </c>
      <c r="H175" s="4">
        <v>0</v>
      </c>
      <c r="I175" s="4" t="s">
        <v>136</v>
      </c>
      <c r="J175" s="4" t="s">
        <v>333</v>
      </c>
      <c r="K175" s="4" t="s">
        <v>737</v>
      </c>
      <c r="L175" s="3">
        <v>41899</v>
      </c>
      <c r="M175" s="4"/>
      <c r="N175" s="4" t="s">
        <v>718</v>
      </c>
      <c r="O175" s="4" t="s">
        <v>861</v>
      </c>
      <c r="P175" s="4" t="s">
        <v>560</v>
      </c>
      <c r="Q175" s="4" t="s">
        <v>400</v>
      </c>
      <c r="R175" s="4" t="s">
        <v>67</v>
      </c>
      <c r="S175" s="4" t="s">
        <v>454</v>
      </c>
      <c r="T175" s="4">
        <v>219162</v>
      </c>
      <c r="U175" s="4"/>
      <c r="V175" s="4" t="s">
        <v>564</v>
      </c>
      <c r="W175" s="4"/>
    </row>
    <row r="176" spans="1:23" ht="79.5" customHeight="1">
      <c r="A176" s="4" t="s">
        <v>366</v>
      </c>
      <c r="B176" s="4" t="s">
        <v>63</v>
      </c>
      <c r="C176" s="4" t="s">
        <v>248</v>
      </c>
      <c r="D176" s="4" t="s">
        <v>158</v>
      </c>
      <c r="E176" s="4" t="s">
        <v>854</v>
      </c>
      <c r="F176" s="2">
        <v>2014</v>
      </c>
      <c r="G176" s="4">
        <v>50216</v>
      </c>
      <c r="H176" s="4">
        <v>0</v>
      </c>
      <c r="I176" s="4" t="s">
        <v>603</v>
      </c>
      <c r="J176" s="4" t="s">
        <v>333</v>
      </c>
      <c r="K176" s="4" t="s">
        <v>737</v>
      </c>
      <c r="L176" s="3">
        <v>41921</v>
      </c>
      <c r="M176" s="4" t="s">
        <v>597</v>
      </c>
      <c r="N176" s="4" t="s">
        <v>718</v>
      </c>
      <c r="O176" s="4" t="s">
        <v>861</v>
      </c>
      <c r="P176" s="4" t="s">
        <v>560</v>
      </c>
      <c r="Q176" s="4" t="s">
        <v>366</v>
      </c>
      <c r="R176" s="4" t="s">
        <v>439</v>
      </c>
      <c r="S176" s="4" t="s">
        <v>412</v>
      </c>
      <c r="T176" s="4">
        <v>219322</v>
      </c>
      <c r="U176" s="4"/>
      <c r="V176" s="4" t="s">
        <v>404</v>
      </c>
      <c r="W176" s="4" t="s">
        <v>731</v>
      </c>
    </row>
    <row r="177" spans="1:23" ht="79.5" customHeight="1">
      <c r="A177" s="4" t="s">
        <v>366</v>
      </c>
      <c r="B177" s="4" t="s">
        <v>678</v>
      </c>
      <c r="C177" s="4" t="s">
        <v>248</v>
      </c>
      <c r="D177" s="4" t="s">
        <v>158</v>
      </c>
      <c r="E177" s="4" t="s">
        <v>809</v>
      </c>
      <c r="F177" s="2">
        <v>2014</v>
      </c>
      <c r="G177" s="4">
        <v>13755</v>
      </c>
      <c r="H177" s="4">
        <v>0</v>
      </c>
      <c r="I177" s="4" t="s">
        <v>316</v>
      </c>
      <c r="J177" s="4">
        <v>10000</v>
      </c>
      <c r="K177" s="4" t="s">
        <v>262</v>
      </c>
      <c r="L177" s="3">
        <v>41743</v>
      </c>
      <c r="M177" s="4" t="s">
        <v>597</v>
      </c>
      <c r="N177" s="4" t="s">
        <v>718</v>
      </c>
      <c r="O177" s="4" t="s">
        <v>861</v>
      </c>
      <c r="P177" s="4" t="s">
        <v>560</v>
      </c>
      <c r="Q177" s="4" t="s">
        <v>366</v>
      </c>
      <c r="R177" s="4" t="s">
        <v>439</v>
      </c>
      <c r="S177" s="4" t="s">
        <v>412</v>
      </c>
      <c r="T177" s="4">
        <v>210805</v>
      </c>
      <c r="U177" s="4"/>
      <c r="V177" s="4" t="s">
        <v>568</v>
      </c>
      <c r="W177" s="4" t="s">
        <v>731</v>
      </c>
    </row>
    <row r="178" spans="1:23" ht="79.5" customHeight="1">
      <c r="A178" s="4" t="s">
        <v>366</v>
      </c>
      <c r="B178" s="4" t="s">
        <v>678</v>
      </c>
      <c r="C178" s="4" t="s">
        <v>248</v>
      </c>
      <c r="D178" s="4" t="s">
        <v>158</v>
      </c>
      <c r="E178" s="4" t="s">
        <v>809</v>
      </c>
      <c r="F178" s="2">
        <v>2014</v>
      </c>
      <c r="G178" s="4">
        <v>66845</v>
      </c>
      <c r="H178" s="4">
        <v>0</v>
      </c>
      <c r="I178" s="4" t="s">
        <v>314</v>
      </c>
      <c r="J178" s="4">
        <v>50000</v>
      </c>
      <c r="K178" s="4" t="s">
        <v>262</v>
      </c>
      <c r="L178" s="3">
        <v>41894</v>
      </c>
      <c r="M178" s="4" t="s">
        <v>597</v>
      </c>
      <c r="N178" s="4" t="s">
        <v>718</v>
      </c>
      <c r="O178" s="4" t="s">
        <v>861</v>
      </c>
      <c r="P178" s="4" t="s">
        <v>560</v>
      </c>
      <c r="Q178" s="4" t="s">
        <v>366</v>
      </c>
      <c r="R178" s="4" t="s">
        <v>439</v>
      </c>
      <c r="S178" s="4" t="s">
        <v>412</v>
      </c>
      <c r="T178" s="4">
        <v>218122</v>
      </c>
      <c r="U178" s="4"/>
      <c r="V178" s="4" t="s">
        <v>568</v>
      </c>
      <c r="W178" s="4" t="s">
        <v>731</v>
      </c>
    </row>
    <row r="179" spans="1:23" ht="33.75" customHeight="1">
      <c r="A179" s="4" t="s">
        <v>690</v>
      </c>
      <c r="B179" s="4" t="s">
        <v>441</v>
      </c>
      <c r="C179" s="4" t="s">
        <v>248</v>
      </c>
      <c r="D179" s="4"/>
      <c r="E179" s="4"/>
      <c r="F179" s="2">
        <v>2014</v>
      </c>
      <c r="G179" s="4">
        <v>0</v>
      </c>
      <c r="H179" s="4">
        <v>6587615</v>
      </c>
      <c r="I179" s="4" t="s">
        <v>401</v>
      </c>
      <c r="J179" s="4">
        <v>5000000</v>
      </c>
      <c r="K179" s="4" t="s">
        <v>262</v>
      </c>
      <c r="L179" s="3">
        <v>41907</v>
      </c>
      <c r="M179" s="4"/>
      <c r="N179" s="4" t="s">
        <v>718</v>
      </c>
      <c r="O179" s="4" t="s">
        <v>861</v>
      </c>
      <c r="P179" s="4" t="s">
        <v>646</v>
      </c>
      <c r="Q179" s="4" t="s">
        <v>690</v>
      </c>
      <c r="R179" s="4" t="s">
        <v>409</v>
      </c>
      <c r="S179" s="4" t="s">
        <v>412</v>
      </c>
      <c r="T179" s="4">
        <v>219532</v>
      </c>
      <c r="U179" s="4"/>
      <c r="V179" s="4" t="s">
        <v>564</v>
      </c>
      <c r="W179" s="4"/>
    </row>
    <row r="180" spans="1:23" ht="57" customHeight="1">
      <c r="A180" s="4" t="s">
        <v>690</v>
      </c>
      <c r="B180" s="4" t="s">
        <v>68</v>
      </c>
      <c r="C180" s="4" t="s">
        <v>248</v>
      </c>
      <c r="D180" s="4"/>
      <c r="E180" s="4"/>
      <c r="F180" s="2">
        <v>2014</v>
      </c>
      <c r="G180" s="4">
        <v>0</v>
      </c>
      <c r="H180" s="4">
        <v>36890646</v>
      </c>
      <c r="I180" s="4" t="s">
        <v>220</v>
      </c>
      <c r="J180" s="4">
        <v>28000000</v>
      </c>
      <c r="K180" s="4" t="s">
        <v>262</v>
      </c>
      <c r="L180" s="3">
        <v>41907</v>
      </c>
      <c r="M180" s="4"/>
      <c r="N180" s="4" t="s">
        <v>718</v>
      </c>
      <c r="O180" s="4" t="s">
        <v>861</v>
      </c>
      <c r="P180" s="4" t="s">
        <v>646</v>
      </c>
      <c r="Q180" s="4" t="s">
        <v>690</v>
      </c>
      <c r="R180" s="4" t="s">
        <v>210</v>
      </c>
      <c r="S180" s="4" t="s">
        <v>412</v>
      </c>
      <c r="T180" s="4">
        <v>219513</v>
      </c>
      <c r="U180" s="4"/>
      <c r="V180" s="4" t="s">
        <v>564</v>
      </c>
      <c r="W180" s="4"/>
    </row>
    <row r="181" spans="1:23" ht="22.5" customHeight="1">
      <c r="A181" s="4" t="s">
        <v>690</v>
      </c>
      <c r="B181" s="4" t="s">
        <v>68</v>
      </c>
      <c r="C181" s="4" t="s">
        <v>248</v>
      </c>
      <c r="D181" s="4"/>
      <c r="E181" s="4"/>
      <c r="F181" s="2">
        <v>2014</v>
      </c>
      <c r="G181" s="4">
        <v>0</v>
      </c>
      <c r="H181" s="4">
        <v>10540184</v>
      </c>
      <c r="I181" s="4" t="s">
        <v>73</v>
      </c>
      <c r="J181" s="4">
        <v>8000000</v>
      </c>
      <c r="K181" s="4" t="s">
        <v>262</v>
      </c>
      <c r="L181" s="3">
        <v>41907</v>
      </c>
      <c r="M181" s="4"/>
      <c r="N181" s="4" t="s">
        <v>718</v>
      </c>
      <c r="O181" s="4" t="s">
        <v>861</v>
      </c>
      <c r="P181" s="4" t="s">
        <v>646</v>
      </c>
      <c r="Q181" s="4" t="s">
        <v>690</v>
      </c>
      <c r="R181" s="4" t="s">
        <v>210</v>
      </c>
      <c r="S181" s="4" t="s">
        <v>412</v>
      </c>
      <c r="T181" s="4">
        <v>219531</v>
      </c>
      <c r="U181" s="4"/>
      <c r="V181" s="4" t="s">
        <v>564</v>
      </c>
      <c r="W181" s="4"/>
    </row>
    <row r="182" spans="1:23" ht="33.75" customHeight="1">
      <c r="A182" s="4" t="s">
        <v>10</v>
      </c>
      <c r="B182" s="4" t="s">
        <v>753</v>
      </c>
      <c r="C182" s="4" t="s">
        <v>248</v>
      </c>
      <c r="D182" s="4"/>
      <c r="E182" s="4"/>
      <c r="F182" s="2">
        <v>2014</v>
      </c>
      <c r="G182" s="4">
        <v>762389</v>
      </c>
      <c r="H182" s="4">
        <v>0</v>
      </c>
      <c r="I182" s="4" t="s">
        <v>190</v>
      </c>
      <c r="J182" s="4">
        <v>600000</v>
      </c>
      <c r="K182" s="4" t="s">
        <v>262</v>
      </c>
      <c r="L182" s="3">
        <v>41920</v>
      </c>
      <c r="M182" s="4"/>
      <c r="N182" s="4" t="s">
        <v>718</v>
      </c>
      <c r="O182" s="4" t="s">
        <v>226</v>
      </c>
      <c r="P182" s="4" t="s">
        <v>424</v>
      </c>
      <c r="Q182" s="4" t="s">
        <v>690</v>
      </c>
      <c r="R182" s="4" t="s">
        <v>559</v>
      </c>
      <c r="S182" s="4" t="s">
        <v>412</v>
      </c>
      <c r="T182" s="4">
        <v>219489</v>
      </c>
      <c r="U182" s="4"/>
      <c r="V182" s="4" t="s">
        <v>564</v>
      </c>
      <c r="W182" s="4"/>
    </row>
    <row r="183" spans="1:23" ht="79.5" customHeight="1">
      <c r="A183" s="4" t="s">
        <v>10</v>
      </c>
      <c r="B183" s="4" t="s">
        <v>414</v>
      </c>
      <c r="C183" s="4" t="s">
        <v>248</v>
      </c>
      <c r="D183" s="4" t="s">
        <v>158</v>
      </c>
      <c r="E183" s="4" t="s">
        <v>788</v>
      </c>
      <c r="F183" s="2">
        <v>2014</v>
      </c>
      <c r="G183" s="4">
        <v>1375516</v>
      </c>
      <c r="H183" s="4">
        <v>0</v>
      </c>
      <c r="I183" s="4" t="s">
        <v>408</v>
      </c>
      <c r="J183" s="4">
        <v>1000000</v>
      </c>
      <c r="K183" s="4" t="s">
        <v>262</v>
      </c>
      <c r="L183" s="3">
        <v>41878</v>
      </c>
      <c r="M183" s="4" t="s">
        <v>597</v>
      </c>
      <c r="N183" s="4" t="s">
        <v>718</v>
      </c>
      <c r="O183" s="4" t="s">
        <v>226</v>
      </c>
      <c r="P183" s="4" t="s">
        <v>424</v>
      </c>
      <c r="Q183" s="4" t="s">
        <v>690</v>
      </c>
      <c r="R183" s="4" t="s">
        <v>551</v>
      </c>
      <c r="S183" s="4" t="s">
        <v>412</v>
      </c>
      <c r="T183" s="4">
        <v>218889</v>
      </c>
      <c r="U183" s="4"/>
      <c r="V183" s="4" t="s">
        <v>564</v>
      </c>
      <c r="W183" s="4" t="s">
        <v>731</v>
      </c>
    </row>
    <row r="184" spans="1:23" ht="79.5" customHeight="1">
      <c r="A184" s="4" t="s">
        <v>10</v>
      </c>
      <c r="B184" s="4" t="s">
        <v>414</v>
      </c>
      <c r="C184" s="4" t="s">
        <v>248</v>
      </c>
      <c r="D184" s="4" t="s">
        <v>158</v>
      </c>
      <c r="E184" s="4" t="s">
        <v>788</v>
      </c>
      <c r="F184" s="2">
        <v>2014</v>
      </c>
      <c r="G184" s="4">
        <v>1270648</v>
      </c>
      <c r="H184" s="4">
        <v>0</v>
      </c>
      <c r="I184" s="4" t="s">
        <v>703</v>
      </c>
      <c r="J184" s="4">
        <v>1000000</v>
      </c>
      <c r="K184" s="4" t="s">
        <v>262</v>
      </c>
      <c r="L184" s="3">
        <v>41925</v>
      </c>
      <c r="M184" s="4" t="s">
        <v>597</v>
      </c>
      <c r="N184" s="4" t="s">
        <v>718</v>
      </c>
      <c r="O184" s="4" t="s">
        <v>693</v>
      </c>
      <c r="P184" s="4" t="s">
        <v>424</v>
      </c>
      <c r="Q184" s="4" t="s">
        <v>690</v>
      </c>
      <c r="R184" s="4" t="s">
        <v>551</v>
      </c>
      <c r="S184" s="4" t="s">
        <v>412</v>
      </c>
      <c r="T184" s="4">
        <v>219332</v>
      </c>
      <c r="U184" s="4"/>
      <c r="V184" s="4" t="s">
        <v>564</v>
      </c>
      <c r="W184" s="4" t="s">
        <v>731</v>
      </c>
    </row>
    <row r="185" spans="1:23" ht="45.75" customHeight="1">
      <c r="A185" s="4" t="s">
        <v>10</v>
      </c>
      <c r="B185" s="4" t="s">
        <v>709</v>
      </c>
      <c r="C185" s="4" t="s">
        <v>248</v>
      </c>
      <c r="D185" s="4"/>
      <c r="E185" s="4"/>
      <c r="F185" s="2">
        <v>2014</v>
      </c>
      <c r="G185" s="4">
        <v>1778907</v>
      </c>
      <c r="H185" s="4">
        <v>0</v>
      </c>
      <c r="I185" s="4" t="s">
        <v>25</v>
      </c>
      <c r="J185" s="4">
        <v>1400000</v>
      </c>
      <c r="K185" s="4" t="s">
        <v>262</v>
      </c>
      <c r="L185" s="3">
        <v>41915</v>
      </c>
      <c r="M185" s="4"/>
      <c r="N185" s="4" t="s">
        <v>718</v>
      </c>
      <c r="O185" s="4" t="s">
        <v>693</v>
      </c>
      <c r="P185" s="4" t="s">
        <v>424</v>
      </c>
      <c r="Q185" s="4" t="s">
        <v>690</v>
      </c>
      <c r="R185" s="4" t="s">
        <v>559</v>
      </c>
      <c r="S185" s="4" t="s">
        <v>412</v>
      </c>
      <c r="T185" s="4">
        <v>218872</v>
      </c>
      <c r="U185" s="4"/>
      <c r="V185" s="4" t="s">
        <v>564</v>
      </c>
      <c r="W185" s="4"/>
    </row>
    <row r="186" spans="1:23" ht="33.75" customHeight="1">
      <c r="A186" s="4" t="s">
        <v>10</v>
      </c>
      <c r="B186" s="4" t="s">
        <v>114</v>
      </c>
      <c r="C186" s="4" t="s">
        <v>248</v>
      </c>
      <c r="D186" s="4"/>
      <c r="E186" s="4"/>
      <c r="F186" s="2">
        <v>2014</v>
      </c>
      <c r="G186" s="4">
        <v>1513241</v>
      </c>
      <c r="H186" s="4">
        <v>0</v>
      </c>
      <c r="I186" s="4" t="s">
        <v>132</v>
      </c>
      <c r="J186" s="4">
        <v>1200000</v>
      </c>
      <c r="K186" s="4" t="s">
        <v>262</v>
      </c>
      <c r="L186" s="3">
        <v>41950</v>
      </c>
      <c r="M186" s="4"/>
      <c r="N186" s="4" t="s">
        <v>82</v>
      </c>
      <c r="O186" s="4" t="s">
        <v>693</v>
      </c>
      <c r="P186" s="4" t="s">
        <v>424</v>
      </c>
      <c r="Q186" s="4" t="s">
        <v>690</v>
      </c>
      <c r="R186" s="4" t="s">
        <v>559</v>
      </c>
      <c r="S186" s="4" t="s">
        <v>412</v>
      </c>
      <c r="T186" s="4">
        <v>220479</v>
      </c>
      <c r="U186" s="4"/>
      <c r="V186" s="4" t="s">
        <v>564</v>
      </c>
      <c r="W186" s="4"/>
    </row>
    <row r="187" spans="1:23" ht="79.5" customHeight="1">
      <c r="A187" s="4" t="s">
        <v>10</v>
      </c>
      <c r="B187" s="4" t="s">
        <v>832</v>
      </c>
      <c r="C187" s="4" t="s">
        <v>248</v>
      </c>
      <c r="D187" s="4" t="s">
        <v>158</v>
      </c>
      <c r="E187" s="4" t="s">
        <v>313</v>
      </c>
      <c r="F187" s="2">
        <v>2014</v>
      </c>
      <c r="G187" s="4">
        <v>1317523</v>
      </c>
      <c r="H187" s="4">
        <v>0</v>
      </c>
      <c r="I187" s="4" t="s">
        <v>602</v>
      </c>
      <c r="J187" s="4">
        <v>1000000</v>
      </c>
      <c r="K187" s="4" t="s">
        <v>262</v>
      </c>
      <c r="L187" s="3">
        <v>41907</v>
      </c>
      <c r="M187" s="4" t="s">
        <v>597</v>
      </c>
      <c r="N187" s="4" t="s">
        <v>718</v>
      </c>
      <c r="O187" s="4" t="s">
        <v>861</v>
      </c>
      <c r="P187" s="4" t="s">
        <v>424</v>
      </c>
      <c r="Q187" s="4" t="s">
        <v>690</v>
      </c>
      <c r="R187" s="4" t="s">
        <v>559</v>
      </c>
      <c r="S187" s="4" t="s">
        <v>412</v>
      </c>
      <c r="T187" s="4">
        <v>218875</v>
      </c>
      <c r="U187" s="4"/>
      <c r="V187" s="4" t="s">
        <v>564</v>
      </c>
      <c r="W187" s="4" t="s">
        <v>731</v>
      </c>
    </row>
    <row r="188" spans="1:23" ht="79.5" customHeight="1">
      <c r="A188" s="4" t="s">
        <v>10</v>
      </c>
      <c r="B188" s="4" t="s">
        <v>832</v>
      </c>
      <c r="C188" s="4" t="s">
        <v>248</v>
      </c>
      <c r="D188" s="4" t="s">
        <v>158</v>
      </c>
      <c r="E188" s="4" t="s">
        <v>313</v>
      </c>
      <c r="F188" s="2">
        <v>2014</v>
      </c>
      <c r="G188" s="4">
        <v>2613480</v>
      </c>
      <c r="H188" s="4">
        <v>0</v>
      </c>
      <c r="I188" s="4" t="s">
        <v>278</v>
      </c>
      <c r="J188" s="4">
        <v>1900000</v>
      </c>
      <c r="K188" s="4" t="s">
        <v>262</v>
      </c>
      <c r="L188" s="3">
        <v>41912</v>
      </c>
      <c r="M188" s="4" t="s">
        <v>597</v>
      </c>
      <c r="N188" s="4" t="s">
        <v>718</v>
      </c>
      <c r="O188" s="4" t="s">
        <v>226</v>
      </c>
      <c r="P188" s="4" t="s">
        <v>424</v>
      </c>
      <c r="Q188" s="4" t="s">
        <v>690</v>
      </c>
      <c r="R188" s="4" t="s">
        <v>559</v>
      </c>
      <c r="S188" s="4" t="s">
        <v>412</v>
      </c>
      <c r="T188" s="4">
        <v>218886</v>
      </c>
      <c r="U188" s="4"/>
      <c r="V188" s="4" t="s">
        <v>564</v>
      </c>
      <c r="W188" s="4" t="s">
        <v>731</v>
      </c>
    </row>
    <row r="189" spans="1:23" ht="79.5" customHeight="1">
      <c r="A189" s="4" t="s">
        <v>10</v>
      </c>
      <c r="B189" s="4" t="s">
        <v>898</v>
      </c>
      <c r="C189" s="4" t="s">
        <v>248</v>
      </c>
      <c r="D189" s="4" t="s">
        <v>158</v>
      </c>
      <c r="E189" s="4" t="s">
        <v>529</v>
      </c>
      <c r="F189" s="2">
        <v>2014</v>
      </c>
      <c r="G189" s="4">
        <v>1270648</v>
      </c>
      <c r="H189" s="4">
        <v>0</v>
      </c>
      <c r="I189" s="4" t="s">
        <v>647</v>
      </c>
      <c r="J189" s="4">
        <v>1000000</v>
      </c>
      <c r="K189" s="4" t="s">
        <v>262</v>
      </c>
      <c r="L189" s="3">
        <v>41920</v>
      </c>
      <c r="M189" s="4" t="s">
        <v>597</v>
      </c>
      <c r="N189" s="4" t="s">
        <v>718</v>
      </c>
      <c r="O189" s="4" t="s">
        <v>207</v>
      </c>
      <c r="P189" s="4" t="s">
        <v>424</v>
      </c>
      <c r="Q189" s="4" t="s">
        <v>690</v>
      </c>
      <c r="R189" s="4" t="s">
        <v>559</v>
      </c>
      <c r="S189" s="4" t="s">
        <v>412</v>
      </c>
      <c r="T189" s="4">
        <v>219405</v>
      </c>
      <c r="U189" s="4"/>
      <c r="V189" s="4" t="s">
        <v>564</v>
      </c>
      <c r="W189" s="4" t="s">
        <v>731</v>
      </c>
    </row>
    <row r="190" spans="1:23" ht="68.25" customHeight="1">
      <c r="A190" s="4" t="s">
        <v>10</v>
      </c>
      <c r="B190" s="4" t="s">
        <v>68</v>
      </c>
      <c r="C190" s="4" t="s">
        <v>248</v>
      </c>
      <c r="D190" s="4"/>
      <c r="E190" s="4"/>
      <c r="F190" s="2">
        <v>2014</v>
      </c>
      <c r="G190" s="4">
        <v>26737966</v>
      </c>
      <c r="H190" s="4">
        <v>0</v>
      </c>
      <c r="I190" s="4" t="s">
        <v>539</v>
      </c>
      <c r="J190" s="4">
        <v>20000000</v>
      </c>
      <c r="K190" s="4" t="s">
        <v>262</v>
      </c>
      <c r="L190" s="3">
        <v>41873</v>
      </c>
      <c r="M190" s="4"/>
      <c r="N190" s="4" t="s">
        <v>718</v>
      </c>
      <c r="O190" s="4" t="s">
        <v>861</v>
      </c>
      <c r="P190" s="4" t="s">
        <v>424</v>
      </c>
      <c r="Q190" s="4" t="s">
        <v>690</v>
      </c>
      <c r="R190" s="4" t="s">
        <v>210</v>
      </c>
      <c r="S190" s="4" t="s">
        <v>412</v>
      </c>
      <c r="T190" s="4">
        <v>216880</v>
      </c>
      <c r="U190" s="4"/>
      <c r="V190" s="4" t="s">
        <v>564</v>
      </c>
      <c r="W190" s="4"/>
    </row>
    <row r="191" spans="1:23" ht="45.75" customHeight="1">
      <c r="A191" s="4" t="s">
        <v>10</v>
      </c>
      <c r="B191" s="4" t="s">
        <v>68</v>
      </c>
      <c r="C191" s="4" t="s">
        <v>248</v>
      </c>
      <c r="D191" s="4"/>
      <c r="E191" s="4"/>
      <c r="F191" s="2">
        <v>2014</v>
      </c>
      <c r="G191" s="4">
        <v>4816825</v>
      </c>
      <c r="H191" s="4">
        <v>0</v>
      </c>
      <c r="I191" s="4" t="s">
        <v>26</v>
      </c>
      <c r="J191" s="4">
        <v>3550000</v>
      </c>
      <c r="K191" s="4" t="s">
        <v>262</v>
      </c>
      <c r="L191" s="3">
        <v>41578</v>
      </c>
      <c r="M191" s="4"/>
      <c r="N191" s="4" t="s">
        <v>82</v>
      </c>
      <c r="O191" s="4" t="s">
        <v>861</v>
      </c>
      <c r="P191" s="4" t="s">
        <v>424</v>
      </c>
      <c r="Q191" s="4" t="s">
        <v>690</v>
      </c>
      <c r="R191" s="4" t="s">
        <v>210</v>
      </c>
      <c r="S191" s="4" t="s">
        <v>412</v>
      </c>
      <c r="T191" s="4">
        <v>204247</v>
      </c>
      <c r="U191" s="4"/>
      <c r="V191" s="4" t="s">
        <v>564</v>
      </c>
      <c r="W191" s="4"/>
    </row>
    <row r="192" spans="1:23" ht="33.75" customHeight="1">
      <c r="A192" s="4" t="s">
        <v>10</v>
      </c>
      <c r="B192" s="4" t="s">
        <v>68</v>
      </c>
      <c r="C192" s="4" t="s">
        <v>248</v>
      </c>
      <c r="D192" s="4"/>
      <c r="E192" s="4"/>
      <c r="F192" s="2">
        <v>2014</v>
      </c>
      <c r="G192" s="4">
        <v>26350461</v>
      </c>
      <c r="H192" s="4">
        <v>0</v>
      </c>
      <c r="I192" s="4" t="s">
        <v>827</v>
      </c>
      <c r="J192" s="4">
        <v>20000000</v>
      </c>
      <c r="K192" s="4" t="s">
        <v>262</v>
      </c>
      <c r="L192" s="3">
        <v>41907</v>
      </c>
      <c r="M192" s="4"/>
      <c r="N192" s="4" t="s">
        <v>718</v>
      </c>
      <c r="O192" s="4" t="s">
        <v>861</v>
      </c>
      <c r="P192" s="4" t="s">
        <v>424</v>
      </c>
      <c r="Q192" s="4" t="s">
        <v>690</v>
      </c>
      <c r="R192" s="4" t="s">
        <v>210</v>
      </c>
      <c r="S192" s="4" t="s">
        <v>412</v>
      </c>
      <c r="T192" s="4">
        <v>218399</v>
      </c>
      <c r="U192" s="4"/>
      <c r="V192" s="4" t="s">
        <v>564</v>
      </c>
      <c r="W192" s="4"/>
    </row>
    <row r="193" spans="1:23" ht="79.5" customHeight="1">
      <c r="A193" s="4" t="s">
        <v>10</v>
      </c>
      <c r="B193" s="4" t="s">
        <v>652</v>
      </c>
      <c r="C193" s="4" t="s">
        <v>248</v>
      </c>
      <c r="D193" s="4" t="s">
        <v>158</v>
      </c>
      <c r="E193" s="4" t="s">
        <v>281</v>
      </c>
      <c r="F193" s="2">
        <v>2014</v>
      </c>
      <c r="G193" s="4">
        <v>1008827</v>
      </c>
      <c r="H193" s="4">
        <v>0</v>
      </c>
      <c r="I193" s="4" t="s">
        <v>184</v>
      </c>
      <c r="J193" s="4">
        <v>800000</v>
      </c>
      <c r="K193" s="4" t="s">
        <v>262</v>
      </c>
      <c r="L193" s="3">
        <v>41948</v>
      </c>
      <c r="M193" s="4" t="s">
        <v>597</v>
      </c>
      <c r="N193" s="4" t="s">
        <v>718</v>
      </c>
      <c r="O193" s="4" t="s">
        <v>207</v>
      </c>
      <c r="P193" s="4" t="s">
        <v>424</v>
      </c>
      <c r="Q193" s="4" t="s">
        <v>690</v>
      </c>
      <c r="R193" s="4" t="s">
        <v>439</v>
      </c>
      <c r="S193" s="4" t="s">
        <v>412</v>
      </c>
      <c r="T193" s="4">
        <v>220346</v>
      </c>
      <c r="U193" s="4"/>
      <c r="V193" s="4" t="s">
        <v>564</v>
      </c>
      <c r="W193" s="4" t="s">
        <v>731</v>
      </c>
    </row>
    <row r="194" spans="1:23" ht="45.75" customHeight="1">
      <c r="A194" s="4" t="s">
        <v>10</v>
      </c>
      <c r="B194" s="4" t="s">
        <v>708</v>
      </c>
      <c r="C194" s="4" t="s">
        <v>248</v>
      </c>
      <c r="D194" s="4"/>
      <c r="E194" s="4"/>
      <c r="F194" s="2">
        <v>2014</v>
      </c>
      <c r="G194" s="4">
        <v>2233666</v>
      </c>
      <c r="H194" s="4">
        <v>0</v>
      </c>
      <c r="I194" s="4" t="s">
        <v>444</v>
      </c>
      <c r="J194" s="4">
        <v>1757895</v>
      </c>
      <c r="K194" s="4" t="s">
        <v>262</v>
      </c>
      <c r="L194" s="3">
        <v>41913</v>
      </c>
      <c r="M194" s="4"/>
      <c r="N194" s="4" t="s">
        <v>508</v>
      </c>
      <c r="O194" s="4" t="s">
        <v>861</v>
      </c>
      <c r="P194" s="4" t="s">
        <v>424</v>
      </c>
      <c r="Q194" s="4" t="s">
        <v>690</v>
      </c>
      <c r="R194" s="4" t="s">
        <v>210</v>
      </c>
      <c r="S194" s="4" t="s">
        <v>412</v>
      </c>
      <c r="T194" s="4">
        <v>219945</v>
      </c>
      <c r="U194" s="4"/>
      <c r="V194" s="4" t="s">
        <v>564</v>
      </c>
      <c r="W194" s="4"/>
    </row>
    <row r="195" spans="1:23" ht="79.5" customHeight="1">
      <c r="A195" s="4" t="s">
        <v>10</v>
      </c>
      <c r="B195" s="4" t="s">
        <v>357</v>
      </c>
      <c r="C195" s="4" t="s">
        <v>248</v>
      </c>
      <c r="D195" s="4" t="s">
        <v>158</v>
      </c>
      <c r="E195" s="4" t="s">
        <v>111</v>
      </c>
      <c r="F195" s="2">
        <v>2014</v>
      </c>
      <c r="G195" s="4">
        <v>1270648</v>
      </c>
      <c r="H195" s="4">
        <v>0</v>
      </c>
      <c r="I195" s="4" t="s">
        <v>870</v>
      </c>
      <c r="J195" s="4">
        <v>1000000</v>
      </c>
      <c r="K195" s="4" t="s">
        <v>262</v>
      </c>
      <c r="L195" s="3">
        <v>41920</v>
      </c>
      <c r="M195" s="4" t="s">
        <v>597</v>
      </c>
      <c r="N195" s="4" t="s">
        <v>508</v>
      </c>
      <c r="O195" s="4" t="s">
        <v>226</v>
      </c>
      <c r="P195" s="4" t="s">
        <v>560</v>
      </c>
      <c r="Q195" s="4" t="s">
        <v>690</v>
      </c>
      <c r="R195" s="4" t="s">
        <v>439</v>
      </c>
      <c r="S195" s="4" t="s">
        <v>412</v>
      </c>
      <c r="T195" s="4">
        <v>218947</v>
      </c>
      <c r="U195" s="4"/>
      <c r="V195" s="4" t="s">
        <v>568</v>
      </c>
      <c r="W195" s="4" t="s">
        <v>597</v>
      </c>
    </row>
    <row r="196" spans="1:23" ht="79.5" customHeight="1">
      <c r="A196" s="4" t="s">
        <v>10</v>
      </c>
      <c r="B196" s="4" t="s">
        <v>678</v>
      </c>
      <c r="C196" s="4" t="s">
        <v>248</v>
      </c>
      <c r="D196" s="4" t="s">
        <v>158</v>
      </c>
      <c r="E196" s="4" t="s">
        <v>809</v>
      </c>
      <c r="F196" s="2">
        <v>2014</v>
      </c>
      <c r="G196" s="4">
        <v>1349296</v>
      </c>
      <c r="H196" s="4">
        <v>0</v>
      </c>
      <c r="I196" s="4" t="s">
        <v>202</v>
      </c>
      <c r="J196" s="4">
        <v>1000000</v>
      </c>
      <c r="K196" s="4" t="s">
        <v>262</v>
      </c>
      <c r="L196" s="3">
        <v>41871</v>
      </c>
      <c r="M196" s="4" t="s">
        <v>597</v>
      </c>
      <c r="N196" s="4" t="s">
        <v>718</v>
      </c>
      <c r="O196" s="4" t="s">
        <v>226</v>
      </c>
      <c r="P196" s="4" t="s">
        <v>424</v>
      </c>
      <c r="Q196" s="4" t="s">
        <v>690</v>
      </c>
      <c r="R196" s="4" t="s">
        <v>439</v>
      </c>
      <c r="S196" s="4" t="s">
        <v>412</v>
      </c>
      <c r="T196" s="4">
        <v>218890</v>
      </c>
      <c r="U196" s="4"/>
      <c r="V196" s="4" t="s">
        <v>568</v>
      </c>
      <c r="W196" s="4" t="s">
        <v>731</v>
      </c>
    </row>
    <row r="197" spans="1:23" ht="79.5" customHeight="1">
      <c r="A197" s="4" t="s">
        <v>494</v>
      </c>
      <c r="B197" s="4" t="s">
        <v>656</v>
      </c>
      <c r="C197" s="4" t="s">
        <v>248</v>
      </c>
      <c r="D197" s="4" t="s">
        <v>158</v>
      </c>
      <c r="E197" s="4" t="s">
        <v>534</v>
      </c>
      <c r="F197" s="2">
        <v>2014</v>
      </c>
      <c r="G197" s="4">
        <v>150000</v>
      </c>
      <c r="H197" s="4">
        <v>0</v>
      </c>
      <c r="I197" s="4" t="s">
        <v>203</v>
      </c>
      <c r="J197" s="4" t="s">
        <v>333</v>
      </c>
      <c r="K197" s="4" t="s">
        <v>737</v>
      </c>
      <c r="L197" s="3">
        <v>41890</v>
      </c>
      <c r="M197" s="4" t="s">
        <v>597</v>
      </c>
      <c r="N197" s="4" t="s">
        <v>718</v>
      </c>
      <c r="O197" s="4" t="s">
        <v>207</v>
      </c>
      <c r="P197" s="4" t="s">
        <v>560</v>
      </c>
      <c r="Q197" s="4" t="s">
        <v>400</v>
      </c>
      <c r="R197" s="4" t="s">
        <v>551</v>
      </c>
      <c r="S197" s="4" t="s">
        <v>412</v>
      </c>
      <c r="T197" s="4">
        <v>218075</v>
      </c>
      <c r="U197" s="4"/>
      <c r="V197" s="4" t="s">
        <v>564</v>
      </c>
      <c r="W197" s="4" t="s">
        <v>731</v>
      </c>
    </row>
    <row r="198" spans="1:23" ht="57" customHeight="1">
      <c r="A198" s="4" t="s">
        <v>494</v>
      </c>
      <c r="B198" s="4" t="s">
        <v>296</v>
      </c>
      <c r="C198" s="4" t="s">
        <v>248</v>
      </c>
      <c r="D198" s="4"/>
      <c r="E198" s="4"/>
      <c r="F198" s="2">
        <v>2014</v>
      </c>
      <c r="G198" s="4">
        <v>75000</v>
      </c>
      <c r="H198" s="4">
        <v>0</v>
      </c>
      <c r="I198" s="4" t="s">
        <v>570</v>
      </c>
      <c r="J198" s="4" t="s">
        <v>333</v>
      </c>
      <c r="K198" s="4" t="s">
        <v>737</v>
      </c>
      <c r="L198" s="3">
        <v>41730</v>
      </c>
      <c r="M198" s="4"/>
      <c r="N198" s="4" t="s">
        <v>718</v>
      </c>
      <c r="O198" s="4" t="s">
        <v>207</v>
      </c>
      <c r="P198" s="4" t="s">
        <v>560</v>
      </c>
      <c r="Q198" s="4" t="s">
        <v>400</v>
      </c>
      <c r="R198" s="4" t="s">
        <v>301</v>
      </c>
      <c r="S198" s="4" t="s">
        <v>412</v>
      </c>
      <c r="T198" s="4">
        <v>218076</v>
      </c>
      <c r="U198" s="4"/>
      <c r="V198" s="4" t="s">
        <v>564</v>
      </c>
      <c r="W198" s="4"/>
    </row>
    <row r="199" spans="1:23" ht="57" customHeight="1">
      <c r="A199" s="4" t="s">
        <v>376</v>
      </c>
      <c r="B199" s="4" t="s">
        <v>72</v>
      </c>
      <c r="C199" s="4" t="s">
        <v>248</v>
      </c>
      <c r="D199" s="4"/>
      <c r="E199" s="4"/>
      <c r="F199" s="2">
        <v>2014</v>
      </c>
      <c r="G199" s="4">
        <v>0</v>
      </c>
      <c r="H199" s="4">
        <v>0</v>
      </c>
      <c r="I199" s="4" t="s">
        <v>694</v>
      </c>
      <c r="J199" s="4" t="s">
        <v>333</v>
      </c>
      <c r="K199" s="4" t="s">
        <v>737</v>
      </c>
      <c r="L199" s="3">
        <v>41899</v>
      </c>
      <c r="M199" s="4"/>
      <c r="N199" s="4" t="s">
        <v>718</v>
      </c>
      <c r="O199" s="4" t="s">
        <v>861</v>
      </c>
      <c r="P199" s="4" t="s">
        <v>560</v>
      </c>
      <c r="Q199" s="4" t="s">
        <v>400</v>
      </c>
      <c r="R199" s="4" t="s">
        <v>559</v>
      </c>
      <c r="S199" s="4" t="s">
        <v>412</v>
      </c>
      <c r="T199" s="4">
        <v>219070</v>
      </c>
      <c r="U199" s="4"/>
      <c r="V199" s="4" t="s">
        <v>564</v>
      </c>
      <c r="W199" s="4"/>
    </row>
    <row r="200" spans="1:23" ht="79.5" customHeight="1">
      <c r="A200" s="4" t="s">
        <v>799</v>
      </c>
      <c r="B200" s="4" t="s">
        <v>63</v>
      </c>
      <c r="C200" s="4" t="s">
        <v>248</v>
      </c>
      <c r="D200" s="4" t="s">
        <v>158</v>
      </c>
      <c r="E200" s="4" t="s">
        <v>854</v>
      </c>
      <c r="F200" s="2">
        <v>2014</v>
      </c>
      <c r="G200" s="4">
        <v>9021601</v>
      </c>
      <c r="H200" s="4">
        <v>0</v>
      </c>
      <c r="I200" s="4" t="s">
        <v>800</v>
      </c>
      <c r="J200" s="4">
        <v>7100000</v>
      </c>
      <c r="K200" s="4" t="s">
        <v>262</v>
      </c>
      <c r="L200" s="3">
        <v>41929</v>
      </c>
      <c r="M200" s="4" t="s">
        <v>597</v>
      </c>
      <c r="N200" s="4" t="s">
        <v>718</v>
      </c>
      <c r="O200" s="4" t="s">
        <v>861</v>
      </c>
      <c r="P200" s="4" t="s">
        <v>424</v>
      </c>
      <c r="Q200" s="4" t="s">
        <v>799</v>
      </c>
      <c r="R200" s="4" t="s">
        <v>439</v>
      </c>
      <c r="S200" s="4" t="s">
        <v>412</v>
      </c>
      <c r="T200" s="4">
        <v>219427</v>
      </c>
      <c r="U200" s="4"/>
      <c r="V200" s="4" t="s">
        <v>564</v>
      </c>
      <c r="W200" s="4" t="s">
        <v>731</v>
      </c>
    </row>
    <row r="201" spans="1:23" ht="33.75" customHeight="1">
      <c r="A201" s="4" t="s">
        <v>799</v>
      </c>
      <c r="B201" s="4" t="s">
        <v>414</v>
      </c>
      <c r="C201" s="4" t="s">
        <v>248</v>
      </c>
      <c r="D201" s="4"/>
      <c r="E201" s="4"/>
      <c r="F201" s="2">
        <v>2014</v>
      </c>
      <c r="G201" s="4">
        <v>1168996</v>
      </c>
      <c r="H201" s="4">
        <v>0</v>
      </c>
      <c r="I201" s="4" t="s">
        <v>81</v>
      </c>
      <c r="J201" s="4">
        <v>920000</v>
      </c>
      <c r="K201" s="4" t="s">
        <v>262</v>
      </c>
      <c r="L201" s="3">
        <v>41928</v>
      </c>
      <c r="M201" s="4"/>
      <c r="N201" s="4" t="s">
        <v>718</v>
      </c>
      <c r="O201" s="4" t="s">
        <v>861</v>
      </c>
      <c r="P201" s="4" t="s">
        <v>424</v>
      </c>
      <c r="Q201" s="4" t="s">
        <v>799</v>
      </c>
      <c r="R201" s="4" t="s">
        <v>551</v>
      </c>
      <c r="S201" s="4" t="s">
        <v>412</v>
      </c>
      <c r="T201" s="4">
        <v>220066</v>
      </c>
      <c r="U201" s="4"/>
      <c r="V201" s="4" t="s">
        <v>564</v>
      </c>
      <c r="W201" s="4"/>
    </row>
    <row r="202" spans="1:23" ht="79.5" customHeight="1">
      <c r="A202" s="4" t="s">
        <v>799</v>
      </c>
      <c r="B202" s="4" t="s">
        <v>414</v>
      </c>
      <c r="C202" s="4" t="s">
        <v>248</v>
      </c>
      <c r="D202" s="4" t="s">
        <v>158</v>
      </c>
      <c r="E202" s="4" t="s">
        <v>788</v>
      </c>
      <c r="F202" s="2">
        <v>2014</v>
      </c>
      <c r="G202" s="4">
        <v>0</v>
      </c>
      <c r="H202" s="4">
        <v>374332</v>
      </c>
      <c r="I202" s="4" t="s">
        <v>389</v>
      </c>
      <c r="J202" s="4">
        <v>280000</v>
      </c>
      <c r="K202" s="4" t="s">
        <v>262</v>
      </c>
      <c r="L202" s="3">
        <v>41864</v>
      </c>
      <c r="M202" s="4" t="s">
        <v>597</v>
      </c>
      <c r="N202" s="4" t="s">
        <v>718</v>
      </c>
      <c r="O202" s="4" t="s">
        <v>861</v>
      </c>
      <c r="P202" s="4" t="s">
        <v>646</v>
      </c>
      <c r="Q202" s="4" t="s">
        <v>799</v>
      </c>
      <c r="R202" s="4" t="s">
        <v>551</v>
      </c>
      <c r="S202" s="4" t="s">
        <v>412</v>
      </c>
      <c r="T202" s="4">
        <v>217030</v>
      </c>
      <c r="U202" s="4"/>
      <c r="V202" s="4" t="s">
        <v>564</v>
      </c>
      <c r="W202" s="4" t="s">
        <v>731</v>
      </c>
    </row>
    <row r="203" spans="1:23" ht="79.5" customHeight="1">
      <c r="A203" s="4" t="s">
        <v>799</v>
      </c>
      <c r="B203" s="4" t="s">
        <v>414</v>
      </c>
      <c r="C203" s="4" t="s">
        <v>248</v>
      </c>
      <c r="D203" s="4" t="s">
        <v>158</v>
      </c>
      <c r="E203" s="4" t="s">
        <v>788</v>
      </c>
      <c r="F203" s="2">
        <v>2014</v>
      </c>
      <c r="G203" s="4">
        <v>374332</v>
      </c>
      <c r="H203" s="4">
        <v>0</v>
      </c>
      <c r="I203" s="4" t="s">
        <v>35</v>
      </c>
      <c r="J203" s="4">
        <v>280000</v>
      </c>
      <c r="K203" s="4" t="s">
        <v>262</v>
      </c>
      <c r="L203" s="3">
        <v>41869</v>
      </c>
      <c r="M203" s="4" t="s">
        <v>597</v>
      </c>
      <c r="N203" s="4" t="s">
        <v>718</v>
      </c>
      <c r="O203" s="4" t="s">
        <v>861</v>
      </c>
      <c r="P203" s="4" t="s">
        <v>424</v>
      </c>
      <c r="Q203" s="4" t="s">
        <v>799</v>
      </c>
      <c r="R203" s="4" t="s">
        <v>551</v>
      </c>
      <c r="S203" s="4" t="s">
        <v>412</v>
      </c>
      <c r="T203" s="4">
        <v>218426</v>
      </c>
      <c r="U203" s="4"/>
      <c r="V203" s="4" t="s">
        <v>564</v>
      </c>
      <c r="W203" s="4" t="s">
        <v>731</v>
      </c>
    </row>
    <row r="204" spans="1:23" ht="79.5" customHeight="1">
      <c r="A204" s="4" t="s">
        <v>799</v>
      </c>
      <c r="B204" s="4" t="s">
        <v>678</v>
      </c>
      <c r="C204" s="4" t="s">
        <v>248</v>
      </c>
      <c r="D204" s="4" t="s">
        <v>158</v>
      </c>
      <c r="E204" s="4" t="s">
        <v>809</v>
      </c>
      <c r="F204" s="2">
        <v>2014</v>
      </c>
      <c r="G204" s="4">
        <v>666000</v>
      </c>
      <c r="H204" s="4">
        <v>0</v>
      </c>
      <c r="I204" s="4" t="s">
        <v>558</v>
      </c>
      <c r="J204" s="4">
        <v>500000</v>
      </c>
      <c r="K204" s="4" t="s">
        <v>262</v>
      </c>
      <c r="L204" s="3">
        <v>41878</v>
      </c>
      <c r="M204" s="4" t="s">
        <v>597</v>
      </c>
      <c r="N204" s="4" t="s">
        <v>718</v>
      </c>
      <c r="O204" s="4" t="s">
        <v>861</v>
      </c>
      <c r="P204" s="4" t="s">
        <v>560</v>
      </c>
      <c r="Q204" s="4" t="s">
        <v>799</v>
      </c>
      <c r="R204" s="4" t="s">
        <v>439</v>
      </c>
      <c r="S204" s="4" t="s">
        <v>412</v>
      </c>
      <c r="T204" s="4">
        <v>218985</v>
      </c>
      <c r="U204" s="4"/>
      <c r="V204" s="4" t="s">
        <v>568</v>
      </c>
      <c r="W204" s="4" t="s">
        <v>731</v>
      </c>
    </row>
    <row r="205" spans="1:23" ht="22.5" customHeight="1">
      <c r="A205" s="4" t="s">
        <v>343</v>
      </c>
      <c r="B205" s="4" t="s">
        <v>563</v>
      </c>
      <c r="C205" s="4" t="s">
        <v>248</v>
      </c>
      <c r="D205" s="4"/>
      <c r="E205" s="4"/>
      <c r="F205" s="2">
        <v>2014</v>
      </c>
      <c r="G205" s="4">
        <v>674764</v>
      </c>
      <c r="H205" s="4">
        <v>0</v>
      </c>
      <c r="I205" s="4" t="s">
        <v>794</v>
      </c>
      <c r="J205" s="4">
        <v>500000</v>
      </c>
      <c r="K205" s="4" t="s">
        <v>262</v>
      </c>
      <c r="L205" s="3">
        <v>41878</v>
      </c>
      <c r="M205" s="4"/>
      <c r="N205" s="4" t="s">
        <v>718</v>
      </c>
      <c r="O205" s="4" t="s">
        <v>226</v>
      </c>
      <c r="P205" s="4" t="s">
        <v>424</v>
      </c>
      <c r="Q205" s="4" t="s">
        <v>343</v>
      </c>
      <c r="R205" s="4" t="s">
        <v>67</v>
      </c>
      <c r="S205" s="4" t="s">
        <v>454</v>
      </c>
      <c r="T205" s="4">
        <v>219426</v>
      </c>
      <c r="U205" s="4"/>
      <c r="V205" s="4" t="s">
        <v>564</v>
      </c>
      <c r="W205" s="4"/>
    </row>
    <row r="206" spans="1:23" ht="33.75" customHeight="1">
      <c r="A206" s="4" t="s">
        <v>343</v>
      </c>
      <c r="B206" s="4" t="s">
        <v>563</v>
      </c>
      <c r="C206" s="4" t="s">
        <v>248</v>
      </c>
      <c r="D206" s="4"/>
      <c r="E206" s="4"/>
      <c r="F206" s="2">
        <v>2014</v>
      </c>
      <c r="G206" s="4">
        <v>12055336</v>
      </c>
      <c r="H206" s="4">
        <v>0</v>
      </c>
      <c r="I206" s="4" t="s">
        <v>823</v>
      </c>
      <c r="J206" s="4">
        <v>9150000</v>
      </c>
      <c r="K206" s="4" t="s">
        <v>262</v>
      </c>
      <c r="L206" s="3">
        <v>41883</v>
      </c>
      <c r="M206" s="4"/>
      <c r="N206" s="4" t="s">
        <v>718</v>
      </c>
      <c r="O206" s="4" t="s">
        <v>42</v>
      </c>
      <c r="P206" s="4" t="s">
        <v>424</v>
      </c>
      <c r="Q206" s="4" t="s">
        <v>343</v>
      </c>
      <c r="R206" s="4" t="s">
        <v>67</v>
      </c>
      <c r="S206" s="4" t="s">
        <v>412</v>
      </c>
      <c r="T206" s="4">
        <v>220849</v>
      </c>
      <c r="U206" s="4"/>
      <c r="V206" s="4" t="s">
        <v>564</v>
      </c>
      <c r="W206" s="4"/>
    </row>
    <row r="207" spans="1:23" ht="33.75" customHeight="1">
      <c r="A207" s="4" t="s">
        <v>343</v>
      </c>
      <c r="B207" s="4" t="s">
        <v>563</v>
      </c>
      <c r="C207" s="4" t="s">
        <v>248</v>
      </c>
      <c r="D207" s="4"/>
      <c r="E207" s="4"/>
      <c r="F207" s="2">
        <v>2014</v>
      </c>
      <c r="G207" s="4">
        <v>527009</v>
      </c>
      <c r="H207" s="4">
        <v>0</v>
      </c>
      <c r="I207" s="4" t="s">
        <v>528</v>
      </c>
      <c r="J207" s="4">
        <v>400000</v>
      </c>
      <c r="K207" s="4" t="s">
        <v>262</v>
      </c>
      <c r="L207" s="3">
        <v>41883</v>
      </c>
      <c r="M207" s="4"/>
      <c r="N207" s="4" t="s">
        <v>718</v>
      </c>
      <c r="O207" s="4" t="s">
        <v>378</v>
      </c>
      <c r="P207" s="4" t="s">
        <v>424</v>
      </c>
      <c r="Q207" s="4" t="s">
        <v>343</v>
      </c>
      <c r="R207" s="4" t="s">
        <v>67</v>
      </c>
      <c r="S207" s="4" t="s">
        <v>412</v>
      </c>
      <c r="T207" s="4">
        <v>220851</v>
      </c>
      <c r="U207" s="4"/>
      <c r="V207" s="4" t="s">
        <v>564</v>
      </c>
      <c r="W207" s="4"/>
    </row>
    <row r="208" spans="1:23" ht="33.75" customHeight="1">
      <c r="A208" s="4" t="s">
        <v>343</v>
      </c>
      <c r="B208" s="4" t="s">
        <v>563</v>
      </c>
      <c r="C208" s="4" t="s">
        <v>248</v>
      </c>
      <c r="D208" s="4"/>
      <c r="E208" s="4"/>
      <c r="F208" s="2">
        <v>2014</v>
      </c>
      <c r="G208" s="4">
        <v>5082592</v>
      </c>
      <c r="H208" s="4">
        <v>0</v>
      </c>
      <c r="I208" s="4" t="s">
        <v>796</v>
      </c>
      <c r="J208" s="4">
        <v>4000000</v>
      </c>
      <c r="K208" s="4" t="s">
        <v>262</v>
      </c>
      <c r="L208" s="3">
        <v>41895</v>
      </c>
      <c r="M208" s="4"/>
      <c r="N208" s="4" t="s">
        <v>718</v>
      </c>
      <c r="O208" s="4" t="s">
        <v>226</v>
      </c>
      <c r="P208" s="4" t="s">
        <v>560</v>
      </c>
      <c r="Q208" s="4" t="s">
        <v>343</v>
      </c>
      <c r="R208" s="4" t="s">
        <v>67</v>
      </c>
      <c r="S208" s="4" t="s">
        <v>412</v>
      </c>
      <c r="T208" s="4">
        <v>219874</v>
      </c>
      <c r="U208" s="4"/>
      <c r="V208" s="4" t="s">
        <v>564</v>
      </c>
      <c r="W208" s="4"/>
    </row>
    <row r="209" spans="1:23" ht="22.5" customHeight="1">
      <c r="A209" s="4" t="s">
        <v>343</v>
      </c>
      <c r="B209" s="4" t="s">
        <v>563</v>
      </c>
      <c r="C209" s="4" t="s">
        <v>248</v>
      </c>
      <c r="D209" s="4"/>
      <c r="E209" s="4"/>
      <c r="F209" s="2">
        <v>2014</v>
      </c>
      <c r="G209" s="4">
        <v>6353240</v>
      </c>
      <c r="H209" s="4">
        <v>0</v>
      </c>
      <c r="I209" s="4" t="s">
        <v>434</v>
      </c>
      <c r="J209" s="4">
        <v>5000000</v>
      </c>
      <c r="K209" s="4" t="s">
        <v>262</v>
      </c>
      <c r="L209" s="3">
        <v>41913</v>
      </c>
      <c r="M209" s="4"/>
      <c r="N209" s="4" t="s">
        <v>718</v>
      </c>
      <c r="O209" s="4" t="s">
        <v>226</v>
      </c>
      <c r="P209" s="4" t="s">
        <v>424</v>
      </c>
      <c r="Q209" s="4" t="s">
        <v>343</v>
      </c>
      <c r="R209" s="4" t="s">
        <v>67</v>
      </c>
      <c r="S209" s="4" t="s">
        <v>454</v>
      </c>
      <c r="T209" s="4">
        <v>218885</v>
      </c>
      <c r="U209" s="4"/>
      <c r="V209" s="4" t="s">
        <v>564</v>
      </c>
      <c r="W209" s="4"/>
    </row>
    <row r="210" spans="1:23" ht="45.75" customHeight="1">
      <c r="A210" s="4" t="s">
        <v>343</v>
      </c>
      <c r="B210" s="4" t="s">
        <v>884</v>
      </c>
      <c r="C210" s="4" t="s">
        <v>248</v>
      </c>
      <c r="D210" s="4"/>
      <c r="E210" s="4"/>
      <c r="F210" s="2">
        <v>2014</v>
      </c>
      <c r="G210" s="4">
        <v>206327</v>
      </c>
      <c r="H210" s="4">
        <v>0</v>
      </c>
      <c r="I210" s="4" t="s">
        <v>4</v>
      </c>
      <c r="J210" s="4">
        <v>150000</v>
      </c>
      <c r="K210" s="4" t="s">
        <v>262</v>
      </c>
      <c r="L210" s="3">
        <v>41753</v>
      </c>
      <c r="M210" s="4"/>
      <c r="N210" s="4" t="s">
        <v>718</v>
      </c>
      <c r="O210" s="4" t="s">
        <v>226</v>
      </c>
      <c r="P210" s="4" t="s">
        <v>424</v>
      </c>
      <c r="Q210" s="4" t="s">
        <v>343</v>
      </c>
      <c r="R210" s="4" t="s">
        <v>551</v>
      </c>
      <c r="S210" s="4" t="s">
        <v>412</v>
      </c>
      <c r="T210" s="4">
        <v>218991</v>
      </c>
      <c r="U210" s="4"/>
      <c r="V210" s="4" t="s">
        <v>564</v>
      </c>
      <c r="W210" s="4"/>
    </row>
    <row r="211" spans="1:23" ht="45.75" customHeight="1">
      <c r="A211" s="4" t="s">
        <v>343</v>
      </c>
      <c r="B211" s="4" t="s">
        <v>400</v>
      </c>
      <c r="C211" s="4" t="s">
        <v>248</v>
      </c>
      <c r="D211" s="4"/>
      <c r="E211" s="4"/>
      <c r="F211" s="2">
        <v>2014</v>
      </c>
      <c r="G211" s="4">
        <v>30303</v>
      </c>
      <c r="H211" s="4">
        <v>0</v>
      </c>
      <c r="I211" s="4" t="s">
        <v>139</v>
      </c>
      <c r="J211" s="4">
        <v>23000</v>
      </c>
      <c r="K211" s="4" t="s">
        <v>262</v>
      </c>
      <c r="L211" s="3">
        <v>41899</v>
      </c>
      <c r="M211" s="4"/>
      <c r="N211" s="4" t="s">
        <v>718</v>
      </c>
      <c r="O211" s="4" t="s">
        <v>226</v>
      </c>
      <c r="P211" s="4" t="s">
        <v>424</v>
      </c>
      <c r="Q211" s="4" t="s">
        <v>343</v>
      </c>
      <c r="R211" s="4" t="s">
        <v>301</v>
      </c>
      <c r="S211" s="4" t="s">
        <v>454</v>
      </c>
      <c r="T211" s="4">
        <v>219370</v>
      </c>
      <c r="U211" s="4"/>
      <c r="V211" s="4" t="s">
        <v>564</v>
      </c>
      <c r="W211" s="4"/>
    </row>
    <row r="212" spans="1:23" ht="45.75" customHeight="1">
      <c r="A212" s="4" t="s">
        <v>343</v>
      </c>
      <c r="B212" s="4" t="s">
        <v>400</v>
      </c>
      <c r="C212" s="4" t="s">
        <v>248</v>
      </c>
      <c r="D212" s="4"/>
      <c r="E212" s="4"/>
      <c r="F212" s="2">
        <v>2014</v>
      </c>
      <c r="G212" s="4">
        <v>51383</v>
      </c>
      <c r="H212" s="4">
        <v>0</v>
      </c>
      <c r="I212" s="4" t="s">
        <v>95</v>
      </c>
      <c r="J212" s="4">
        <v>39000</v>
      </c>
      <c r="K212" s="4" t="s">
        <v>262</v>
      </c>
      <c r="L212" s="3">
        <v>41899</v>
      </c>
      <c r="M212" s="4"/>
      <c r="N212" s="4" t="s">
        <v>718</v>
      </c>
      <c r="O212" s="4" t="s">
        <v>226</v>
      </c>
      <c r="P212" s="4" t="s">
        <v>560</v>
      </c>
      <c r="Q212" s="4" t="s">
        <v>343</v>
      </c>
      <c r="R212" s="4" t="s">
        <v>301</v>
      </c>
      <c r="S212" s="4" t="s">
        <v>454</v>
      </c>
      <c r="T212" s="4">
        <v>219371</v>
      </c>
      <c r="U212" s="4"/>
      <c r="V212" s="4" t="s">
        <v>564</v>
      </c>
      <c r="W212" s="4"/>
    </row>
    <row r="213" spans="1:23" ht="45.75" customHeight="1">
      <c r="A213" s="4" t="s">
        <v>343</v>
      </c>
      <c r="B213" s="4" t="s">
        <v>400</v>
      </c>
      <c r="C213" s="4" t="s">
        <v>248</v>
      </c>
      <c r="D213" s="4"/>
      <c r="E213" s="4"/>
      <c r="F213" s="2">
        <v>2014</v>
      </c>
      <c r="G213" s="4">
        <v>16506</v>
      </c>
      <c r="H213" s="4">
        <v>0</v>
      </c>
      <c r="I213" s="4" t="s">
        <v>225</v>
      </c>
      <c r="J213" s="4">
        <v>12000</v>
      </c>
      <c r="K213" s="4" t="s">
        <v>262</v>
      </c>
      <c r="L213" s="3">
        <v>41744</v>
      </c>
      <c r="M213" s="4"/>
      <c r="N213" s="4" t="s">
        <v>718</v>
      </c>
      <c r="O213" s="4" t="s">
        <v>226</v>
      </c>
      <c r="P213" s="4" t="s">
        <v>560</v>
      </c>
      <c r="Q213" s="4" t="s">
        <v>343</v>
      </c>
      <c r="R213" s="4" t="s">
        <v>301</v>
      </c>
      <c r="S213" s="4" t="s">
        <v>454</v>
      </c>
      <c r="T213" s="4">
        <v>219335</v>
      </c>
      <c r="U213" s="4"/>
      <c r="V213" s="4" t="s">
        <v>564</v>
      </c>
      <c r="W213" s="4"/>
    </row>
    <row r="214" spans="1:23" ht="45.75" customHeight="1">
      <c r="A214" s="4" t="s">
        <v>343</v>
      </c>
      <c r="B214" s="4" t="s">
        <v>400</v>
      </c>
      <c r="C214" s="4" t="s">
        <v>248</v>
      </c>
      <c r="D214" s="4"/>
      <c r="E214" s="4"/>
      <c r="F214" s="2">
        <v>2014</v>
      </c>
      <c r="G214" s="4">
        <v>78899</v>
      </c>
      <c r="H214" s="4">
        <v>0</v>
      </c>
      <c r="I214" s="4" t="s">
        <v>732</v>
      </c>
      <c r="J214" s="4">
        <v>59884</v>
      </c>
      <c r="K214" s="4" t="s">
        <v>262</v>
      </c>
      <c r="L214" s="3">
        <v>41899</v>
      </c>
      <c r="M214" s="4"/>
      <c r="N214" s="4" t="s">
        <v>508</v>
      </c>
      <c r="O214" s="4" t="s">
        <v>226</v>
      </c>
      <c r="P214" s="4" t="s">
        <v>424</v>
      </c>
      <c r="Q214" s="4" t="s">
        <v>343</v>
      </c>
      <c r="R214" s="4" t="s">
        <v>301</v>
      </c>
      <c r="S214" s="4" t="s">
        <v>454</v>
      </c>
      <c r="T214" s="4">
        <v>219336</v>
      </c>
      <c r="U214" s="4"/>
      <c r="V214" s="4" t="s">
        <v>564</v>
      </c>
      <c r="W214" s="4"/>
    </row>
    <row r="215" spans="1:23" ht="79.5" customHeight="1">
      <c r="A215" s="4" t="s">
        <v>343</v>
      </c>
      <c r="B215" s="4" t="s">
        <v>357</v>
      </c>
      <c r="C215" s="4" t="s">
        <v>248</v>
      </c>
      <c r="D215" s="4" t="s">
        <v>158</v>
      </c>
      <c r="E215" s="4" t="s">
        <v>767</v>
      </c>
      <c r="F215" s="2">
        <v>2014</v>
      </c>
      <c r="G215" s="4">
        <v>635324</v>
      </c>
      <c r="H215" s="4">
        <v>0</v>
      </c>
      <c r="I215" s="4" t="s">
        <v>499</v>
      </c>
      <c r="J215" s="4">
        <v>500000</v>
      </c>
      <c r="K215" s="4" t="s">
        <v>262</v>
      </c>
      <c r="L215" s="3">
        <v>41923</v>
      </c>
      <c r="M215" s="4" t="s">
        <v>597</v>
      </c>
      <c r="N215" s="4" t="s">
        <v>467</v>
      </c>
      <c r="O215" s="4" t="s">
        <v>226</v>
      </c>
      <c r="P215" s="4" t="s">
        <v>560</v>
      </c>
      <c r="Q215" s="4" t="s">
        <v>343</v>
      </c>
      <c r="R215" s="4" t="s">
        <v>439</v>
      </c>
      <c r="S215" s="4" t="s">
        <v>412</v>
      </c>
      <c r="T215" s="4">
        <v>219875</v>
      </c>
      <c r="U215" s="4"/>
      <c r="V215" s="4" t="s">
        <v>568</v>
      </c>
      <c r="W215" s="4" t="s">
        <v>731</v>
      </c>
    </row>
    <row r="216" spans="1:23" ht="79.5" customHeight="1">
      <c r="A216" s="4" t="s">
        <v>343</v>
      </c>
      <c r="B216" s="4" t="s">
        <v>678</v>
      </c>
      <c r="C216" s="4" t="s">
        <v>248</v>
      </c>
      <c r="D216" s="4" t="s">
        <v>158</v>
      </c>
      <c r="E216" s="4" t="s">
        <v>809</v>
      </c>
      <c r="F216" s="2">
        <v>2014</v>
      </c>
      <c r="G216" s="4">
        <v>668449</v>
      </c>
      <c r="H216" s="4">
        <v>0</v>
      </c>
      <c r="I216" s="4" t="s">
        <v>493</v>
      </c>
      <c r="J216" s="4">
        <v>500000</v>
      </c>
      <c r="K216" s="4" t="s">
        <v>262</v>
      </c>
      <c r="L216" s="3">
        <v>41878</v>
      </c>
      <c r="M216" s="4" t="s">
        <v>597</v>
      </c>
      <c r="N216" s="4" t="s">
        <v>718</v>
      </c>
      <c r="O216" s="4" t="s">
        <v>861</v>
      </c>
      <c r="P216" s="4" t="s">
        <v>560</v>
      </c>
      <c r="Q216" s="4" t="s">
        <v>343</v>
      </c>
      <c r="R216" s="4" t="s">
        <v>439</v>
      </c>
      <c r="S216" s="4" t="s">
        <v>412</v>
      </c>
      <c r="T216" s="4">
        <v>220852</v>
      </c>
      <c r="U216" s="4"/>
      <c r="V216" s="4" t="s">
        <v>568</v>
      </c>
      <c r="W216" s="4" t="s">
        <v>731</v>
      </c>
    </row>
    <row r="217" spans="1:23" ht="79.5" customHeight="1">
      <c r="A217" s="4" t="s">
        <v>913</v>
      </c>
      <c r="B217" s="4" t="s">
        <v>353</v>
      </c>
      <c r="C217" s="4" t="s">
        <v>248</v>
      </c>
      <c r="D217" s="4" t="s">
        <v>158</v>
      </c>
      <c r="E217" s="4" t="s">
        <v>235</v>
      </c>
      <c r="F217" s="2">
        <v>2014</v>
      </c>
      <c r="G217" s="4">
        <v>70000</v>
      </c>
      <c r="H217" s="4">
        <v>0</v>
      </c>
      <c r="I217" s="4" t="s">
        <v>888</v>
      </c>
      <c r="J217" s="4" t="s">
        <v>333</v>
      </c>
      <c r="K217" s="4" t="s">
        <v>737</v>
      </c>
      <c r="L217" s="3">
        <v>41940</v>
      </c>
      <c r="M217" s="4" t="s">
        <v>597</v>
      </c>
      <c r="N217" s="4" t="s">
        <v>718</v>
      </c>
      <c r="O217" s="4" t="s">
        <v>207</v>
      </c>
      <c r="P217" s="4" t="s">
        <v>560</v>
      </c>
      <c r="Q217" s="4" t="s">
        <v>400</v>
      </c>
      <c r="R217" s="4" t="s">
        <v>439</v>
      </c>
      <c r="S217" s="4" t="s">
        <v>412</v>
      </c>
      <c r="T217" s="4">
        <v>220614</v>
      </c>
      <c r="U217" s="4"/>
      <c r="V217" s="4" t="s">
        <v>404</v>
      </c>
      <c r="W217" s="4" t="s">
        <v>731</v>
      </c>
    </row>
    <row r="218" spans="1:23" ht="57" customHeight="1">
      <c r="A218" s="4" t="s">
        <v>611</v>
      </c>
      <c r="B218" s="4" t="s">
        <v>735</v>
      </c>
      <c r="C218" s="4" t="s">
        <v>248</v>
      </c>
      <c r="D218" s="4"/>
      <c r="E218" s="4"/>
      <c r="F218" s="2">
        <v>2014</v>
      </c>
      <c r="G218" s="4">
        <v>2000000</v>
      </c>
      <c r="H218" s="4">
        <v>0</v>
      </c>
      <c r="I218" s="4" t="s">
        <v>772</v>
      </c>
      <c r="J218" s="4" t="s">
        <v>333</v>
      </c>
      <c r="K218" s="4" t="s">
        <v>737</v>
      </c>
      <c r="L218" s="3">
        <v>41906</v>
      </c>
      <c r="M218" s="4"/>
      <c r="N218" s="4" t="s">
        <v>718</v>
      </c>
      <c r="O218" s="4" t="s">
        <v>861</v>
      </c>
      <c r="P218" s="4" t="s">
        <v>424</v>
      </c>
      <c r="Q218" s="4" t="s">
        <v>400</v>
      </c>
      <c r="R218" s="4" t="s">
        <v>301</v>
      </c>
      <c r="S218" s="4" t="s">
        <v>412</v>
      </c>
      <c r="T218" s="4">
        <v>218821</v>
      </c>
      <c r="U218" s="4"/>
      <c r="V218" s="4" t="s">
        <v>564</v>
      </c>
      <c r="W218" s="4"/>
    </row>
    <row r="219" spans="1:23" ht="57" customHeight="1">
      <c r="A219" s="4" t="s">
        <v>269</v>
      </c>
      <c r="B219" s="4" t="s">
        <v>723</v>
      </c>
      <c r="C219" s="4" t="s">
        <v>248</v>
      </c>
      <c r="D219" s="4"/>
      <c r="E219" s="4"/>
      <c r="F219" s="2">
        <v>2014</v>
      </c>
      <c r="G219" s="4">
        <v>179881</v>
      </c>
      <c r="H219" s="4">
        <v>0</v>
      </c>
      <c r="I219" s="4" t="s">
        <v>423</v>
      </c>
      <c r="J219" s="4">
        <v>141566</v>
      </c>
      <c r="K219" s="4" t="s">
        <v>262</v>
      </c>
      <c r="L219" s="3">
        <v>41927</v>
      </c>
      <c r="M219" s="4"/>
      <c r="N219" s="4" t="s">
        <v>718</v>
      </c>
      <c r="O219" s="4" t="s">
        <v>574</v>
      </c>
      <c r="P219" s="4" t="s">
        <v>424</v>
      </c>
      <c r="Q219" s="4" t="s">
        <v>269</v>
      </c>
      <c r="R219" s="4" t="s">
        <v>559</v>
      </c>
      <c r="S219" s="4" t="s">
        <v>412</v>
      </c>
      <c r="T219" s="4">
        <v>219475</v>
      </c>
      <c r="U219" s="4"/>
      <c r="V219" s="4" t="s">
        <v>564</v>
      </c>
      <c r="W219" s="4"/>
    </row>
    <row r="220" spans="1:23" ht="33.75" customHeight="1">
      <c r="A220" s="4" t="s">
        <v>269</v>
      </c>
      <c r="B220" s="4" t="s">
        <v>651</v>
      </c>
      <c r="C220" s="4" t="s">
        <v>248</v>
      </c>
      <c r="D220" s="4"/>
      <c r="E220" s="4"/>
      <c r="F220" s="2">
        <v>2014</v>
      </c>
      <c r="G220" s="4">
        <v>2017654</v>
      </c>
      <c r="H220" s="4">
        <v>0</v>
      </c>
      <c r="I220" s="4" t="s">
        <v>30</v>
      </c>
      <c r="J220" s="4">
        <v>1600000</v>
      </c>
      <c r="K220" s="4" t="s">
        <v>262</v>
      </c>
      <c r="L220" s="3">
        <v>41956</v>
      </c>
      <c r="M220" s="4"/>
      <c r="N220" s="4" t="s">
        <v>82</v>
      </c>
      <c r="O220" s="4" t="s">
        <v>207</v>
      </c>
      <c r="P220" s="4" t="s">
        <v>424</v>
      </c>
      <c r="Q220" s="4" t="s">
        <v>269</v>
      </c>
      <c r="R220" s="4" t="s">
        <v>559</v>
      </c>
      <c r="S220" s="4" t="s">
        <v>412</v>
      </c>
      <c r="T220" s="4">
        <v>220835</v>
      </c>
      <c r="U220" s="4"/>
      <c r="V220" s="4" t="s">
        <v>564</v>
      </c>
      <c r="W220" s="4"/>
    </row>
    <row r="221" spans="1:23" ht="33.75" customHeight="1">
      <c r="A221" s="4" t="s">
        <v>269</v>
      </c>
      <c r="B221" s="4" t="s">
        <v>160</v>
      </c>
      <c r="C221" s="4" t="s">
        <v>248</v>
      </c>
      <c r="D221" s="4"/>
      <c r="E221" s="4"/>
      <c r="F221" s="2">
        <v>2014</v>
      </c>
      <c r="G221" s="4">
        <v>260870</v>
      </c>
      <c r="H221" s="4">
        <v>0</v>
      </c>
      <c r="I221" s="4" t="s">
        <v>867</v>
      </c>
      <c r="J221" s="4">
        <v>198000</v>
      </c>
      <c r="K221" s="4" t="s">
        <v>262</v>
      </c>
      <c r="L221" s="3">
        <v>41894</v>
      </c>
      <c r="M221" s="4"/>
      <c r="N221" s="4" t="s">
        <v>82</v>
      </c>
      <c r="O221" s="4" t="s">
        <v>693</v>
      </c>
      <c r="P221" s="4" t="s">
        <v>424</v>
      </c>
      <c r="Q221" s="4" t="s">
        <v>269</v>
      </c>
      <c r="R221" s="4" t="s">
        <v>559</v>
      </c>
      <c r="S221" s="4" t="s">
        <v>412</v>
      </c>
      <c r="T221" s="4">
        <v>218099</v>
      </c>
      <c r="U221" s="4"/>
      <c r="V221" s="4" t="s">
        <v>564</v>
      </c>
      <c r="W221" s="4"/>
    </row>
    <row r="222" spans="1:23" ht="33.75" customHeight="1">
      <c r="A222" s="4" t="s">
        <v>269</v>
      </c>
      <c r="B222" s="4" t="s">
        <v>680</v>
      </c>
      <c r="C222" s="4" t="s">
        <v>248</v>
      </c>
      <c r="D222" s="4"/>
      <c r="E222" s="4"/>
      <c r="F222" s="2">
        <v>2014</v>
      </c>
      <c r="G222" s="4">
        <v>1773018</v>
      </c>
      <c r="H222" s="4">
        <v>0</v>
      </c>
      <c r="I222" s="4" t="s">
        <v>790</v>
      </c>
      <c r="J222" s="4">
        <v>1395365</v>
      </c>
      <c r="K222" s="4" t="s">
        <v>262</v>
      </c>
      <c r="L222" s="3">
        <v>41934</v>
      </c>
      <c r="M222" s="4"/>
      <c r="N222" s="4" t="s">
        <v>718</v>
      </c>
      <c r="O222" s="4" t="s">
        <v>207</v>
      </c>
      <c r="P222" s="4" t="s">
        <v>424</v>
      </c>
      <c r="Q222" s="4" t="s">
        <v>269</v>
      </c>
      <c r="R222" s="4" t="s">
        <v>559</v>
      </c>
      <c r="S222" s="4" t="s">
        <v>412</v>
      </c>
      <c r="T222" s="4">
        <v>219649</v>
      </c>
      <c r="U222" s="4"/>
      <c r="V222" s="4" t="s">
        <v>564</v>
      </c>
      <c r="W222" s="4"/>
    </row>
    <row r="223" spans="1:23" ht="79.5" customHeight="1">
      <c r="A223" s="4" t="s">
        <v>269</v>
      </c>
      <c r="B223" s="4" t="s">
        <v>63</v>
      </c>
      <c r="C223" s="4" t="s">
        <v>248</v>
      </c>
      <c r="D223" s="4" t="s">
        <v>158</v>
      </c>
      <c r="E223" s="4" t="s">
        <v>854</v>
      </c>
      <c r="F223" s="2">
        <v>2014</v>
      </c>
      <c r="G223" s="4">
        <v>6305170</v>
      </c>
      <c r="H223" s="4">
        <v>0</v>
      </c>
      <c r="I223" s="4" t="s">
        <v>851</v>
      </c>
      <c r="J223" s="4">
        <v>5000000</v>
      </c>
      <c r="K223" s="4" t="s">
        <v>262</v>
      </c>
      <c r="L223" s="3">
        <v>41950</v>
      </c>
      <c r="M223" s="4" t="s">
        <v>597</v>
      </c>
      <c r="N223" s="4" t="s">
        <v>718</v>
      </c>
      <c r="O223" s="4" t="s">
        <v>861</v>
      </c>
      <c r="P223" s="4" t="s">
        <v>424</v>
      </c>
      <c r="Q223" s="4" t="s">
        <v>269</v>
      </c>
      <c r="R223" s="4" t="s">
        <v>439</v>
      </c>
      <c r="S223" s="4" t="s">
        <v>412</v>
      </c>
      <c r="T223" s="4">
        <v>220817</v>
      </c>
      <c r="U223" s="4"/>
      <c r="V223" s="4" t="s">
        <v>568</v>
      </c>
      <c r="W223" s="4" t="s">
        <v>731</v>
      </c>
    </row>
    <row r="224" spans="1:23" ht="57" customHeight="1">
      <c r="A224" s="4" t="s">
        <v>269</v>
      </c>
      <c r="B224" s="4" t="s">
        <v>1014</v>
      </c>
      <c r="C224" s="4" t="s">
        <v>248</v>
      </c>
      <c r="D224" s="4"/>
      <c r="E224" s="4"/>
      <c r="F224" s="2">
        <v>2014</v>
      </c>
      <c r="G224" s="4">
        <v>308351</v>
      </c>
      <c r="H224" s="4">
        <v>0</v>
      </c>
      <c r="I224" s="4" t="s">
        <v>340</v>
      </c>
      <c r="J224" s="4">
        <v>242672</v>
      </c>
      <c r="K224" s="4" t="s">
        <v>262</v>
      </c>
      <c r="L224" s="3">
        <v>41934</v>
      </c>
      <c r="M224" s="4"/>
      <c r="N224" s="4" t="s">
        <v>718</v>
      </c>
      <c r="O224" s="4" t="s">
        <v>693</v>
      </c>
      <c r="P224" s="4" t="s">
        <v>424</v>
      </c>
      <c r="Q224" s="4" t="s">
        <v>269</v>
      </c>
      <c r="R224" s="4" t="s">
        <v>559</v>
      </c>
      <c r="S224" s="4" t="s">
        <v>412</v>
      </c>
      <c r="T224" s="4">
        <v>219777</v>
      </c>
      <c r="U224" s="4"/>
      <c r="V224" s="4" t="s">
        <v>564</v>
      </c>
      <c r="W224" s="4"/>
    </row>
    <row r="225" spans="1:23" ht="45.75" customHeight="1">
      <c r="A225" s="4" t="s">
        <v>269</v>
      </c>
      <c r="B225" s="4" t="s">
        <v>810</v>
      </c>
      <c r="C225" s="4" t="s">
        <v>248</v>
      </c>
      <c r="D225" s="4"/>
      <c r="E225" s="4"/>
      <c r="F225" s="2">
        <v>2014</v>
      </c>
      <c r="G225" s="4">
        <v>262910</v>
      </c>
      <c r="H225" s="4">
        <v>0</v>
      </c>
      <c r="I225" s="4" t="s">
        <v>326</v>
      </c>
      <c r="J225" s="4">
        <v>199549</v>
      </c>
      <c r="K225" s="4" t="s">
        <v>262</v>
      </c>
      <c r="L225" s="3">
        <v>41904</v>
      </c>
      <c r="M225" s="4"/>
      <c r="N225" s="4" t="s">
        <v>718</v>
      </c>
      <c r="O225" s="4" t="s">
        <v>207</v>
      </c>
      <c r="P225" s="4" t="s">
        <v>424</v>
      </c>
      <c r="Q225" s="4" t="s">
        <v>269</v>
      </c>
      <c r="R225" s="4" t="s">
        <v>559</v>
      </c>
      <c r="S225" s="4" t="s">
        <v>412</v>
      </c>
      <c r="T225" s="4">
        <v>219334</v>
      </c>
      <c r="U225" s="4"/>
      <c r="V225" s="4" t="s">
        <v>564</v>
      </c>
      <c r="W225" s="4"/>
    </row>
    <row r="226" spans="1:23" ht="79.5" customHeight="1">
      <c r="A226" s="4" t="s">
        <v>269</v>
      </c>
      <c r="B226" s="4" t="s">
        <v>259</v>
      </c>
      <c r="C226" s="4" t="s">
        <v>248</v>
      </c>
      <c r="D226" s="4" t="s">
        <v>158</v>
      </c>
      <c r="E226" s="4" t="s">
        <v>715</v>
      </c>
      <c r="F226" s="2">
        <v>2014</v>
      </c>
      <c r="G226" s="4">
        <v>345781</v>
      </c>
      <c r="H226" s="4">
        <v>0</v>
      </c>
      <c r="I226" s="4" t="s">
        <v>221</v>
      </c>
      <c r="J226" s="4">
        <v>250000</v>
      </c>
      <c r="K226" s="4" t="s">
        <v>262</v>
      </c>
      <c r="L226" s="3">
        <v>41768</v>
      </c>
      <c r="M226" s="4" t="s">
        <v>597</v>
      </c>
      <c r="N226" s="4" t="s">
        <v>718</v>
      </c>
      <c r="O226" s="4" t="s">
        <v>226</v>
      </c>
      <c r="P226" s="4" t="s">
        <v>424</v>
      </c>
      <c r="Q226" s="4" t="s">
        <v>269</v>
      </c>
      <c r="R226" s="4" t="s">
        <v>559</v>
      </c>
      <c r="S226" s="4" t="s">
        <v>412</v>
      </c>
      <c r="T226" s="4">
        <v>218893</v>
      </c>
      <c r="U226" s="4"/>
      <c r="V226" s="4" t="s">
        <v>564</v>
      </c>
      <c r="W226" s="4" t="s">
        <v>731</v>
      </c>
    </row>
    <row r="227" spans="1:23" ht="79.5" customHeight="1">
      <c r="A227" s="4" t="s">
        <v>269</v>
      </c>
      <c r="B227" s="4" t="s">
        <v>259</v>
      </c>
      <c r="C227" s="4" t="s">
        <v>248</v>
      </c>
      <c r="D227" s="4" t="s">
        <v>158</v>
      </c>
      <c r="E227" s="4" t="s">
        <v>715</v>
      </c>
      <c r="F227" s="2">
        <v>2014</v>
      </c>
      <c r="G227" s="4">
        <v>668449</v>
      </c>
      <c r="H227" s="4">
        <v>0</v>
      </c>
      <c r="I227" s="4" t="s">
        <v>355</v>
      </c>
      <c r="J227" s="4">
        <v>500000</v>
      </c>
      <c r="K227" s="4" t="s">
        <v>262</v>
      </c>
      <c r="L227" s="3">
        <v>41870</v>
      </c>
      <c r="M227" s="4" t="s">
        <v>597</v>
      </c>
      <c r="N227" s="4" t="s">
        <v>718</v>
      </c>
      <c r="O227" s="4" t="s">
        <v>693</v>
      </c>
      <c r="P227" s="4" t="s">
        <v>424</v>
      </c>
      <c r="Q227" s="4" t="s">
        <v>269</v>
      </c>
      <c r="R227" s="4" t="s">
        <v>559</v>
      </c>
      <c r="S227" s="4" t="s">
        <v>412</v>
      </c>
      <c r="T227" s="4">
        <v>218101</v>
      </c>
      <c r="U227" s="4"/>
      <c r="V227" s="4" t="s">
        <v>564</v>
      </c>
      <c r="W227" s="4" t="s">
        <v>731</v>
      </c>
    </row>
    <row r="228" spans="1:23" ht="79.5" customHeight="1">
      <c r="A228" s="4" t="s">
        <v>269</v>
      </c>
      <c r="B228" s="4" t="s">
        <v>382</v>
      </c>
      <c r="C228" s="4" t="s">
        <v>248</v>
      </c>
      <c r="D228" s="4" t="s">
        <v>158</v>
      </c>
      <c r="E228" s="4" t="s">
        <v>743</v>
      </c>
      <c r="F228" s="2">
        <v>2014</v>
      </c>
      <c r="G228" s="4">
        <v>1905972</v>
      </c>
      <c r="H228" s="4">
        <v>0</v>
      </c>
      <c r="I228" s="4" t="s">
        <v>84</v>
      </c>
      <c r="J228" s="4">
        <v>1500000</v>
      </c>
      <c r="K228" s="4" t="s">
        <v>262</v>
      </c>
      <c r="L228" s="3">
        <v>41932</v>
      </c>
      <c r="M228" s="4" t="s">
        <v>597</v>
      </c>
      <c r="N228" s="4" t="s">
        <v>718</v>
      </c>
      <c r="O228" s="4" t="s">
        <v>207</v>
      </c>
      <c r="P228" s="4" t="s">
        <v>424</v>
      </c>
      <c r="Q228" s="4" t="s">
        <v>269</v>
      </c>
      <c r="R228" s="4" t="s">
        <v>559</v>
      </c>
      <c r="S228" s="4" t="s">
        <v>412</v>
      </c>
      <c r="T228" s="4">
        <v>219695</v>
      </c>
      <c r="U228" s="4"/>
      <c r="V228" s="4" t="s">
        <v>564</v>
      </c>
      <c r="W228" s="4" t="s">
        <v>731</v>
      </c>
    </row>
    <row r="229" spans="1:23" ht="182.25" customHeight="1">
      <c r="A229" s="4" t="s">
        <v>269</v>
      </c>
      <c r="B229" s="4" t="s">
        <v>382</v>
      </c>
      <c r="C229" s="4" t="s">
        <v>248</v>
      </c>
      <c r="D229" s="4" t="s">
        <v>158</v>
      </c>
      <c r="E229" s="4" t="s">
        <v>743</v>
      </c>
      <c r="F229" s="2">
        <v>2014</v>
      </c>
      <c r="G229" s="4">
        <v>1905972</v>
      </c>
      <c r="H229" s="4">
        <v>0</v>
      </c>
      <c r="I229" s="4" t="s">
        <v>461</v>
      </c>
      <c r="J229" s="4">
        <v>1500000</v>
      </c>
      <c r="K229" s="4" t="s">
        <v>262</v>
      </c>
      <c r="L229" s="3">
        <v>41925</v>
      </c>
      <c r="M229" s="4" t="s">
        <v>597</v>
      </c>
      <c r="N229" s="4" t="s">
        <v>718</v>
      </c>
      <c r="O229" s="4" t="s">
        <v>861</v>
      </c>
      <c r="P229" s="4" t="s">
        <v>424</v>
      </c>
      <c r="Q229" s="4" t="s">
        <v>269</v>
      </c>
      <c r="R229" s="4" t="s">
        <v>559</v>
      </c>
      <c r="S229" s="4" t="s">
        <v>412</v>
      </c>
      <c r="T229" s="4">
        <v>219646</v>
      </c>
      <c r="U229" s="4"/>
      <c r="V229" s="4" t="s">
        <v>404</v>
      </c>
      <c r="W229" s="4" t="s">
        <v>731</v>
      </c>
    </row>
    <row r="230" spans="1:23" ht="45.75" customHeight="1">
      <c r="A230" s="4" t="s">
        <v>269</v>
      </c>
      <c r="B230" s="4" t="s">
        <v>400</v>
      </c>
      <c r="C230" s="4" t="s">
        <v>248</v>
      </c>
      <c r="D230" s="4"/>
      <c r="E230" s="4"/>
      <c r="F230" s="2">
        <v>2014</v>
      </c>
      <c r="G230" s="4">
        <v>56814</v>
      </c>
      <c r="H230" s="4">
        <v>0</v>
      </c>
      <c r="I230" s="4" t="s">
        <v>631</v>
      </c>
      <c r="J230" s="4">
        <v>43122</v>
      </c>
      <c r="K230" s="4" t="s">
        <v>262</v>
      </c>
      <c r="L230" s="3">
        <v>41892</v>
      </c>
      <c r="M230" s="4"/>
      <c r="N230" s="4" t="s">
        <v>718</v>
      </c>
      <c r="O230" s="4" t="s">
        <v>693</v>
      </c>
      <c r="P230" s="4" t="s">
        <v>424</v>
      </c>
      <c r="Q230" s="4" t="s">
        <v>269</v>
      </c>
      <c r="R230" s="4" t="s">
        <v>301</v>
      </c>
      <c r="S230" s="4" t="s">
        <v>412</v>
      </c>
      <c r="T230" s="4">
        <v>218100</v>
      </c>
      <c r="U230" s="4"/>
      <c r="V230" s="4" t="s">
        <v>564</v>
      </c>
      <c r="W230" s="4"/>
    </row>
    <row r="231" spans="1:23" ht="57" customHeight="1">
      <c r="A231" s="4" t="s">
        <v>269</v>
      </c>
      <c r="B231" s="4" t="s">
        <v>172</v>
      </c>
      <c r="C231" s="4" t="s">
        <v>248</v>
      </c>
      <c r="D231" s="4"/>
      <c r="E231" s="4"/>
      <c r="F231" s="2">
        <v>2014</v>
      </c>
      <c r="G231" s="4">
        <v>1241804</v>
      </c>
      <c r="H231" s="4">
        <v>0</v>
      </c>
      <c r="I231" s="4" t="s">
        <v>887</v>
      </c>
      <c r="J231" s="4">
        <v>977300</v>
      </c>
      <c r="K231" s="4" t="s">
        <v>262</v>
      </c>
      <c r="L231" s="3">
        <v>41922</v>
      </c>
      <c r="M231" s="4"/>
      <c r="N231" s="4" t="s">
        <v>508</v>
      </c>
      <c r="O231" s="4" t="s">
        <v>693</v>
      </c>
      <c r="P231" s="4" t="s">
        <v>424</v>
      </c>
      <c r="Q231" s="4" t="s">
        <v>269</v>
      </c>
      <c r="R231" s="4" t="s">
        <v>67</v>
      </c>
      <c r="S231" s="4" t="s">
        <v>412</v>
      </c>
      <c r="T231" s="4">
        <v>219474</v>
      </c>
      <c r="U231" s="4"/>
      <c r="V231" s="4" t="s">
        <v>564</v>
      </c>
      <c r="W231" s="4"/>
    </row>
    <row r="232" spans="1:23" ht="79.5" customHeight="1">
      <c r="A232" s="4" t="s">
        <v>269</v>
      </c>
      <c r="B232" s="4" t="s">
        <v>652</v>
      </c>
      <c r="C232" s="4" t="s">
        <v>248</v>
      </c>
      <c r="D232" s="4" t="s">
        <v>158</v>
      </c>
      <c r="E232" s="4" t="s">
        <v>281</v>
      </c>
      <c r="F232" s="2">
        <v>2014</v>
      </c>
      <c r="G232" s="4">
        <v>4320000</v>
      </c>
      <c r="H232" s="4">
        <v>0</v>
      </c>
      <c r="I232" s="4" t="s">
        <v>48</v>
      </c>
      <c r="J232" s="4">
        <v>3399840</v>
      </c>
      <c r="K232" s="4" t="s">
        <v>262</v>
      </c>
      <c r="L232" s="3">
        <v>41947</v>
      </c>
      <c r="M232" s="4" t="s">
        <v>597</v>
      </c>
      <c r="N232" s="4" t="s">
        <v>718</v>
      </c>
      <c r="O232" s="4" t="s">
        <v>207</v>
      </c>
      <c r="P232" s="4" t="s">
        <v>560</v>
      </c>
      <c r="Q232" s="4" t="s">
        <v>269</v>
      </c>
      <c r="R232" s="4" t="s">
        <v>439</v>
      </c>
      <c r="S232" s="4" t="s">
        <v>412</v>
      </c>
      <c r="T232" s="4">
        <v>220707</v>
      </c>
      <c r="U232" s="4"/>
      <c r="V232" s="4" t="s">
        <v>568</v>
      </c>
      <c r="W232" s="4" t="s">
        <v>731</v>
      </c>
    </row>
    <row r="233" spans="1:23" ht="79.5" customHeight="1">
      <c r="A233" s="4" t="s">
        <v>269</v>
      </c>
      <c r="B233" s="4" t="s">
        <v>652</v>
      </c>
      <c r="C233" s="4" t="s">
        <v>248</v>
      </c>
      <c r="D233" s="4" t="s">
        <v>158</v>
      </c>
      <c r="E233" s="4" t="s">
        <v>281</v>
      </c>
      <c r="F233" s="2">
        <v>2014</v>
      </c>
      <c r="G233" s="4">
        <v>3240000</v>
      </c>
      <c r="H233" s="4">
        <v>0</v>
      </c>
      <c r="I233" s="4" t="s">
        <v>261</v>
      </c>
      <c r="J233" s="4">
        <v>2549880</v>
      </c>
      <c r="K233" s="4" t="s">
        <v>262</v>
      </c>
      <c r="L233" s="3">
        <v>41947</v>
      </c>
      <c r="M233" s="4" t="s">
        <v>597</v>
      </c>
      <c r="N233" s="4" t="s">
        <v>718</v>
      </c>
      <c r="O233" s="4" t="s">
        <v>693</v>
      </c>
      <c r="P233" s="4" t="s">
        <v>560</v>
      </c>
      <c r="Q233" s="4" t="s">
        <v>269</v>
      </c>
      <c r="R233" s="4" t="s">
        <v>439</v>
      </c>
      <c r="S233" s="4" t="s">
        <v>412</v>
      </c>
      <c r="T233" s="4">
        <v>220708</v>
      </c>
      <c r="U233" s="4"/>
      <c r="V233" s="4" t="s">
        <v>568</v>
      </c>
      <c r="W233" s="4" t="s">
        <v>731</v>
      </c>
    </row>
    <row r="234" spans="1:23" ht="79.5" customHeight="1">
      <c r="A234" s="4" t="s">
        <v>269</v>
      </c>
      <c r="B234" s="4" t="s">
        <v>652</v>
      </c>
      <c r="C234" s="4" t="s">
        <v>248</v>
      </c>
      <c r="D234" s="4" t="s">
        <v>158</v>
      </c>
      <c r="E234" s="4" t="s">
        <v>281</v>
      </c>
      <c r="F234" s="2">
        <v>2014</v>
      </c>
      <c r="G234" s="4">
        <v>26350461</v>
      </c>
      <c r="H234" s="4">
        <v>0</v>
      </c>
      <c r="I234" s="4" t="s">
        <v>428</v>
      </c>
      <c r="J234" s="4">
        <v>20000000</v>
      </c>
      <c r="K234" s="4" t="s">
        <v>262</v>
      </c>
      <c r="L234" s="3">
        <v>41940</v>
      </c>
      <c r="M234" s="4" t="s">
        <v>597</v>
      </c>
      <c r="N234" s="4" t="s">
        <v>718</v>
      </c>
      <c r="O234" s="4" t="s">
        <v>207</v>
      </c>
      <c r="P234" s="4" t="s">
        <v>424</v>
      </c>
      <c r="Q234" s="4" t="s">
        <v>269</v>
      </c>
      <c r="R234" s="4" t="s">
        <v>439</v>
      </c>
      <c r="S234" s="4" t="s">
        <v>412</v>
      </c>
      <c r="T234" s="4">
        <v>220529</v>
      </c>
      <c r="U234" s="4"/>
      <c r="V234" s="4" t="s">
        <v>564</v>
      </c>
      <c r="W234" s="4" t="s">
        <v>731</v>
      </c>
    </row>
    <row r="235" spans="1:23" ht="79.5" customHeight="1">
      <c r="A235" s="4" t="s">
        <v>269</v>
      </c>
      <c r="B235" s="4" t="s">
        <v>652</v>
      </c>
      <c r="C235" s="4" t="s">
        <v>248</v>
      </c>
      <c r="D235" s="4" t="s">
        <v>158</v>
      </c>
      <c r="E235" s="4" t="s">
        <v>281</v>
      </c>
      <c r="F235" s="2">
        <v>2014</v>
      </c>
      <c r="G235" s="4">
        <v>1270648</v>
      </c>
      <c r="H235" s="4">
        <v>0</v>
      </c>
      <c r="I235" s="4" t="s">
        <v>60</v>
      </c>
      <c r="J235" s="4">
        <v>1000000</v>
      </c>
      <c r="K235" s="4" t="s">
        <v>262</v>
      </c>
      <c r="L235" s="3">
        <v>41947</v>
      </c>
      <c r="M235" s="4" t="s">
        <v>597</v>
      </c>
      <c r="N235" s="4" t="s">
        <v>718</v>
      </c>
      <c r="O235" s="4" t="s">
        <v>861</v>
      </c>
      <c r="P235" s="4" t="s">
        <v>560</v>
      </c>
      <c r="Q235" s="4" t="s">
        <v>269</v>
      </c>
      <c r="R235" s="4" t="s">
        <v>439</v>
      </c>
      <c r="S235" s="4" t="s">
        <v>412</v>
      </c>
      <c r="T235" s="4">
        <v>220719</v>
      </c>
      <c r="U235" s="4"/>
      <c r="V235" s="4" t="s">
        <v>568</v>
      </c>
      <c r="W235" s="4" t="s">
        <v>731</v>
      </c>
    </row>
    <row r="236" spans="1:23" ht="79.5" customHeight="1">
      <c r="A236" s="4" t="s">
        <v>269</v>
      </c>
      <c r="B236" s="4" t="s">
        <v>652</v>
      </c>
      <c r="C236" s="4" t="s">
        <v>248</v>
      </c>
      <c r="D236" s="4" t="s">
        <v>158</v>
      </c>
      <c r="E236" s="4" t="s">
        <v>281</v>
      </c>
      <c r="F236" s="2">
        <v>2014</v>
      </c>
      <c r="G236" s="4">
        <v>108000</v>
      </c>
      <c r="H236" s="4">
        <v>0</v>
      </c>
      <c r="I236" s="4" t="s">
        <v>807</v>
      </c>
      <c r="J236" s="4">
        <v>84996</v>
      </c>
      <c r="K236" s="4" t="s">
        <v>262</v>
      </c>
      <c r="L236" s="3">
        <v>41947</v>
      </c>
      <c r="M236" s="4" t="s">
        <v>597</v>
      </c>
      <c r="N236" s="4" t="s">
        <v>718</v>
      </c>
      <c r="O236" s="4" t="s">
        <v>69</v>
      </c>
      <c r="P236" s="4" t="s">
        <v>560</v>
      </c>
      <c r="Q236" s="4" t="s">
        <v>269</v>
      </c>
      <c r="R236" s="4" t="s">
        <v>439</v>
      </c>
      <c r="S236" s="4" t="s">
        <v>412</v>
      </c>
      <c r="T236" s="4">
        <v>220715</v>
      </c>
      <c r="U236" s="4"/>
      <c r="V236" s="4" t="s">
        <v>568</v>
      </c>
      <c r="W236" s="4" t="s">
        <v>731</v>
      </c>
    </row>
    <row r="237" spans="1:23" ht="79.5" customHeight="1">
      <c r="A237" s="4" t="s">
        <v>269</v>
      </c>
      <c r="B237" s="4" t="s">
        <v>652</v>
      </c>
      <c r="C237" s="4" t="s">
        <v>248</v>
      </c>
      <c r="D237" s="4" t="s">
        <v>158</v>
      </c>
      <c r="E237" s="4" t="s">
        <v>281</v>
      </c>
      <c r="F237" s="2">
        <v>2014</v>
      </c>
      <c r="G237" s="4">
        <v>108000</v>
      </c>
      <c r="H237" s="4">
        <v>0</v>
      </c>
      <c r="I237" s="4" t="s">
        <v>876</v>
      </c>
      <c r="J237" s="4">
        <v>84996</v>
      </c>
      <c r="K237" s="4" t="s">
        <v>262</v>
      </c>
      <c r="L237" s="3">
        <v>41947</v>
      </c>
      <c r="M237" s="4" t="s">
        <v>597</v>
      </c>
      <c r="N237" s="4" t="s">
        <v>718</v>
      </c>
      <c r="O237" s="4" t="s">
        <v>519</v>
      </c>
      <c r="P237" s="4" t="s">
        <v>560</v>
      </c>
      <c r="Q237" s="4" t="s">
        <v>269</v>
      </c>
      <c r="R237" s="4" t="s">
        <v>439</v>
      </c>
      <c r="S237" s="4" t="s">
        <v>412</v>
      </c>
      <c r="T237" s="4">
        <v>220716</v>
      </c>
      <c r="U237" s="4"/>
      <c r="V237" s="4" t="s">
        <v>568</v>
      </c>
      <c r="W237" s="4" t="s">
        <v>731</v>
      </c>
    </row>
    <row r="238" spans="1:23" ht="79.5" customHeight="1">
      <c r="A238" s="4" t="s">
        <v>269</v>
      </c>
      <c r="B238" s="4" t="s">
        <v>652</v>
      </c>
      <c r="C238" s="4" t="s">
        <v>248</v>
      </c>
      <c r="D238" s="4" t="s">
        <v>158</v>
      </c>
      <c r="E238" s="4" t="s">
        <v>281</v>
      </c>
      <c r="F238" s="2">
        <v>2014</v>
      </c>
      <c r="G238" s="4">
        <v>486000</v>
      </c>
      <c r="H238" s="4">
        <v>0</v>
      </c>
      <c r="I238" s="4" t="s">
        <v>41</v>
      </c>
      <c r="J238" s="4">
        <v>382482</v>
      </c>
      <c r="K238" s="4" t="s">
        <v>262</v>
      </c>
      <c r="L238" s="3">
        <v>41947</v>
      </c>
      <c r="M238" s="4" t="s">
        <v>597</v>
      </c>
      <c r="N238" s="4" t="s">
        <v>718</v>
      </c>
      <c r="O238" s="4" t="s">
        <v>359</v>
      </c>
      <c r="P238" s="4" t="s">
        <v>560</v>
      </c>
      <c r="Q238" s="4" t="s">
        <v>269</v>
      </c>
      <c r="R238" s="4" t="s">
        <v>439</v>
      </c>
      <c r="S238" s="4" t="s">
        <v>412</v>
      </c>
      <c r="T238" s="4">
        <v>220717</v>
      </c>
      <c r="U238" s="4"/>
      <c r="V238" s="4" t="s">
        <v>568</v>
      </c>
      <c r="W238" s="4" t="s">
        <v>731</v>
      </c>
    </row>
    <row r="239" spans="1:23" ht="79.5" customHeight="1">
      <c r="A239" s="4" t="s">
        <v>269</v>
      </c>
      <c r="B239" s="4" t="s">
        <v>652</v>
      </c>
      <c r="C239" s="4" t="s">
        <v>248</v>
      </c>
      <c r="D239" s="4" t="s">
        <v>158</v>
      </c>
      <c r="E239" s="4" t="s">
        <v>281</v>
      </c>
      <c r="F239" s="2">
        <v>2014</v>
      </c>
      <c r="G239" s="4">
        <v>378000</v>
      </c>
      <c r="H239" s="4">
        <v>0</v>
      </c>
      <c r="I239" s="4" t="s">
        <v>13</v>
      </c>
      <c r="J239" s="4">
        <v>297486</v>
      </c>
      <c r="K239" s="4" t="s">
        <v>262</v>
      </c>
      <c r="L239" s="3">
        <v>41947</v>
      </c>
      <c r="M239" s="4" t="s">
        <v>597</v>
      </c>
      <c r="N239" s="4" t="s">
        <v>718</v>
      </c>
      <c r="O239" s="4" t="s">
        <v>230</v>
      </c>
      <c r="P239" s="4" t="s">
        <v>560</v>
      </c>
      <c r="Q239" s="4" t="s">
        <v>269</v>
      </c>
      <c r="R239" s="4" t="s">
        <v>439</v>
      </c>
      <c r="S239" s="4" t="s">
        <v>412</v>
      </c>
      <c r="T239" s="4">
        <v>220718</v>
      </c>
      <c r="U239" s="4"/>
      <c r="V239" s="4" t="s">
        <v>568</v>
      </c>
      <c r="W239" s="4" t="s">
        <v>731</v>
      </c>
    </row>
    <row r="240" spans="1:23" ht="79.5" customHeight="1">
      <c r="A240" s="4" t="s">
        <v>269</v>
      </c>
      <c r="B240" s="4" t="s">
        <v>652</v>
      </c>
      <c r="C240" s="4" t="s">
        <v>248</v>
      </c>
      <c r="D240" s="4" t="s">
        <v>158</v>
      </c>
      <c r="E240" s="4" t="s">
        <v>281</v>
      </c>
      <c r="F240" s="2">
        <v>2014</v>
      </c>
      <c r="G240" s="4">
        <v>2795832</v>
      </c>
      <c r="H240" s="4">
        <v>0</v>
      </c>
      <c r="I240" s="4" t="s">
        <v>208</v>
      </c>
      <c r="J240" s="4">
        <v>2200320</v>
      </c>
      <c r="K240" s="4" t="s">
        <v>262</v>
      </c>
      <c r="L240" s="3">
        <v>41947</v>
      </c>
      <c r="M240" s="4" t="s">
        <v>597</v>
      </c>
      <c r="N240" s="4" t="s">
        <v>718</v>
      </c>
      <c r="O240" s="4" t="s">
        <v>226</v>
      </c>
      <c r="P240" s="4" t="s">
        <v>560</v>
      </c>
      <c r="Q240" s="4" t="s">
        <v>269</v>
      </c>
      <c r="R240" s="4" t="s">
        <v>439</v>
      </c>
      <c r="S240" s="4" t="s">
        <v>412</v>
      </c>
      <c r="T240" s="4">
        <v>220349</v>
      </c>
      <c r="U240" s="4"/>
      <c r="V240" s="4" t="s">
        <v>568</v>
      </c>
      <c r="W240" s="4" t="s">
        <v>731</v>
      </c>
    </row>
    <row r="241" spans="1:23" ht="33.75" customHeight="1">
      <c r="A241" s="4" t="s">
        <v>269</v>
      </c>
      <c r="B241" s="4" t="s">
        <v>708</v>
      </c>
      <c r="C241" s="4" t="s">
        <v>248</v>
      </c>
      <c r="D241" s="4"/>
      <c r="E241" s="4"/>
      <c r="F241" s="2">
        <v>2014</v>
      </c>
      <c r="G241" s="4">
        <v>0</v>
      </c>
      <c r="H241" s="4">
        <v>53235823</v>
      </c>
      <c r="I241" s="4" t="s">
        <v>92</v>
      </c>
      <c r="J241" s="4">
        <v>39820397</v>
      </c>
      <c r="K241" s="4" t="s">
        <v>262</v>
      </c>
      <c r="L241" s="3">
        <v>41929</v>
      </c>
      <c r="M241" s="4"/>
      <c r="N241" s="4" t="s">
        <v>718</v>
      </c>
      <c r="O241" s="4" t="s">
        <v>861</v>
      </c>
      <c r="P241" s="4" t="s">
        <v>646</v>
      </c>
      <c r="Q241" s="4" t="s">
        <v>269</v>
      </c>
      <c r="R241" s="4" t="s">
        <v>210</v>
      </c>
      <c r="S241" s="4" t="s">
        <v>412</v>
      </c>
      <c r="T241" s="4">
        <v>219436</v>
      </c>
      <c r="U241" s="4"/>
      <c r="V241" s="4" t="s">
        <v>564</v>
      </c>
      <c r="W241" s="4"/>
    </row>
    <row r="242" spans="1:23" ht="79.5" customHeight="1">
      <c r="A242" s="4" t="s">
        <v>269</v>
      </c>
      <c r="B242" s="4" t="s">
        <v>357</v>
      </c>
      <c r="C242" s="4" t="s">
        <v>248</v>
      </c>
      <c r="D242" s="4" t="s">
        <v>158</v>
      </c>
      <c r="E242" s="4" t="s">
        <v>111</v>
      </c>
      <c r="F242" s="2">
        <v>2014</v>
      </c>
      <c r="G242" s="4">
        <v>5044136</v>
      </c>
      <c r="H242" s="4">
        <v>0</v>
      </c>
      <c r="I242" s="4" t="s">
        <v>237</v>
      </c>
      <c r="J242" s="4">
        <v>4000000</v>
      </c>
      <c r="K242" s="4" t="s">
        <v>262</v>
      </c>
      <c r="L242" s="3">
        <v>41953</v>
      </c>
      <c r="M242" s="4" t="s">
        <v>597</v>
      </c>
      <c r="N242" s="4" t="s">
        <v>508</v>
      </c>
      <c r="O242" s="4" t="s">
        <v>207</v>
      </c>
      <c r="P242" s="4" t="s">
        <v>424</v>
      </c>
      <c r="Q242" s="4" t="s">
        <v>269</v>
      </c>
      <c r="R242" s="4" t="s">
        <v>439</v>
      </c>
      <c r="S242" s="4" t="s">
        <v>412</v>
      </c>
      <c r="T242" s="4">
        <v>220599</v>
      </c>
      <c r="U242" s="4"/>
      <c r="V242" s="4" t="s">
        <v>564</v>
      </c>
      <c r="W242" s="4" t="s">
        <v>597</v>
      </c>
    </row>
    <row r="243" spans="1:23" ht="79.5" customHeight="1">
      <c r="A243" s="4" t="s">
        <v>269</v>
      </c>
      <c r="B243" s="4" t="s">
        <v>357</v>
      </c>
      <c r="C243" s="4" t="s">
        <v>248</v>
      </c>
      <c r="D243" s="4" t="s">
        <v>158</v>
      </c>
      <c r="E243" s="4" t="s">
        <v>111</v>
      </c>
      <c r="F243" s="2">
        <v>2014</v>
      </c>
      <c r="G243" s="4">
        <v>1261034</v>
      </c>
      <c r="H243" s="4">
        <v>0</v>
      </c>
      <c r="I243" s="4" t="s">
        <v>536</v>
      </c>
      <c r="J243" s="4">
        <v>1000000</v>
      </c>
      <c r="K243" s="4" t="s">
        <v>262</v>
      </c>
      <c r="L243" s="3">
        <v>41953</v>
      </c>
      <c r="M243" s="4" t="s">
        <v>597</v>
      </c>
      <c r="N243" s="4" t="s">
        <v>508</v>
      </c>
      <c r="O243" s="4" t="s">
        <v>207</v>
      </c>
      <c r="P243" s="4" t="s">
        <v>424</v>
      </c>
      <c r="Q243" s="4" t="s">
        <v>269</v>
      </c>
      <c r="R243" s="4" t="s">
        <v>439</v>
      </c>
      <c r="S243" s="4" t="s">
        <v>412</v>
      </c>
      <c r="T243" s="4">
        <v>220600</v>
      </c>
      <c r="U243" s="4"/>
      <c r="V243" s="4" t="s">
        <v>564</v>
      </c>
      <c r="W243" s="4" t="s">
        <v>597</v>
      </c>
    </row>
    <row r="244" spans="1:23" ht="33.75" customHeight="1">
      <c r="A244" s="4" t="s">
        <v>269</v>
      </c>
      <c r="B244" s="4" t="s">
        <v>678</v>
      </c>
      <c r="C244" s="4" t="s">
        <v>248</v>
      </c>
      <c r="D244" s="4"/>
      <c r="E244" s="4"/>
      <c r="F244" s="2">
        <v>2014</v>
      </c>
      <c r="G244" s="4">
        <v>553250</v>
      </c>
      <c r="H244" s="4">
        <v>0</v>
      </c>
      <c r="I244" s="4" t="s">
        <v>635</v>
      </c>
      <c r="J244" s="4">
        <v>400000</v>
      </c>
      <c r="K244" s="4" t="s">
        <v>262</v>
      </c>
      <c r="L244" s="3">
        <v>41790</v>
      </c>
      <c r="M244" s="4"/>
      <c r="N244" s="4" t="s">
        <v>718</v>
      </c>
      <c r="O244" s="4" t="s">
        <v>861</v>
      </c>
      <c r="P244" s="4" t="s">
        <v>560</v>
      </c>
      <c r="Q244" s="4" t="s">
        <v>269</v>
      </c>
      <c r="R244" s="4" t="s">
        <v>439</v>
      </c>
      <c r="S244" s="4" t="s">
        <v>412</v>
      </c>
      <c r="T244" s="4">
        <v>217841</v>
      </c>
      <c r="U244" s="4"/>
      <c r="V244" s="4" t="s">
        <v>404</v>
      </c>
      <c r="W244" s="4"/>
    </row>
    <row r="245" spans="1:23" ht="79.5" customHeight="1">
      <c r="A245" s="4" t="s">
        <v>269</v>
      </c>
      <c r="B245" s="4" t="s">
        <v>678</v>
      </c>
      <c r="C245" s="4" t="s">
        <v>248</v>
      </c>
      <c r="D245" s="4" t="s">
        <v>158</v>
      </c>
      <c r="E245" s="4" t="s">
        <v>809</v>
      </c>
      <c r="F245" s="2">
        <v>2014</v>
      </c>
      <c r="G245" s="4">
        <v>1336000</v>
      </c>
      <c r="H245" s="4">
        <v>0</v>
      </c>
      <c r="I245" s="4" t="s">
        <v>339</v>
      </c>
      <c r="J245" s="4">
        <v>1000000</v>
      </c>
      <c r="K245" s="4" t="s">
        <v>262</v>
      </c>
      <c r="L245" s="3">
        <v>41882</v>
      </c>
      <c r="M245" s="4" t="s">
        <v>597</v>
      </c>
      <c r="N245" s="4" t="s">
        <v>718</v>
      </c>
      <c r="O245" s="4" t="s">
        <v>861</v>
      </c>
      <c r="P245" s="4" t="s">
        <v>560</v>
      </c>
      <c r="Q245" s="4" t="s">
        <v>269</v>
      </c>
      <c r="R245" s="4" t="s">
        <v>439</v>
      </c>
      <c r="S245" s="4" t="s">
        <v>412</v>
      </c>
      <c r="T245" s="4">
        <v>217849</v>
      </c>
      <c r="U245" s="4"/>
      <c r="V245" s="4" t="s">
        <v>404</v>
      </c>
      <c r="W245" s="4" t="s">
        <v>731</v>
      </c>
    </row>
    <row r="246" spans="1:23" ht="79.5" customHeight="1">
      <c r="A246" s="4" t="s">
        <v>269</v>
      </c>
      <c r="B246" s="4" t="s">
        <v>678</v>
      </c>
      <c r="C246" s="4" t="s">
        <v>248</v>
      </c>
      <c r="D246" s="4" t="s">
        <v>158</v>
      </c>
      <c r="E246" s="4" t="s">
        <v>809</v>
      </c>
      <c r="F246" s="2">
        <v>2014</v>
      </c>
      <c r="G246" s="4">
        <v>267380</v>
      </c>
      <c r="H246" s="4">
        <v>0</v>
      </c>
      <c r="I246" s="4" t="s">
        <v>316</v>
      </c>
      <c r="J246" s="4">
        <v>200000</v>
      </c>
      <c r="K246" s="4" t="s">
        <v>262</v>
      </c>
      <c r="L246" s="3">
        <v>41915</v>
      </c>
      <c r="M246" s="4" t="s">
        <v>597</v>
      </c>
      <c r="N246" s="4" t="s">
        <v>718</v>
      </c>
      <c r="O246" s="4" t="s">
        <v>861</v>
      </c>
      <c r="P246" s="4" t="s">
        <v>560</v>
      </c>
      <c r="Q246" s="4" t="s">
        <v>269</v>
      </c>
      <c r="R246" s="4" t="s">
        <v>439</v>
      </c>
      <c r="S246" s="4" t="s">
        <v>412</v>
      </c>
      <c r="T246" s="4">
        <v>218845</v>
      </c>
      <c r="U246" s="4"/>
      <c r="V246" s="4" t="s">
        <v>404</v>
      </c>
      <c r="W246" s="4" t="s">
        <v>731</v>
      </c>
    </row>
    <row r="247" spans="1:23" ht="79.5" customHeight="1">
      <c r="A247" s="4" t="s">
        <v>269</v>
      </c>
      <c r="B247" s="4" t="s">
        <v>678</v>
      </c>
      <c r="C247" s="4" t="s">
        <v>248</v>
      </c>
      <c r="D247" s="4" t="s">
        <v>158</v>
      </c>
      <c r="E247" s="4" t="s">
        <v>809</v>
      </c>
      <c r="F247" s="2">
        <v>2014</v>
      </c>
      <c r="G247" s="4">
        <v>12032086</v>
      </c>
      <c r="H247" s="4">
        <v>0</v>
      </c>
      <c r="I247" s="4" t="s">
        <v>316</v>
      </c>
      <c r="J247" s="4">
        <v>9000000</v>
      </c>
      <c r="K247" s="4" t="s">
        <v>262</v>
      </c>
      <c r="L247" s="3">
        <v>41915</v>
      </c>
      <c r="M247" s="4" t="s">
        <v>597</v>
      </c>
      <c r="N247" s="4" t="s">
        <v>718</v>
      </c>
      <c r="O247" s="4" t="s">
        <v>861</v>
      </c>
      <c r="P247" s="4" t="s">
        <v>560</v>
      </c>
      <c r="Q247" s="4" t="s">
        <v>269</v>
      </c>
      <c r="R247" s="4" t="s">
        <v>439</v>
      </c>
      <c r="S247" s="4" t="s">
        <v>412</v>
      </c>
      <c r="T247" s="4">
        <v>218848</v>
      </c>
      <c r="U247" s="4"/>
      <c r="V247" s="4" t="s">
        <v>404</v>
      </c>
      <c r="W247" s="4" t="s">
        <v>731</v>
      </c>
    </row>
    <row r="248" spans="1:23" ht="57" customHeight="1">
      <c r="A248" s="4" t="s">
        <v>260</v>
      </c>
      <c r="B248" s="4" t="s">
        <v>135</v>
      </c>
      <c r="C248" s="4" t="s">
        <v>248</v>
      </c>
      <c r="D248" s="4"/>
      <c r="E248" s="4"/>
      <c r="F248" s="2">
        <v>2014</v>
      </c>
      <c r="G248" s="4">
        <v>829197</v>
      </c>
      <c r="H248" s="4">
        <v>0</v>
      </c>
      <c r="I248" s="4" t="s">
        <v>852</v>
      </c>
      <c r="J248" s="4">
        <v>500000</v>
      </c>
      <c r="K248" s="4" t="s">
        <v>201</v>
      </c>
      <c r="L248" s="3">
        <v>41899</v>
      </c>
      <c r="M248" s="4"/>
      <c r="N248" s="4" t="s">
        <v>718</v>
      </c>
      <c r="O248" s="4" t="s">
        <v>861</v>
      </c>
      <c r="P248" s="4" t="s">
        <v>560</v>
      </c>
      <c r="Q248" s="4" t="s">
        <v>400</v>
      </c>
      <c r="R248" s="4" t="s">
        <v>559</v>
      </c>
      <c r="S248" s="4" t="s">
        <v>454</v>
      </c>
      <c r="T248" s="4">
        <v>218072</v>
      </c>
      <c r="U248" s="4"/>
      <c r="V248" s="4" t="s">
        <v>564</v>
      </c>
      <c r="W248" s="4"/>
    </row>
    <row r="249" spans="1:23" ht="79.5" customHeight="1">
      <c r="A249" s="4" t="s">
        <v>260</v>
      </c>
      <c r="B249" s="4" t="s">
        <v>135</v>
      </c>
      <c r="C249" s="4" t="s">
        <v>248</v>
      </c>
      <c r="D249" s="4"/>
      <c r="E249" s="4"/>
      <c r="F249" s="2">
        <v>2014</v>
      </c>
      <c r="G249" s="4">
        <v>215591</v>
      </c>
      <c r="H249" s="4">
        <v>0</v>
      </c>
      <c r="I249" s="4" t="s">
        <v>677</v>
      </c>
      <c r="J249" s="4">
        <v>130000</v>
      </c>
      <c r="K249" s="4" t="s">
        <v>201</v>
      </c>
      <c r="L249" s="3">
        <v>41899</v>
      </c>
      <c r="M249" s="4"/>
      <c r="N249" s="4" t="s">
        <v>718</v>
      </c>
      <c r="O249" s="4" t="s">
        <v>861</v>
      </c>
      <c r="P249" s="4" t="s">
        <v>560</v>
      </c>
      <c r="Q249" s="4" t="s">
        <v>400</v>
      </c>
      <c r="R249" s="4" t="s">
        <v>559</v>
      </c>
      <c r="S249" s="4" t="s">
        <v>454</v>
      </c>
      <c r="T249" s="4">
        <v>218073</v>
      </c>
      <c r="U249" s="4"/>
      <c r="V249" s="4" t="s">
        <v>564</v>
      </c>
      <c r="W249" s="4"/>
    </row>
    <row r="250" spans="1:23" ht="102" customHeight="1">
      <c r="A250" s="4" t="s">
        <v>415</v>
      </c>
      <c r="B250" s="4" t="s">
        <v>708</v>
      </c>
      <c r="C250" s="4" t="s">
        <v>248</v>
      </c>
      <c r="D250" s="4"/>
      <c r="E250" s="4"/>
      <c r="F250" s="2">
        <v>2014</v>
      </c>
      <c r="G250" s="4">
        <v>0</v>
      </c>
      <c r="H250" s="4">
        <v>10000000</v>
      </c>
      <c r="I250" s="4" t="s">
        <v>312</v>
      </c>
      <c r="J250" s="4" t="s">
        <v>333</v>
      </c>
      <c r="K250" s="4" t="s">
        <v>737</v>
      </c>
      <c r="L250" s="3">
        <v>41953</v>
      </c>
      <c r="M250" s="4"/>
      <c r="N250" s="4" t="s">
        <v>718</v>
      </c>
      <c r="O250" s="4" t="s">
        <v>861</v>
      </c>
      <c r="P250" s="4" t="s">
        <v>646</v>
      </c>
      <c r="Q250" s="4" t="s">
        <v>400</v>
      </c>
      <c r="R250" s="4" t="s">
        <v>210</v>
      </c>
      <c r="S250" s="4" t="s">
        <v>412</v>
      </c>
      <c r="T250" s="4">
        <v>220827</v>
      </c>
      <c r="U250" s="4"/>
      <c r="V250" s="4" t="s">
        <v>564</v>
      </c>
      <c r="W250" s="4"/>
    </row>
    <row r="251" spans="1:23" ht="102" customHeight="1">
      <c r="A251" s="4" t="s">
        <v>415</v>
      </c>
      <c r="B251" s="4" t="s">
        <v>708</v>
      </c>
      <c r="C251" s="4" t="s">
        <v>248</v>
      </c>
      <c r="D251" s="4" t="s">
        <v>158</v>
      </c>
      <c r="E251" s="4" t="s">
        <v>901</v>
      </c>
      <c r="F251" s="2">
        <v>2014</v>
      </c>
      <c r="G251" s="4">
        <v>0</v>
      </c>
      <c r="H251" s="4">
        <v>5000000</v>
      </c>
      <c r="I251" s="4" t="s">
        <v>761</v>
      </c>
      <c r="J251" s="4" t="s">
        <v>333</v>
      </c>
      <c r="K251" s="4" t="s">
        <v>737</v>
      </c>
      <c r="L251" s="3">
        <v>41953</v>
      </c>
      <c r="M251" s="4" t="s">
        <v>597</v>
      </c>
      <c r="N251" s="4" t="s">
        <v>718</v>
      </c>
      <c r="O251" s="4" t="s">
        <v>861</v>
      </c>
      <c r="P251" s="4" t="s">
        <v>646</v>
      </c>
      <c r="Q251" s="4" t="s">
        <v>400</v>
      </c>
      <c r="R251" s="4" t="s">
        <v>210</v>
      </c>
      <c r="S251" s="4" t="s">
        <v>412</v>
      </c>
      <c r="T251" s="4">
        <v>220828</v>
      </c>
      <c r="U251" s="4"/>
      <c r="V251" s="4" t="s">
        <v>564</v>
      </c>
      <c r="W251" s="4" t="s">
        <v>731</v>
      </c>
    </row>
    <row r="252" spans="1:23" ht="79.5" customHeight="1">
      <c r="A252" s="4" t="s">
        <v>105</v>
      </c>
      <c r="B252" s="4" t="s">
        <v>357</v>
      </c>
      <c r="C252" s="4" t="s">
        <v>248</v>
      </c>
      <c r="D252" s="4" t="s">
        <v>158</v>
      </c>
      <c r="E252" s="4" t="s">
        <v>767</v>
      </c>
      <c r="F252" s="2">
        <v>2014</v>
      </c>
      <c r="G252" s="4">
        <v>39526</v>
      </c>
      <c r="H252" s="4">
        <v>0</v>
      </c>
      <c r="I252" s="4" t="s">
        <v>673</v>
      </c>
      <c r="J252" s="4">
        <v>30000</v>
      </c>
      <c r="K252" s="4" t="s">
        <v>262</v>
      </c>
      <c r="L252" s="3">
        <v>41898</v>
      </c>
      <c r="M252" s="4" t="s">
        <v>597</v>
      </c>
      <c r="N252" s="4" t="s">
        <v>467</v>
      </c>
      <c r="O252" s="4" t="s">
        <v>861</v>
      </c>
      <c r="P252" s="4" t="s">
        <v>424</v>
      </c>
      <c r="Q252" s="4" t="s">
        <v>105</v>
      </c>
      <c r="R252" s="4" t="s">
        <v>439</v>
      </c>
      <c r="S252" s="4" t="s">
        <v>412</v>
      </c>
      <c r="T252" s="4">
        <v>219494</v>
      </c>
      <c r="U252" s="4"/>
      <c r="V252" s="4" t="s">
        <v>564</v>
      </c>
      <c r="W252" s="4" t="s">
        <v>731</v>
      </c>
    </row>
    <row r="253" spans="1:23" ht="171" customHeight="1">
      <c r="A253" s="4" t="s">
        <v>325</v>
      </c>
      <c r="B253" s="4" t="s">
        <v>541</v>
      </c>
      <c r="C253" s="4" t="s">
        <v>248</v>
      </c>
      <c r="D253" s="4"/>
      <c r="E253" s="4"/>
      <c r="F253" s="2">
        <v>2014</v>
      </c>
      <c r="G253" s="4">
        <v>0</v>
      </c>
      <c r="H253" s="4">
        <v>1000000</v>
      </c>
      <c r="I253" s="4" t="s">
        <v>78</v>
      </c>
      <c r="J253" s="4" t="s">
        <v>333</v>
      </c>
      <c r="K253" s="4" t="s">
        <v>737</v>
      </c>
      <c r="L253" s="3">
        <v>41927</v>
      </c>
      <c r="M253" s="4"/>
      <c r="N253" s="4" t="s">
        <v>718</v>
      </c>
      <c r="O253" s="4" t="s">
        <v>861</v>
      </c>
      <c r="P253" s="4" t="s">
        <v>646</v>
      </c>
      <c r="Q253" s="4" t="s">
        <v>400</v>
      </c>
      <c r="R253" s="4" t="s">
        <v>301</v>
      </c>
      <c r="S253" s="4" t="s">
        <v>454</v>
      </c>
      <c r="T253" s="4">
        <v>219669</v>
      </c>
      <c r="U253" s="4"/>
      <c r="V253" s="4" t="s">
        <v>564</v>
      </c>
      <c r="W253" s="4"/>
    </row>
    <row r="254" spans="1:23" ht="68.25" customHeight="1">
      <c r="A254" s="4" t="s">
        <v>567</v>
      </c>
      <c r="B254" s="4" t="s">
        <v>541</v>
      </c>
      <c r="C254" s="4" t="s">
        <v>248</v>
      </c>
      <c r="D254" s="4"/>
      <c r="E254" s="4"/>
      <c r="F254" s="2">
        <v>2014</v>
      </c>
      <c r="G254" s="4">
        <v>1000000</v>
      </c>
      <c r="H254" s="4">
        <v>0</v>
      </c>
      <c r="I254" s="4" t="s">
        <v>463</v>
      </c>
      <c r="J254" s="4" t="s">
        <v>333</v>
      </c>
      <c r="K254" s="4" t="s">
        <v>737</v>
      </c>
      <c r="L254" s="3">
        <v>41907</v>
      </c>
      <c r="M254" s="4"/>
      <c r="N254" s="4" t="s">
        <v>718</v>
      </c>
      <c r="O254" s="4" t="s">
        <v>861</v>
      </c>
      <c r="P254" s="4" t="s">
        <v>560</v>
      </c>
      <c r="Q254" s="4" t="s">
        <v>400</v>
      </c>
      <c r="R254" s="4" t="s">
        <v>301</v>
      </c>
      <c r="S254" s="4" t="s">
        <v>412</v>
      </c>
      <c r="T254" s="4">
        <v>218459</v>
      </c>
      <c r="U254" s="4"/>
      <c r="V254" s="4" t="s">
        <v>564</v>
      </c>
      <c r="W254" s="4"/>
    </row>
    <row r="255" spans="1:23" ht="90.75" customHeight="1">
      <c r="A255" s="4" t="s">
        <v>699</v>
      </c>
      <c r="B255" s="4" t="s">
        <v>319</v>
      </c>
      <c r="C255" s="4" t="s">
        <v>248</v>
      </c>
      <c r="D255" s="4" t="s">
        <v>158</v>
      </c>
      <c r="E255" s="4" t="s">
        <v>86</v>
      </c>
      <c r="F255" s="2">
        <v>2014</v>
      </c>
      <c r="G255" s="4">
        <v>0</v>
      </c>
      <c r="H255" s="4">
        <v>50000</v>
      </c>
      <c r="I255" s="4" t="s">
        <v>106</v>
      </c>
      <c r="J255" s="4" t="s">
        <v>333</v>
      </c>
      <c r="K255" s="4" t="s">
        <v>737</v>
      </c>
      <c r="L255" s="3">
        <v>41926</v>
      </c>
      <c r="M255" s="4" t="s">
        <v>597</v>
      </c>
      <c r="N255" s="4" t="s">
        <v>718</v>
      </c>
      <c r="O255" s="4" t="s">
        <v>861</v>
      </c>
      <c r="P255" s="4" t="s">
        <v>646</v>
      </c>
      <c r="Q255" s="4" t="s">
        <v>400</v>
      </c>
      <c r="R255" s="4" t="s">
        <v>551</v>
      </c>
      <c r="S255" s="4" t="s">
        <v>412</v>
      </c>
      <c r="T255" s="4">
        <v>220362</v>
      </c>
      <c r="U255" s="4"/>
      <c r="V255" s="4" t="s">
        <v>564</v>
      </c>
      <c r="W255" s="4" t="s">
        <v>731</v>
      </c>
    </row>
    <row r="256" spans="1:23" ht="79.5" customHeight="1">
      <c r="A256" s="4" t="s">
        <v>686</v>
      </c>
      <c r="B256" s="4" t="s">
        <v>678</v>
      </c>
      <c r="C256" s="4" t="s">
        <v>248</v>
      </c>
      <c r="D256" s="4" t="s">
        <v>158</v>
      </c>
      <c r="E256" s="4" t="s">
        <v>809</v>
      </c>
      <c r="F256" s="2">
        <v>2014</v>
      </c>
      <c r="G256" s="4">
        <v>63532</v>
      </c>
      <c r="H256" s="4">
        <v>0</v>
      </c>
      <c r="I256" s="4" t="s">
        <v>1015</v>
      </c>
      <c r="J256" s="4">
        <v>50000</v>
      </c>
      <c r="K256" s="4" t="s">
        <v>262</v>
      </c>
      <c r="L256" s="3">
        <v>41932</v>
      </c>
      <c r="M256" s="4" t="s">
        <v>597</v>
      </c>
      <c r="N256" s="4" t="s">
        <v>718</v>
      </c>
      <c r="O256" s="4" t="s">
        <v>226</v>
      </c>
      <c r="P256" s="4" t="s">
        <v>424</v>
      </c>
      <c r="Q256" s="4" t="s">
        <v>686</v>
      </c>
      <c r="R256" s="4" t="s">
        <v>439</v>
      </c>
      <c r="S256" s="4" t="s">
        <v>412</v>
      </c>
      <c r="T256" s="4">
        <v>220272</v>
      </c>
      <c r="U256" s="4"/>
      <c r="V256" s="4" t="s">
        <v>564</v>
      </c>
      <c r="W256" s="4" t="s">
        <v>731</v>
      </c>
    </row>
    <row r="257" spans="1:23" ht="136.5" customHeight="1">
      <c r="A257" s="4" t="s">
        <v>231</v>
      </c>
      <c r="B257" s="4" t="s">
        <v>708</v>
      </c>
      <c r="C257" s="4" t="s">
        <v>248</v>
      </c>
      <c r="D257" s="4"/>
      <c r="E257" s="4"/>
      <c r="F257" s="2">
        <v>2014</v>
      </c>
      <c r="G257" s="4">
        <v>0</v>
      </c>
      <c r="H257" s="4">
        <v>0</v>
      </c>
      <c r="I257" s="4" t="s">
        <v>164</v>
      </c>
      <c r="J257" s="4" t="s">
        <v>333</v>
      </c>
      <c r="K257" s="4" t="s">
        <v>737</v>
      </c>
      <c r="L257" s="3">
        <v>41939</v>
      </c>
      <c r="M257" s="4"/>
      <c r="N257" s="4" t="s">
        <v>718</v>
      </c>
      <c r="O257" s="4" t="s">
        <v>861</v>
      </c>
      <c r="P257" s="4" t="s">
        <v>560</v>
      </c>
      <c r="Q257" s="4" t="s">
        <v>400</v>
      </c>
      <c r="R257" s="4" t="s">
        <v>210</v>
      </c>
      <c r="S257" s="4" t="s">
        <v>454</v>
      </c>
      <c r="T257" s="4">
        <v>220010</v>
      </c>
      <c r="U257" s="4"/>
      <c r="V257" s="4" t="s">
        <v>564</v>
      </c>
      <c r="W257" s="4"/>
    </row>
    <row r="258" spans="1:23" ht="79.5" customHeight="1">
      <c r="A258" s="4" t="s">
        <v>22</v>
      </c>
      <c r="B258" s="4" t="s">
        <v>652</v>
      </c>
      <c r="C258" s="4" t="s">
        <v>248</v>
      </c>
      <c r="D258" s="4" t="s">
        <v>158</v>
      </c>
      <c r="E258" s="4" t="s">
        <v>281</v>
      </c>
      <c r="F258" s="2">
        <v>2014</v>
      </c>
      <c r="G258" s="4">
        <v>50000</v>
      </c>
      <c r="H258" s="4">
        <v>0</v>
      </c>
      <c r="I258" s="4" t="s">
        <v>881</v>
      </c>
      <c r="J258" s="4" t="s">
        <v>333</v>
      </c>
      <c r="K258" s="4" t="s">
        <v>737</v>
      </c>
      <c r="L258" s="3">
        <v>41927</v>
      </c>
      <c r="M258" s="4" t="s">
        <v>597</v>
      </c>
      <c r="N258" s="4" t="s">
        <v>718</v>
      </c>
      <c r="O258" s="4" t="s">
        <v>861</v>
      </c>
      <c r="P258" s="4" t="s">
        <v>560</v>
      </c>
      <c r="Q258" s="4" t="s">
        <v>22</v>
      </c>
      <c r="R258" s="4" t="s">
        <v>439</v>
      </c>
      <c r="S258" s="4" t="s">
        <v>412</v>
      </c>
      <c r="T258" s="4">
        <v>220350</v>
      </c>
      <c r="U258" s="4"/>
      <c r="V258" s="4" t="s">
        <v>404</v>
      </c>
      <c r="W258" s="4" t="s">
        <v>731</v>
      </c>
    </row>
    <row r="259" spans="1:23" ht="79.5" customHeight="1">
      <c r="A259" s="4" t="s">
        <v>514</v>
      </c>
      <c r="B259" s="4" t="s">
        <v>259</v>
      </c>
      <c r="C259" s="4" t="s">
        <v>248</v>
      </c>
      <c r="D259" s="4" t="s">
        <v>158</v>
      </c>
      <c r="E259" s="4" t="s">
        <v>715</v>
      </c>
      <c r="F259" s="2">
        <v>2014</v>
      </c>
      <c r="G259" s="4">
        <v>0</v>
      </c>
      <c r="H259" s="4">
        <v>6587615</v>
      </c>
      <c r="I259" s="4" t="s">
        <v>427</v>
      </c>
      <c r="J259" s="4">
        <v>5000000</v>
      </c>
      <c r="K259" s="4" t="s">
        <v>262</v>
      </c>
      <c r="L259" s="3">
        <v>41911</v>
      </c>
      <c r="M259" s="4" t="s">
        <v>597</v>
      </c>
      <c r="N259" s="4" t="s">
        <v>718</v>
      </c>
      <c r="O259" s="4" t="s">
        <v>861</v>
      </c>
      <c r="P259" s="4" t="s">
        <v>646</v>
      </c>
      <c r="Q259" s="4" t="s">
        <v>400</v>
      </c>
      <c r="R259" s="4" t="s">
        <v>559</v>
      </c>
      <c r="S259" s="4" t="s">
        <v>412</v>
      </c>
      <c r="T259" s="4">
        <v>218586</v>
      </c>
      <c r="U259" s="4"/>
      <c r="V259" s="4" t="s">
        <v>564</v>
      </c>
      <c r="W259" s="4" t="s">
        <v>731</v>
      </c>
    </row>
    <row r="260" spans="1:23" ht="79.5" customHeight="1">
      <c r="A260" s="4" t="s">
        <v>514</v>
      </c>
      <c r="B260" s="4" t="s">
        <v>898</v>
      </c>
      <c r="C260" s="4" t="s">
        <v>248</v>
      </c>
      <c r="D260" s="4" t="s">
        <v>158</v>
      </c>
      <c r="E260" s="4" t="s">
        <v>529</v>
      </c>
      <c r="F260" s="2">
        <v>2014</v>
      </c>
      <c r="G260" s="4">
        <v>0</v>
      </c>
      <c r="H260" s="4">
        <v>131751</v>
      </c>
      <c r="I260" s="4" t="s">
        <v>604</v>
      </c>
      <c r="J260" s="4">
        <v>100000</v>
      </c>
      <c r="K260" s="4" t="s">
        <v>262</v>
      </c>
      <c r="L260" s="3">
        <v>41911</v>
      </c>
      <c r="M260" s="4" t="s">
        <v>597</v>
      </c>
      <c r="N260" s="4" t="s">
        <v>718</v>
      </c>
      <c r="O260" s="4" t="s">
        <v>207</v>
      </c>
      <c r="P260" s="4" t="s">
        <v>646</v>
      </c>
      <c r="Q260" s="4" t="s">
        <v>400</v>
      </c>
      <c r="R260" s="4" t="s">
        <v>559</v>
      </c>
      <c r="S260" s="4" t="s">
        <v>412</v>
      </c>
      <c r="T260" s="4">
        <v>218587</v>
      </c>
      <c r="U260" s="4"/>
      <c r="V260" s="4" t="s">
        <v>564</v>
      </c>
      <c r="W260" s="4" t="s">
        <v>731</v>
      </c>
    </row>
    <row r="261" spans="1:23" ht="79.5" customHeight="1">
      <c r="A261" s="4" t="s">
        <v>882</v>
      </c>
      <c r="B261" s="4" t="s">
        <v>63</v>
      </c>
      <c r="C261" s="4" t="s">
        <v>248</v>
      </c>
      <c r="D261" s="4" t="s">
        <v>158</v>
      </c>
      <c r="E261" s="4" t="s">
        <v>854</v>
      </c>
      <c r="F261" s="2">
        <v>2014</v>
      </c>
      <c r="G261" s="4">
        <v>0</v>
      </c>
      <c r="H261" s="4">
        <v>10000000</v>
      </c>
      <c r="I261" s="4" t="s">
        <v>774</v>
      </c>
      <c r="J261" s="4" t="s">
        <v>333</v>
      </c>
      <c r="K261" s="4" t="s">
        <v>737</v>
      </c>
      <c r="L261" s="3">
        <v>41907</v>
      </c>
      <c r="M261" s="4" t="s">
        <v>597</v>
      </c>
      <c r="N261" s="4" t="s">
        <v>718</v>
      </c>
      <c r="O261" s="4" t="s">
        <v>861</v>
      </c>
      <c r="P261" s="4" t="s">
        <v>646</v>
      </c>
      <c r="Q261" s="4" t="s">
        <v>882</v>
      </c>
      <c r="R261" s="4" t="s">
        <v>439</v>
      </c>
      <c r="S261" s="4" t="s">
        <v>412</v>
      </c>
      <c r="T261" s="4">
        <v>218396</v>
      </c>
      <c r="U261" s="4"/>
      <c r="V261" s="4" t="s">
        <v>564</v>
      </c>
      <c r="W261" s="4" t="s">
        <v>731</v>
      </c>
    </row>
    <row r="262" spans="1:23" ht="22.5" customHeight="1">
      <c r="A262" s="4" t="s">
        <v>882</v>
      </c>
      <c r="B262" s="4" t="s">
        <v>708</v>
      </c>
      <c r="C262" s="4" t="s">
        <v>248</v>
      </c>
      <c r="D262" s="4"/>
      <c r="E262" s="4"/>
      <c r="F262" s="2">
        <v>2014</v>
      </c>
      <c r="G262" s="4">
        <v>0</v>
      </c>
      <c r="H262" s="4">
        <v>2000000</v>
      </c>
      <c r="I262" s="4" t="s">
        <v>556</v>
      </c>
      <c r="J262" s="4" t="s">
        <v>333</v>
      </c>
      <c r="K262" s="4" t="s">
        <v>737</v>
      </c>
      <c r="L262" s="3">
        <v>41907</v>
      </c>
      <c r="M262" s="4"/>
      <c r="N262" s="4" t="s">
        <v>718</v>
      </c>
      <c r="O262" s="4" t="s">
        <v>861</v>
      </c>
      <c r="P262" s="4" t="s">
        <v>646</v>
      </c>
      <c r="Q262" s="4" t="s">
        <v>882</v>
      </c>
      <c r="R262" s="4" t="s">
        <v>210</v>
      </c>
      <c r="S262" s="4" t="s">
        <v>454</v>
      </c>
      <c r="T262" s="4">
        <v>218395</v>
      </c>
      <c r="U262" s="4"/>
      <c r="V262" s="4" t="s">
        <v>564</v>
      </c>
      <c r="W262" s="4"/>
    </row>
    <row r="263" spans="1:23" ht="79.5" customHeight="1">
      <c r="A263" s="4" t="s">
        <v>882</v>
      </c>
      <c r="B263" s="4" t="s">
        <v>678</v>
      </c>
      <c r="C263" s="4" t="s">
        <v>248</v>
      </c>
      <c r="D263" s="4" t="s">
        <v>158</v>
      </c>
      <c r="E263" s="4" t="s">
        <v>809</v>
      </c>
      <c r="F263" s="2">
        <v>2014</v>
      </c>
      <c r="G263" s="4">
        <v>500000</v>
      </c>
      <c r="H263" s="4">
        <v>0</v>
      </c>
      <c r="I263" s="4" t="s">
        <v>339</v>
      </c>
      <c r="J263" s="4" t="s">
        <v>333</v>
      </c>
      <c r="K263" s="4" t="s">
        <v>737</v>
      </c>
      <c r="L263" s="3">
        <v>41901</v>
      </c>
      <c r="M263" s="4" t="s">
        <v>597</v>
      </c>
      <c r="N263" s="4" t="s">
        <v>718</v>
      </c>
      <c r="O263" s="4" t="s">
        <v>861</v>
      </c>
      <c r="P263" s="4" t="s">
        <v>560</v>
      </c>
      <c r="Q263" s="4" t="s">
        <v>882</v>
      </c>
      <c r="R263" s="4" t="s">
        <v>439</v>
      </c>
      <c r="S263" s="4" t="s">
        <v>412</v>
      </c>
      <c r="T263" s="4">
        <v>218172</v>
      </c>
      <c r="U263" s="4"/>
      <c r="V263" s="4" t="s">
        <v>404</v>
      </c>
      <c r="W263" s="4" t="s">
        <v>731</v>
      </c>
    </row>
    <row r="264" spans="1:23" ht="57" customHeight="1">
      <c r="A264" s="4" t="s">
        <v>804</v>
      </c>
      <c r="B264" s="4" t="s">
        <v>179</v>
      </c>
      <c r="C264" s="4" t="s">
        <v>248</v>
      </c>
      <c r="D264" s="4"/>
      <c r="E264" s="4"/>
      <c r="F264" s="2">
        <v>2014</v>
      </c>
      <c r="G264" s="4">
        <v>68027</v>
      </c>
      <c r="H264" s="4">
        <v>0</v>
      </c>
      <c r="I264" s="4" t="s">
        <v>648</v>
      </c>
      <c r="J264" s="4">
        <v>50000</v>
      </c>
      <c r="K264" s="4" t="s">
        <v>262</v>
      </c>
      <c r="L264" s="3">
        <v>41795</v>
      </c>
      <c r="M264" s="4"/>
      <c r="N264" s="4" t="s">
        <v>718</v>
      </c>
      <c r="O264" s="4" t="s">
        <v>693</v>
      </c>
      <c r="P264" s="4" t="s">
        <v>424</v>
      </c>
      <c r="Q264" s="4" t="s">
        <v>804</v>
      </c>
      <c r="R264" s="4" t="s">
        <v>559</v>
      </c>
      <c r="S264" s="4" t="s">
        <v>412</v>
      </c>
      <c r="T264" s="4">
        <v>218094</v>
      </c>
      <c r="U264" s="4"/>
      <c r="V264" s="4" t="s">
        <v>564</v>
      </c>
      <c r="W264" s="4"/>
    </row>
    <row r="265" spans="1:23" ht="68.25" customHeight="1">
      <c r="A265" s="4" t="s">
        <v>804</v>
      </c>
      <c r="B265" s="4" t="s">
        <v>179</v>
      </c>
      <c r="C265" s="4" t="s">
        <v>248</v>
      </c>
      <c r="D265" s="4"/>
      <c r="E265" s="4"/>
      <c r="F265" s="2">
        <v>2014</v>
      </c>
      <c r="G265" s="4">
        <v>47610</v>
      </c>
      <c r="H265" s="4">
        <v>0</v>
      </c>
      <c r="I265" s="4" t="s">
        <v>157</v>
      </c>
      <c r="J265" s="4">
        <v>35041</v>
      </c>
      <c r="K265" s="4" t="s">
        <v>262</v>
      </c>
      <c r="L265" s="3">
        <v>41823</v>
      </c>
      <c r="M265" s="4"/>
      <c r="N265" s="4" t="s">
        <v>508</v>
      </c>
      <c r="O265" s="4" t="s">
        <v>207</v>
      </c>
      <c r="P265" s="4" t="s">
        <v>424</v>
      </c>
      <c r="Q265" s="4" t="s">
        <v>804</v>
      </c>
      <c r="R265" s="4" t="s">
        <v>559</v>
      </c>
      <c r="S265" s="4" t="s">
        <v>412</v>
      </c>
      <c r="T265" s="4">
        <v>218125</v>
      </c>
      <c r="U265" s="4"/>
      <c r="V265" s="4" t="s">
        <v>564</v>
      </c>
      <c r="W265" s="4"/>
    </row>
    <row r="266" spans="1:23" ht="79.5" customHeight="1">
      <c r="A266" s="4" t="s">
        <v>804</v>
      </c>
      <c r="B266" s="4" t="s">
        <v>63</v>
      </c>
      <c r="C266" s="4" t="s">
        <v>248</v>
      </c>
      <c r="D266" s="4" t="s">
        <v>158</v>
      </c>
      <c r="E266" s="4" t="s">
        <v>854</v>
      </c>
      <c r="F266" s="2">
        <v>2014</v>
      </c>
      <c r="G266" s="4">
        <v>0</v>
      </c>
      <c r="H266" s="4">
        <v>0</v>
      </c>
      <c r="I266" s="4" t="s">
        <v>24</v>
      </c>
      <c r="J266" s="4" t="s">
        <v>333</v>
      </c>
      <c r="K266" s="4" t="s">
        <v>737</v>
      </c>
      <c r="L266" s="3">
        <v>41947</v>
      </c>
      <c r="M266" s="4" t="s">
        <v>597</v>
      </c>
      <c r="N266" s="4" t="s">
        <v>718</v>
      </c>
      <c r="O266" s="4" t="s">
        <v>861</v>
      </c>
      <c r="P266" s="4" t="s">
        <v>646</v>
      </c>
      <c r="Q266" s="4" t="s">
        <v>804</v>
      </c>
      <c r="R266" s="4" t="s">
        <v>439</v>
      </c>
      <c r="S266" s="4" t="s">
        <v>412</v>
      </c>
      <c r="T266" s="4">
        <v>219763</v>
      </c>
      <c r="U266" s="4"/>
      <c r="V266" s="4" t="s">
        <v>404</v>
      </c>
      <c r="W266" s="4" t="s">
        <v>731</v>
      </c>
    </row>
    <row r="267" spans="1:23" ht="45.75" customHeight="1">
      <c r="A267" s="4" t="s">
        <v>804</v>
      </c>
      <c r="B267" s="4" t="s">
        <v>6</v>
      </c>
      <c r="C267" s="4" t="s">
        <v>248</v>
      </c>
      <c r="D267" s="4"/>
      <c r="E267" s="4"/>
      <c r="F267" s="2">
        <v>2014</v>
      </c>
      <c r="G267" s="4">
        <v>108696</v>
      </c>
      <c r="H267" s="4">
        <v>0</v>
      </c>
      <c r="I267" s="4" t="s">
        <v>822</v>
      </c>
      <c r="J267" s="4">
        <v>80000</v>
      </c>
      <c r="K267" s="4" t="s">
        <v>262</v>
      </c>
      <c r="L267" s="3">
        <v>41841</v>
      </c>
      <c r="M267" s="4"/>
      <c r="N267" s="4" t="s">
        <v>718</v>
      </c>
      <c r="O267" s="4" t="s">
        <v>693</v>
      </c>
      <c r="P267" s="4" t="s">
        <v>424</v>
      </c>
      <c r="Q267" s="4" t="s">
        <v>804</v>
      </c>
      <c r="R267" s="4" t="s">
        <v>559</v>
      </c>
      <c r="S267" s="4" t="s">
        <v>412</v>
      </c>
      <c r="T267" s="4">
        <v>218096</v>
      </c>
      <c r="U267" s="4"/>
      <c r="V267" s="4" t="s">
        <v>564</v>
      </c>
      <c r="W267" s="4"/>
    </row>
    <row r="268" spans="1:23" ht="33.75" customHeight="1">
      <c r="A268" s="4" t="s">
        <v>804</v>
      </c>
      <c r="B268" s="4" t="s">
        <v>114</v>
      </c>
      <c r="C268" s="4" t="s">
        <v>248</v>
      </c>
      <c r="D268" s="4"/>
      <c r="E268" s="4"/>
      <c r="F268" s="2">
        <v>2014</v>
      </c>
      <c r="G268" s="4">
        <v>131752</v>
      </c>
      <c r="H268" s="4">
        <v>0</v>
      </c>
      <c r="I268" s="4" t="s">
        <v>634</v>
      </c>
      <c r="J268" s="4">
        <v>100000</v>
      </c>
      <c r="K268" s="4" t="s">
        <v>262</v>
      </c>
      <c r="L268" s="3">
        <v>41851</v>
      </c>
      <c r="M268" s="4"/>
      <c r="N268" s="4" t="s">
        <v>718</v>
      </c>
      <c r="O268" s="4" t="s">
        <v>693</v>
      </c>
      <c r="P268" s="4" t="s">
        <v>424</v>
      </c>
      <c r="Q268" s="4" t="s">
        <v>804</v>
      </c>
      <c r="R268" s="4" t="s">
        <v>559</v>
      </c>
      <c r="S268" s="4" t="s">
        <v>412</v>
      </c>
      <c r="T268" s="4">
        <v>218442</v>
      </c>
      <c r="U268" s="4"/>
      <c r="V268" s="4" t="s">
        <v>564</v>
      </c>
      <c r="W268" s="4"/>
    </row>
    <row r="269" spans="1:23" ht="79.5" customHeight="1">
      <c r="A269" s="4" t="s">
        <v>804</v>
      </c>
      <c r="B269" s="4" t="s">
        <v>652</v>
      </c>
      <c r="C269" s="4" t="s">
        <v>248</v>
      </c>
      <c r="D269" s="4" t="s">
        <v>158</v>
      </c>
      <c r="E269" s="4" t="s">
        <v>281</v>
      </c>
      <c r="F269" s="2">
        <v>2014</v>
      </c>
      <c r="G269" s="4">
        <v>838628</v>
      </c>
      <c r="H269" s="4">
        <v>0</v>
      </c>
      <c r="I269" s="4" t="s">
        <v>897</v>
      </c>
      <c r="J269" s="4">
        <v>660000</v>
      </c>
      <c r="K269" s="4" t="s">
        <v>262</v>
      </c>
      <c r="L269" s="3">
        <v>41907</v>
      </c>
      <c r="M269" s="4" t="s">
        <v>597</v>
      </c>
      <c r="N269" s="4" t="s">
        <v>718</v>
      </c>
      <c r="O269" s="4" t="s">
        <v>693</v>
      </c>
      <c r="P269" s="4" t="s">
        <v>560</v>
      </c>
      <c r="Q269" s="4" t="s">
        <v>804</v>
      </c>
      <c r="R269" s="4" t="s">
        <v>439</v>
      </c>
      <c r="S269" s="4" t="s">
        <v>412</v>
      </c>
      <c r="T269" s="4">
        <v>218443</v>
      </c>
      <c r="U269" s="4"/>
      <c r="V269" s="4" t="s">
        <v>568</v>
      </c>
      <c r="W269" s="4" t="s">
        <v>731</v>
      </c>
    </row>
    <row r="270" spans="1:23" ht="22.5" customHeight="1">
      <c r="A270" s="4" t="s">
        <v>804</v>
      </c>
      <c r="B270" s="4" t="s">
        <v>674</v>
      </c>
      <c r="C270" s="4" t="s">
        <v>248</v>
      </c>
      <c r="D270" s="4"/>
      <c r="E270" s="4"/>
      <c r="F270" s="2">
        <v>2014</v>
      </c>
      <c r="G270" s="4">
        <v>54348</v>
      </c>
      <c r="H270" s="4">
        <v>0</v>
      </c>
      <c r="I270" s="4" t="s">
        <v>849</v>
      </c>
      <c r="J270" s="4">
        <v>40000</v>
      </c>
      <c r="K270" s="4" t="s">
        <v>262</v>
      </c>
      <c r="L270" s="3">
        <v>41841</v>
      </c>
      <c r="M270" s="4"/>
      <c r="N270" s="4" t="s">
        <v>718</v>
      </c>
      <c r="O270" s="4" t="s">
        <v>693</v>
      </c>
      <c r="P270" s="4" t="s">
        <v>424</v>
      </c>
      <c r="Q270" s="4" t="s">
        <v>804</v>
      </c>
      <c r="R270" s="4" t="s">
        <v>559</v>
      </c>
      <c r="S270" s="4" t="s">
        <v>412</v>
      </c>
      <c r="T270" s="4">
        <v>218095</v>
      </c>
      <c r="U270" s="4"/>
      <c r="V270" s="4" t="s">
        <v>564</v>
      </c>
      <c r="W270" s="4"/>
    </row>
    <row r="271" spans="1:23" ht="68.25" customHeight="1">
      <c r="A271" s="4" t="s">
        <v>5</v>
      </c>
      <c r="B271" s="4" t="s">
        <v>563</v>
      </c>
      <c r="C271" s="4" t="s">
        <v>248</v>
      </c>
      <c r="D271" s="4"/>
      <c r="E271" s="4"/>
      <c r="F271" s="2">
        <v>2014</v>
      </c>
      <c r="G271" s="4">
        <v>0</v>
      </c>
      <c r="H271" s="4">
        <v>0</v>
      </c>
      <c r="I271" s="4" t="s">
        <v>192</v>
      </c>
      <c r="J271" s="4" t="s">
        <v>333</v>
      </c>
      <c r="K271" s="4" t="s">
        <v>737</v>
      </c>
      <c r="L271" s="3">
        <v>41926</v>
      </c>
      <c r="M271" s="4"/>
      <c r="N271" s="4" t="s">
        <v>718</v>
      </c>
      <c r="O271" s="4" t="s">
        <v>693</v>
      </c>
      <c r="P271" s="4" t="s">
        <v>646</v>
      </c>
      <c r="Q271" s="4" t="s">
        <v>5</v>
      </c>
      <c r="R271" s="4" t="s">
        <v>67</v>
      </c>
      <c r="S271" s="4" t="s">
        <v>454</v>
      </c>
      <c r="T271" s="4">
        <v>219314</v>
      </c>
      <c r="U271" s="4"/>
      <c r="V271" s="4" t="s">
        <v>564</v>
      </c>
      <c r="W271" s="4"/>
    </row>
    <row r="272" spans="1:23" ht="68.25" customHeight="1">
      <c r="A272" s="4" t="s">
        <v>5</v>
      </c>
      <c r="B272" s="4" t="s">
        <v>563</v>
      </c>
      <c r="C272" s="4" t="s">
        <v>248</v>
      </c>
      <c r="D272" s="4"/>
      <c r="E272" s="4"/>
      <c r="F272" s="2">
        <v>2014</v>
      </c>
      <c r="G272" s="4">
        <v>0</v>
      </c>
      <c r="H272" s="4">
        <v>0</v>
      </c>
      <c r="I272" s="4" t="s">
        <v>311</v>
      </c>
      <c r="J272" s="4" t="s">
        <v>333</v>
      </c>
      <c r="K272" s="4" t="s">
        <v>737</v>
      </c>
      <c r="L272" s="3">
        <v>41926</v>
      </c>
      <c r="M272" s="4"/>
      <c r="N272" s="4" t="s">
        <v>718</v>
      </c>
      <c r="O272" s="4" t="s">
        <v>207</v>
      </c>
      <c r="P272" s="4" t="s">
        <v>646</v>
      </c>
      <c r="Q272" s="4" t="s">
        <v>5</v>
      </c>
      <c r="R272" s="4" t="s">
        <v>67</v>
      </c>
      <c r="S272" s="4" t="s">
        <v>454</v>
      </c>
      <c r="T272" s="4">
        <v>219315</v>
      </c>
      <c r="U272" s="4"/>
      <c r="V272" s="4" t="s">
        <v>564</v>
      </c>
      <c r="W272" s="4"/>
    </row>
    <row r="273" spans="1:23" ht="45.75" customHeight="1">
      <c r="A273" s="4" t="s">
        <v>5</v>
      </c>
      <c r="B273" s="4" t="s">
        <v>563</v>
      </c>
      <c r="C273" s="4" t="s">
        <v>248</v>
      </c>
      <c r="D273" s="4"/>
      <c r="E273" s="4"/>
      <c r="F273" s="2">
        <v>2014</v>
      </c>
      <c r="G273" s="4">
        <v>0</v>
      </c>
      <c r="H273" s="4">
        <v>0</v>
      </c>
      <c r="I273" s="4" t="s">
        <v>657</v>
      </c>
      <c r="J273" s="4" t="s">
        <v>333</v>
      </c>
      <c r="K273" s="4" t="s">
        <v>737</v>
      </c>
      <c r="L273" s="3">
        <v>41926</v>
      </c>
      <c r="M273" s="4"/>
      <c r="N273" s="4" t="s">
        <v>718</v>
      </c>
      <c r="O273" s="4" t="s">
        <v>861</v>
      </c>
      <c r="P273" s="4" t="s">
        <v>560</v>
      </c>
      <c r="Q273" s="4" t="s">
        <v>5</v>
      </c>
      <c r="R273" s="4" t="s">
        <v>67</v>
      </c>
      <c r="S273" s="4" t="s">
        <v>454</v>
      </c>
      <c r="T273" s="4">
        <v>219316</v>
      </c>
      <c r="U273" s="4"/>
      <c r="V273" s="4" t="s">
        <v>564</v>
      </c>
      <c r="W273" s="4"/>
    </row>
    <row r="274" spans="1:23" ht="79.5" customHeight="1">
      <c r="A274" s="4" t="s">
        <v>5</v>
      </c>
      <c r="B274" s="4" t="s">
        <v>357</v>
      </c>
      <c r="C274" s="4" t="s">
        <v>248</v>
      </c>
      <c r="D274" s="4" t="s">
        <v>158</v>
      </c>
      <c r="E274" s="4" t="s">
        <v>767</v>
      </c>
      <c r="F274" s="2">
        <v>2014</v>
      </c>
      <c r="G274" s="4">
        <v>20000</v>
      </c>
      <c r="H274" s="4">
        <v>0</v>
      </c>
      <c r="I274" s="4" t="s">
        <v>546</v>
      </c>
      <c r="J274" s="4" t="s">
        <v>333</v>
      </c>
      <c r="K274" s="4" t="s">
        <v>737</v>
      </c>
      <c r="L274" s="3">
        <v>41950</v>
      </c>
      <c r="M274" s="4" t="s">
        <v>597</v>
      </c>
      <c r="N274" s="4" t="s">
        <v>467</v>
      </c>
      <c r="O274" s="4" t="s">
        <v>861</v>
      </c>
      <c r="P274" s="4" t="s">
        <v>560</v>
      </c>
      <c r="Q274" s="4" t="s">
        <v>5</v>
      </c>
      <c r="R274" s="4" t="s">
        <v>439</v>
      </c>
      <c r="S274" s="4" t="s">
        <v>412</v>
      </c>
      <c r="T274" s="4">
        <v>220432</v>
      </c>
      <c r="U274" s="4"/>
      <c r="V274" s="4" t="s">
        <v>404</v>
      </c>
      <c r="W274" s="4" t="s">
        <v>731</v>
      </c>
    </row>
    <row r="275" spans="1:23" ht="79.5" customHeight="1">
      <c r="A275" s="4" t="s">
        <v>782</v>
      </c>
      <c r="B275" s="4" t="s">
        <v>563</v>
      </c>
      <c r="C275" s="4" t="s">
        <v>248</v>
      </c>
      <c r="D275" s="4"/>
      <c r="E275" s="4"/>
      <c r="F275" s="2">
        <v>2014</v>
      </c>
      <c r="G275" s="4">
        <v>1581028</v>
      </c>
      <c r="H275" s="4">
        <v>0</v>
      </c>
      <c r="I275" s="4" t="s">
        <v>778</v>
      </c>
      <c r="J275" s="4">
        <v>1200000</v>
      </c>
      <c r="K275" s="4" t="s">
        <v>262</v>
      </c>
      <c r="L275" s="3">
        <v>41900</v>
      </c>
      <c r="M275" s="4"/>
      <c r="N275" s="4" t="s">
        <v>718</v>
      </c>
      <c r="O275" s="4" t="s">
        <v>693</v>
      </c>
      <c r="P275" s="4" t="s">
        <v>424</v>
      </c>
      <c r="Q275" s="4" t="s">
        <v>782</v>
      </c>
      <c r="R275" s="4" t="s">
        <v>67</v>
      </c>
      <c r="S275" s="4" t="s">
        <v>412</v>
      </c>
      <c r="T275" s="4">
        <v>218197</v>
      </c>
      <c r="U275" s="4"/>
      <c r="V275" s="4" t="s">
        <v>564</v>
      </c>
      <c r="W275" s="4"/>
    </row>
    <row r="276" spans="1:23" ht="171" customHeight="1">
      <c r="A276" s="4" t="s">
        <v>782</v>
      </c>
      <c r="B276" s="4" t="s">
        <v>135</v>
      </c>
      <c r="C276" s="4" t="s">
        <v>248</v>
      </c>
      <c r="D276" s="4"/>
      <c r="E276" s="4"/>
      <c r="F276" s="2">
        <v>2014</v>
      </c>
      <c r="G276" s="4">
        <v>26350</v>
      </c>
      <c r="H276" s="4">
        <v>0</v>
      </c>
      <c r="I276" s="4" t="s">
        <v>254</v>
      </c>
      <c r="J276" s="4">
        <v>20000</v>
      </c>
      <c r="K276" s="4" t="s">
        <v>262</v>
      </c>
      <c r="L276" s="3">
        <v>41911</v>
      </c>
      <c r="M276" s="4"/>
      <c r="N276" s="4" t="s">
        <v>718</v>
      </c>
      <c r="O276" s="4" t="s">
        <v>693</v>
      </c>
      <c r="P276" s="4" t="s">
        <v>424</v>
      </c>
      <c r="Q276" s="4" t="s">
        <v>782</v>
      </c>
      <c r="R276" s="4" t="s">
        <v>559</v>
      </c>
      <c r="S276" s="4" t="s">
        <v>454</v>
      </c>
      <c r="T276" s="4">
        <v>219561</v>
      </c>
      <c r="U276" s="4"/>
      <c r="V276" s="4" t="s">
        <v>564</v>
      </c>
      <c r="W276" s="4"/>
    </row>
    <row r="277" spans="1:23" ht="22.5" customHeight="1">
      <c r="A277" s="4" t="s">
        <v>782</v>
      </c>
      <c r="B277" s="4" t="s">
        <v>708</v>
      </c>
      <c r="C277" s="4" t="s">
        <v>248</v>
      </c>
      <c r="D277" s="4"/>
      <c r="E277" s="4"/>
      <c r="F277" s="2">
        <v>2014</v>
      </c>
      <c r="G277" s="4">
        <v>0</v>
      </c>
      <c r="H277" s="4">
        <v>6327827</v>
      </c>
      <c r="I277" s="4" t="s">
        <v>546</v>
      </c>
      <c r="J277" s="4">
        <v>4980000</v>
      </c>
      <c r="K277" s="4" t="s">
        <v>262</v>
      </c>
      <c r="L277" s="3">
        <v>41914</v>
      </c>
      <c r="M277" s="4"/>
      <c r="N277" s="4" t="s">
        <v>718</v>
      </c>
      <c r="O277" s="4" t="s">
        <v>861</v>
      </c>
      <c r="P277" s="4" t="s">
        <v>646</v>
      </c>
      <c r="Q277" s="4" t="s">
        <v>782</v>
      </c>
      <c r="R277" s="4" t="s">
        <v>210</v>
      </c>
      <c r="S277" s="4" t="s">
        <v>412</v>
      </c>
      <c r="T277" s="4">
        <v>219410</v>
      </c>
      <c r="U277" s="4"/>
      <c r="V277" s="4" t="s">
        <v>564</v>
      </c>
      <c r="W277" s="4"/>
    </row>
    <row r="278" spans="1:23" ht="90.75" customHeight="1">
      <c r="A278" s="4" t="s">
        <v>782</v>
      </c>
      <c r="B278" s="4" t="s">
        <v>678</v>
      </c>
      <c r="C278" s="4" t="s">
        <v>248</v>
      </c>
      <c r="D278" s="4"/>
      <c r="E278" s="4"/>
      <c r="F278" s="2">
        <v>2014</v>
      </c>
      <c r="G278" s="4">
        <v>275103</v>
      </c>
      <c r="H278" s="4">
        <v>0</v>
      </c>
      <c r="I278" s="4" t="s">
        <v>533</v>
      </c>
      <c r="J278" s="4">
        <v>200000</v>
      </c>
      <c r="K278" s="4" t="s">
        <v>262</v>
      </c>
      <c r="L278" s="3">
        <v>41731</v>
      </c>
      <c r="M278" s="4"/>
      <c r="N278" s="4" t="s">
        <v>718</v>
      </c>
      <c r="O278" s="4" t="s">
        <v>226</v>
      </c>
      <c r="P278" s="4" t="s">
        <v>560</v>
      </c>
      <c r="Q278" s="4" t="s">
        <v>782</v>
      </c>
      <c r="R278" s="4" t="s">
        <v>439</v>
      </c>
      <c r="S278" s="4" t="s">
        <v>412</v>
      </c>
      <c r="T278" s="4">
        <v>210216</v>
      </c>
      <c r="U278" s="4"/>
      <c r="V278" s="4" t="s">
        <v>568</v>
      </c>
      <c r="W278" s="4"/>
    </row>
    <row r="279" spans="1:23" ht="90.75" customHeight="1">
      <c r="A279" s="4" t="s">
        <v>782</v>
      </c>
      <c r="B279" s="4" t="s">
        <v>678</v>
      </c>
      <c r="C279" s="4" t="s">
        <v>248</v>
      </c>
      <c r="D279" s="4"/>
      <c r="E279" s="4"/>
      <c r="F279" s="2">
        <v>2014</v>
      </c>
      <c r="G279" s="4">
        <v>323529</v>
      </c>
      <c r="H279" s="4">
        <v>0</v>
      </c>
      <c r="I279" s="4" t="s">
        <v>771</v>
      </c>
      <c r="J279" s="4">
        <v>242000</v>
      </c>
      <c r="K279" s="4" t="s">
        <v>262</v>
      </c>
      <c r="L279" s="3">
        <v>41879</v>
      </c>
      <c r="M279" s="4"/>
      <c r="N279" s="4" t="s">
        <v>718</v>
      </c>
      <c r="O279" s="4" t="s">
        <v>861</v>
      </c>
      <c r="P279" s="4" t="s">
        <v>424</v>
      </c>
      <c r="Q279" s="4" t="s">
        <v>782</v>
      </c>
      <c r="R279" s="4" t="s">
        <v>439</v>
      </c>
      <c r="S279" s="4" t="s">
        <v>412</v>
      </c>
      <c r="T279" s="4">
        <v>217599</v>
      </c>
      <c r="U279" s="4"/>
      <c r="V279" s="4" t="s">
        <v>564</v>
      </c>
      <c r="W279" s="4"/>
    </row>
    <row r="280" spans="1:23" ht="22.5" customHeight="1">
      <c r="A280" s="4" t="s">
        <v>36</v>
      </c>
      <c r="B280" s="4" t="s">
        <v>563</v>
      </c>
      <c r="C280" s="4" t="s">
        <v>248</v>
      </c>
      <c r="D280" s="4"/>
      <c r="E280" s="4"/>
      <c r="F280" s="2">
        <v>2014</v>
      </c>
      <c r="G280" s="4">
        <v>300000</v>
      </c>
      <c r="H280" s="4">
        <v>0</v>
      </c>
      <c r="I280" s="4" t="s">
        <v>868</v>
      </c>
      <c r="J280" s="4" t="s">
        <v>333</v>
      </c>
      <c r="K280" s="4" t="s">
        <v>737</v>
      </c>
      <c r="L280" s="3">
        <v>41907</v>
      </c>
      <c r="M280" s="4"/>
      <c r="N280" s="4" t="s">
        <v>718</v>
      </c>
      <c r="O280" s="4" t="s">
        <v>226</v>
      </c>
      <c r="P280" s="4" t="s">
        <v>560</v>
      </c>
      <c r="Q280" s="4" t="s">
        <v>36</v>
      </c>
      <c r="R280" s="4" t="s">
        <v>67</v>
      </c>
      <c r="S280" s="4" t="s">
        <v>454</v>
      </c>
      <c r="T280" s="4">
        <v>219367</v>
      </c>
      <c r="U280" s="4"/>
      <c r="V280" s="4" t="s">
        <v>564</v>
      </c>
      <c r="W280" s="4"/>
    </row>
    <row r="281" spans="1:23" ht="22.5" customHeight="1">
      <c r="A281" s="4" t="s">
        <v>36</v>
      </c>
      <c r="B281" s="4" t="s">
        <v>563</v>
      </c>
      <c r="C281" s="4" t="s">
        <v>248</v>
      </c>
      <c r="D281" s="4"/>
      <c r="E281" s="4"/>
      <c r="F281" s="2">
        <v>2014</v>
      </c>
      <c r="G281" s="4">
        <v>310000</v>
      </c>
      <c r="H281" s="4">
        <v>0</v>
      </c>
      <c r="I281" s="4" t="s">
        <v>520</v>
      </c>
      <c r="J281" s="4" t="s">
        <v>333</v>
      </c>
      <c r="K281" s="4" t="s">
        <v>737</v>
      </c>
      <c r="L281" s="3">
        <v>41877</v>
      </c>
      <c r="M281" s="4"/>
      <c r="N281" s="4" t="s">
        <v>718</v>
      </c>
      <c r="O281" s="4" t="s">
        <v>207</v>
      </c>
      <c r="P281" s="4" t="s">
        <v>560</v>
      </c>
      <c r="Q281" s="4" t="s">
        <v>36</v>
      </c>
      <c r="R281" s="4" t="s">
        <v>67</v>
      </c>
      <c r="S281" s="4" t="s">
        <v>454</v>
      </c>
      <c r="T281" s="4">
        <v>219368</v>
      </c>
      <c r="U281" s="4"/>
      <c r="V281" s="4" t="s">
        <v>564</v>
      </c>
      <c r="W281" s="4"/>
    </row>
    <row r="282" spans="1:23" ht="22.5" customHeight="1">
      <c r="A282" s="4" t="s">
        <v>36</v>
      </c>
      <c r="B282" s="4" t="s">
        <v>563</v>
      </c>
      <c r="C282" s="4" t="s">
        <v>248</v>
      </c>
      <c r="D282" s="4"/>
      <c r="E282" s="4"/>
      <c r="F282" s="2">
        <v>2014</v>
      </c>
      <c r="G282" s="4">
        <v>300000</v>
      </c>
      <c r="H282" s="4">
        <v>0</v>
      </c>
      <c r="I282" s="4" t="s">
        <v>729</v>
      </c>
      <c r="J282" s="4" t="s">
        <v>333</v>
      </c>
      <c r="K282" s="4" t="s">
        <v>737</v>
      </c>
      <c r="L282" s="3">
        <v>41877</v>
      </c>
      <c r="M282" s="4"/>
      <c r="N282" s="4" t="s">
        <v>718</v>
      </c>
      <c r="O282" s="4" t="s">
        <v>693</v>
      </c>
      <c r="P282" s="4" t="s">
        <v>560</v>
      </c>
      <c r="Q282" s="4" t="s">
        <v>36</v>
      </c>
      <c r="R282" s="4" t="s">
        <v>67</v>
      </c>
      <c r="S282" s="4" t="s">
        <v>454</v>
      </c>
      <c r="T282" s="4">
        <v>219369</v>
      </c>
      <c r="U282" s="4"/>
      <c r="V282" s="4" t="s">
        <v>564</v>
      </c>
      <c r="W282" s="4"/>
    </row>
    <row r="283" spans="1:23" ht="79.5" customHeight="1">
      <c r="A283" s="4" t="s">
        <v>36</v>
      </c>
      <c r="B283" s="4" t="s">
        <v>63</v>
      </c>
      <c r="C283" s="4" t="s">
        <v>248</v>
      </c>
      <c r="D283" s="4" t="s">
        <v>158</v>
      </c>
      <c r="E283" s="4" t="s">
        <v>854</v>
      </c>
      <c r="F283" s="2">
        <v>2014</v>
      </c>
      <c r="G283" s="4">
        <v>0</v>
      </c>
      <c r="H283" s="4">
        <v>0</v>
      </c>
      <c r="I283" s="4" t="s">
        <v>24</v>
      </c>
      <c r="J283" s="4" t="s">
        <v>333</v>
      </c>
      <c r="K283" s="4" t="s">
        <v>737</v>
      </c>
      <c r="L283" s="3">
        <v>41954</v>
      </c>
      <c r="M283" s="4" t="s">
        <v>597</v>
      </c>
      <c r="N283" s="4" t="s">
        <v>718</v>
      </c>
      <c r="O283" s="4" t="s">
        <v>861</v>
      </c>
      <c r="P283" s="4" t="s">
        <v>646</v>
      </c>
      <c r="Q283" s="4" t="s">
        <v>36</v>
      </c>
      <c r="R283" s="4" t="s">
        <v>439</v>
      </c>
      <c r="S283" s="4" t="s">
        <v>412</v>
      </c>
      <c r="T283" s="4">
        <v>220810</v>
      </c>
      <c r="U283" s="4"/>
      <c r="V283" s="4" t="s">
        <v>404</v>
      </c>
      <c r="W283" s="4" t="s">
        <v>731</v>
      </c>
    </row>
    <row r="284" spans="1:23" ht="79.5" customHeight="1">
      <c r="A284" s="4" t="s">
        <v>36</v>
      </c>
      <c r="B284" s="4" t="s">
        <v>414</v>
      </c>
      <c r="C284" s="4" t="s">
        <v>248</v>
      </c>
      <c r="D284" s="4" t="s">
        <v>158</v>
      </c>
      <c r="E284" s="4" t="s">
        <v>788</v>
      </c>
      <c r="F284" s="2">
        <v>2014</v>
      </c>
      <c r="G284" s="4">
        <v>150000</v>
      </c>
      <c r="H284" s="4">
        <v>0</v>
      </c>
      <c r="I284" s="4" t="s">
        <v>614</v>
      </c>
      <c r="J284" s="4">
        <v>15500000</v>
      </c>
      <c r="K284" s="4" t="s">
        <v>617</v>
      </c>
      <c r="L284" s="3">
        <v>41879</v>
      </c>
      <c r="M284" s="4" t="s">
        <v>597</v>
      </c>
      <c r="N284" s="4" t="s">
        <v>718</v>
      </c>
      <c r="O284" s="4" t="s">
        <v>207</v>
      </c>
      <c r="P284" s="4" t="s">
        <v>560</v>
      </c>
      <c r="Q284" s="4" t="s">
        <v>36</v>
      </c>
      <c r="R284" s="4" t="s">
        <v>551</v>
      </c>
      <c r="S284" s="4" t="s">
        <v>412</v>
      </c>
      <c r="T284" s="4">
        <v>217356</v>
      </c>
      <c r="U284" s="4"/>
      <c r="V284" s="4" t="s">
        <v>568</v>
      </c>
      <c r="W284" s="4" t="s">
        <v>731</v>
      </c>
    </row>
    <row r="285" spans="1:23" ht="79.5" customHeight="1">
      <c r="A285" s="4" t="s">
        <v>36</v>
      </c>
      <c r="B285" s="4" t="s">
        <v>414</v>
      </c>
      <c r="C285" s="4" t="s">
        <v>248</v>
      </c>
      <c r="D285" s="4" t="s">
        <v>158</v>
      </c>
      <c r="E285" s="4" t="s">
        <v>788</v>
      </c>
      <c r="F285" s="2">
        <v>2014</v>
      </c>
      <c r="G285" s="4">
        <v>150000</v>
      </c>
      <c r="H285" s="4">
        <v>0</v>
      </c>
      <c r="I285" s="4" t="s">
        <v>543</v>
      </c>
      <c r="J285" s="4">
        <v>15500000</v>
      </c>
      <c r="K285" s="4" t="s">
        <v>617</v>
      </c>
      <c r="L285" s="3">
        <v>41879</v>
      </c>
      <c r="M285" s="4" t="s">
        <v>597</v>
      </c>
      <c r="N285" s="4" t="s">
        <v>718</v>
      </c>
      <c r="O285" s="4" t="s">
        <v>693</v>
      </c>
      <c r="P285" s="4" t="s">
        <v>560</v>
      </c>
      <c r="Q285" s="4" t="s">
        <v>36</v>
      </c>
      <c r="R285" s="4" t="s">
        <v>551</v>
      </c>
      <c r="S285" s="4" t="s">
        <v>412</v>
      </c>
      <c r="T285" s="4">
        <v>217357</v>
      </c>
      <c r="U285" s="4"/>
      <c r="V285" s="4" t="s">
        <v>568</v>
      </c>
      <c r="W285" s="4" t="s">
        <v>731</v>
      </c>
    </row>
    <row r="286" spans="1:23" ht="79.5" customHeight="1">
      <c r="A286" s="4" t="s">
        <v>36</v>
      </c>
      <c r="B286" s="4" t="s">
        <v>414</v>
      </c>
      <c r="C286" s="4" t="s">
        <v>248</v>
      </c>
      <c r="D286" s="4" t="s">
        <v>158</v>
      </c>
      <c r="E286" s="4" t="s">
        <v>788</v>
      </c>
      <c r="F286" s="2">
        <v>2014</v>
      </c>
      <c r="G286" s="4">
        <v>150000</v>
      </c>
      <c r="H286" s="4">
        <v>0</v>
      </c>
      <c r="I286" s="4" t="s">
        <v>613</v>
      </c>
      <c r="J286" s="4">
        <v>15500000</v>
      </c>
      <c r="K286" s="4" t="s">
        <v>617</v>
      </c>
      <c r="L286" s="3">
        <v>41879</v>
      </c>
      <c r="M286" s="4" t="s">
        <v>597</v>
      </c>
      <c r="N286" s="4" t="s">
        <v>718</v>
      </c>
      <c r="O286" s="4" t="s">
        <v>226</v>
      </c>
      <c r="P286" s="4" t="s">
        <v>560</v>
      </c>
      <c r="Q286" s="4" t="s">
        <v>36</v>
      </c>
      <c r="R286" s="4" t="s">
        <v>551</v>
      </c>
      <c r="S286" s="4" t="s">
        <v>412</v>
      </c>
      <c r="T286" s="4">
        <v>217355</v>
      </c>
      <c r="U286" s="4"/>
      <c r="V286" s="4" t="s">
        <v>568</v>
      </c>
      <c r="W286" s="4" t="s">
        <v>731</v>
      </c>
    </row>
    <row r="287" spans="1:23" ht="45.75" customHeight="1">
      <c r="A287" s="4" t="s">
        <v>36</v>
      </c>
      <c r="B287" s="4" t="s">
        <v>219</v>
      </c>
      <c r="C287" s="4" t="s">
        <v>248</v>
      </c>
      <c r="D287" s="4"/>
      <c r="E287" s="4"/>
      <c r="F287" s="2">
        <v>2014</v>
      </c>
      <c r="G287" s="4">
        <v>500000</v>
      </c>
      <c r="H287" s="4">
        <v>0</v>
      </c>
      <c r="I287" s="4" t="s">
        <v>593</v>
      </c>
      <c r="J287" s="4" t="s">
        <v>333</v>
      </c>
      <c r="K287" s="4" t="s">
        <v>737</v>
      </c>
      <c r="L287" s="3">
        <v>41921</v>
      </c>
      <c r="M287" s="4"/>
      <c r="N287" s="4" t="s">
        <v>508</v>
      </c>
      <c r="O287" s="4" t="s">
        <v>861</v>
      </c>
      <c r="P287" s="4" t="s">
        <v>560</v>
      </c>
      <c r="Q287" s="4" t="s">
        <v>36</v>
      </c>
      <c r="R287" s="4" t="s">
        <v>439</v>
      </c>
      <c r="S287" s="4" t="s">
        <v>412</v>
      </c>
      <c r="T287" s="4">
        <v>219372</v>
      </c>
      <c r="U287" s="4"/>
      <c r="V287" s="4" t="s">
        <v>568</v>
      </c>
      <c r="W287" s="4"/>
    </row>
    <row r="288" spans="1:23" ht="57" customHeight="1">
      <c r="A288" s="4" t="s">
        <v>36</v>
      </c>
      <c r="B288" s="4" t="s">
        <v>652</v>
      </c>
      <c r="C288" s="4" t="s">
        <v>248</v>
      </c>
      <c r="D288" s="4"/>
      <c r="E288" s="4"/>
      <c r="F288" s="2">
        <v>2014</v>
      </c>
      <c r="G288" s="4">
        <v>100000</v>
      </c>
      <c r="H288" s="4">
        <v>0</v>
      </c>
      <c r="I288" s="4" t="s">
        <v>485</v>
      </c>
      <c r="J288" s="4">
        <v>9870000</v>
      </c>
      <c r="K288" s="4" t="s">
        <v>617</v>
      </c>
      <c r="L288" s="3">
        <v>41873</v>
      </c>
      <c r="M288" s="4"/>
      <c r="N288" s="4" t="s">
        <v>718</v>
      </c>
      <c r="O288" s="4" t="s">
        <v>207</v>
      </c>
      <c r="P288" s="4" t="s">
        <v>560</v>
      </c>
      <c r="Q288" s="4" t="s">
        <v>36</v>
      </c>
      <c r="R288" s="4" t="s">
        <v>439</v>
      </c>
      <c r="S288" s="4" t="s">
        <v>412</v>
      </c>
      <c r="T288" s="4">
        <v>217577</v>
      </c>
      <c r="U288" s="4"/>
      <c r="V288" s="4" t="s">
        <v>568</v>
      </c>
      <c r="W288" s="4"/>
    </row>
    <row r="289" spans="1:23" ht="45.75" customHeight="1">
      <c r="A289" s="4" t="s">
        <v>36</v>
      </c>
      <c r="B289" s="4" t="s">
        <v>652</v>
      </c>
      <c r="C289" s="4" t="s">
        <v>248</v>
      </c>
      <c r="D289" s="4"/>
      <c r="E289" s="4"/>
      <c r="F289" s="2">
        <v>2014</v>
      </c>
      <c r="G289" s="4">
        <v>100000</v>
      </c>
      <c r="H289" s="4">
        <v>0</v>
      </c>
      <c r="I289" s="4" t="s">
        <v>909</v>
      </c>
      <c r="J289" s="4">
        <v>9870000</v>
      </c>
      <c r="K289" s="4" t="s">
        <v>617</v>
      </c>
      <c r="L289" s="3">
        <v>41873</v>
      </c>
      <c r="M289" s="4"/>
      <c r="N289" s="4" t="s">
        <v>718</v>
      </c>
      <c r="O289" s="4" t="s">
        <v>693</v>
      </c>
      <c r="P289" s="4" t="s">
        <v>560</v>
      </c>
      <c r="Q289" s="4" t="s">
        <v>36</v>
      </c>
      <c r="R289" s="4" t="s">
        <v>439</v>
      </c>
      <c r="S289" s="4" t="s">
        <v>412</v>
      </c>
      <c r="T289" s="4">
        <v>217578</v>
      </c>
      <c r="U289" s="4"/>
      <c r="V289" s="4" t="s">
        <v>568</v>
      </c>
      <c r="W289" s="4"/>
    </row>
    <row r="290" spans="1:23" ht="79.5" customHeight="1">
      <c r="A290" s="4" t="s">
        <v>36</v>
      </c>
      <c r="B290" s="4" t="s">
        <v>652</v>
      </c>
      <c r="C290" s="4" t="s">
        <v>248</v>
      </c>
      <c r="D290" s="4" t="s">
        <v>158</v>
      </c>
      <c r="E290" s="4" t="s">
        <v>281</v>
      </c>
      <c r="F290" s="2">
        <v>2014</v>
      </c>
      <c r="G290" s="4">
        <v>1500000</v>
      </c>
      <c r="H290" s="4">
        <v>0</v>
      </c>
      <c r="I290" s="4" t="s">
        <v>286</v>
      </c>
      <c r="J290" s="4" t="s">
        <v>333</v>
      </c>
      <c r="K290" s="4" t="s">
        <v>737</v>
      </c>
      <c r="L290" s="3">
        <v>41919</v>
      </c>
      <c r="M290" s="4" t="s">
        <v>597</v>
      </c>
      <c r="N290" s="4" t="s">
        <v>718</v>
      </c>
      <c r="O290" s="4" t="s">
        <v>226</v>
      </c>
      <c r="P290" s="4" t="s">
        <v>560</v>
      </c>
      <c r="Q290" s="4" t="s">
        <v>36</v>
      </c>
      <c r="R290" s="4" t="s">
        <v>439</v>
      </c>
      <c r="S290" s="4" t="s">
        <v>412</v>
      </c>
      <c r="T290" s="4">
        <v>219454</v>
      </c>
      <c r="U290" s="4"/>
      <c r="V290" s="4" t="s">
        <v>568</v>
      </c>
      <c r="W290" s="4" t="s">
        <v>731</v>
      </c>
    </row>
    <row r="291" spans="1:23" ht="79.5" customHeight="1">
      <c r="A291" s="4" t="s">
        <v>36</v>
      </c>
      <c r="B291" s="4" t="s">
        <v>652</v>
      </c>
      <c r="C291" s="4" t="s">
        <v>248</v>
      </c>
      <c r="D291" s="4" t="s">
        <v>158</v>
      </c>
      <c r="E291" s="4" t="s">
        <v>281</v>
      </c>
      <c r="F291" s="2">
        <v>2014</v>
      </c>
      <c r="G291" s="4">
        <v>2000000</v>
      </c>
      <c r="H291" s="4">
        <v>0</v>
      </c>
      <c r="I291" s="4" t="s">
        <v>48</v>
      </c>
      <c r="J291" s="4" t="s">
        <v>333</v>
      </c>
      <c r="K291" s="4" t="s">
        <v>737</v>
      </c>
      <c r="L291" s="3">
        <v>41919</v>
      </c>
      <c r="M291" s="4" t="s">
        <v>597</v>
      </c>
      <c r="N291" s="4" t="s">
        <v>718</v>
      </c>
      <c r="O291" s="4" t="s">
        <v>207</v>
      </c>
      <c r="P291" s="4" t="s">
        <v>560</v>
      </c>
      <c r="Q291" s="4" t="s">
        <v>36</v>
      </c>
      <c r="R291" s="4" t="s">
        <v>439</v>
      </c>
      <c r="S291" s="4" t="s">
        <v>412</v>
      </c>
      <c r="T291" s="4">
        <v>219456</v>
      </c>
      <c r="U291" s="4"/>
      <c r="V291" s="4" t="s">
        <v>568</v>
      </c>
      <c r="W291" s="4" t="s">
        <v>731</v>
      </c>
    </row>
    <row r="292" spans="1:23" ht="79.5" customHeight="1">
      <c r="A292" s="4" t="s">
        <v>36</v>
      </c>
      <c r="B292" s="4" t="s">
        <v>652</v>
      </c>
      <c r="C292" s="4" t="s">
        <v>248</v>
      </c>
      <c r="D292" s="4" t="s">
        <v>158</v>
      </c>
      <c r="E292" s="4" t="s">
        <v>281</v>
      </c>
      <c r="F292" s="2">
        <v>2014</v>
      </c>
      <c r="G292" s="4">
        <v>2000000</v>
      </c>
      <c r="H292" s="4">
        <v>0</v>
      </c>
      <c r="I292" s="4" t="s">
        <v>261</v>
      </c>
      <c r="J292" s="4" t="s">
        <v>333</v>
      </c>
      <c r="K292" s="4" t="s">
        <v>737</v>
      </c>
      <c r="L292" s="3">
        <v>41919</v>
      </c>
      <c r="M292" s="4" t="s">
        <v>597</v>
      </c>
      <c r="N292" s="4" t="s">
        <v>718</v>
      </c>
      <c r="O292" s="4" t="s">
        <v>693</v>
      </c>
      <c r="P292" s="4" t="s">
        <v>560</v>
      </c>
      <c r="Q292" s="4" t="s">
        <v>36</v>
      </c>
      <c r="R292" s="4" t="s">
        <v>439</v>
      </c>
      <c r="S292" s="4" t="s">
        <v>412</v>
      </c>
      <c r="T292" s="4">
        <v>219455</v>
      </c>
      <c r="U292" s="4"/>
      <c r="V292" s="4" t="s">
        <v>568</v>
      </c>
      <c r="W292" s="4" t="s">
        <v>731</v>
      </c>
    </row>
    <row r="293" spans="1:23" ht="79.5" customHeight="1">
      <c r="A293" s="4" t="s">
        <v>36</v>
      </c>
      <c r="B293" s="4" t="s">
        <v>652</v>
      </c>
      <c r="C293" s="4" t="s">
        <v>248</v>
      </c>
      <c r="D293" s="4" t="s">
        <v>158</v>
      </c>
      <c r="E293" s="4" t="s">
        <v>281</v>
      </c>
      <c r="F293" s="2">
        <v>2014</v>
      </c>
      <c r="G293" s="4">
        <v>500000</v>
      </c>
      <c r="H293" s="4">
        <v>0</v>
      </c>
      <c r="I293" s="4" t="s">
        <v>60</v>
      </c>
      <c r="J293" s="4" t="s">
        <v>333</v>
      </c>
      <c r="K293" s="4" t="s">
        <v>737</v>
      </c>
      <c r="L293" s="3">
        <v>41919</v>
      </c>
      <c r="M293" s="4" t="s">
        <v>597</v>
      </c>
      <c r="N293" s="4" t="s">
        <v>718</v>
      </c>
      <c r="O293" s="4" t="s">
        <v>861</v>
      </c>
      <c r="P293" s="4" t="s">
        <v>560</v>
      </c>
      <c r="Q293" s="4" t="s">
        <v>36</v>
      </c>
      <c r="R293" s="4" t="s">
        <v>439</v>
      </c>
      <c r="S293" s="4" t="s">
        <v>412</v>
      </c>
      <c r="T293" s="4">
        <v>219457</v>
      </c>
      <c r="U293" s="4"/>
      <c r="V293" s="4" t="s">
        <v>568</v>
      </c>
      <c r="W293" s="4" t="s">
        <v>731</v>
      </c>
    </row>
    <row r="294" spans="1:23" ht="79.5" customHeight="1">
      <c r="A294" s="4" t="s">
        <v>36</v>
      </c>
      <c r="B294" s="4" t="s">
        <v>652</v>
      </c>
      <c r="C294" s="4" t="s">
        <v>248</v>
      </c>
      <c r="D294" s="4" t="s">
        <v>158</v>
      </c>
      <c r="E294" s="4" t="s">
        <v>281</v>
      </c>
      <c r="F294" s="2">
        <v>2014</v>
      </c>
      <c r="G294" s="4">
        <v>523602</v>
      </c>
      <c r="H294" s="4">
        <v>0</v>
      </c>
      <c r="I294" s="4" t="s">
        <v>445</v>
      </c>
      <c r="J294" s="4">
        <v>52000000</v>
      </c>
      <c r="K294" s="4" t="s">
        <v>617</v>
      </c>
      <c r="L294" s="3">
        <v>41736</v>
      </c>
      <c r="M294" s="4" t="s">
        <v>597</v>
      </c>
      <c r="N294" s="4" t="s">
        <v>718</v>
      </c>
      <c r="O294" s="4" t="s">
        <v>226</v>
      </c>
      <c r="P294" s="4" t="s">
        <v>560</v>
      </c>
      <c r="Q294" s="4" t="s">
        <v>36</v>
      </c>
      <c r="R294" s="4" t="s">
        <v>439</v>
      </c>
      <c r="S294" s="4" t="s">
        <v>412</v>
      </c>
      <c r="T294" s="4">
        <v>217566</v>
      </c>
      <c r="U294" s="4"/>
      <c r="V294" s="4" t="s">
        <v>568</v>
      </c>
      <c r="W294" s="4" t="s">
        <v>731</v>
      </c>
    </row>
    <row r="295" spans="1:23" ht="22.5" customHeight="1">
      <c r="A295" s="4" t="s">
        <v>36</v>
      </c>
      <c r="B295" s="4" t="s">
        <v>708</v>
      </c>
      <c r="C295" s="4" t="s">
        <v>248</v>
      </c>
      <c r="D295" s="4"/>
      <c r="E295" s="4"/>
      <c r="F295" s="2">
        <v>2014</v>
      </c>
      <c r="G295" s="4">
        <v>0</v>
      </c>
      <c r="H295" s="4">
        <v>0</v>
      </c>
      <c r="I295" s="4" t="s">
        <v>380</v>
      </c>
      <c r="J295" s="4" t="s">
        <v>333</v>
      </c>
      <c r="K295" s="4" t="s">
        <v>737</v>
      </c>
      <c r="L295" s="3">
        <v>41914</v>
      </c>
      <c r="M295" s="4"/>
      <c r="N295" s="4" t="s">
        <v>718</v>
      </c>
      <c r="O295" s="4" t="s">
        <v>861</v>
      </c>
      <c r="P295" s="4" t="s">
        <v>646</v>
      </c>
      <c r="Q295" s="4" t="s">
        <v>36</v>
      </c>
      <c r="R295" s="4" t="s">
        <v>210</v>
      </c>
      <c r="S295" s="4" t="s">
        <v>454</v>
      </c>
      <c r="T295" s="4">
        <v>219324</v>
      </c>
      <c r="U295" s="4"/>
      <c r="V295" s="4" t="s">
        <v>564</v>
      </c>
      <c r="W295" s="4"/>
    </row>
    <row r="296" spans="1:23" ht="125.25" customHeight="1">
      <c r="A296" s="4" t="s">
        <v>36</v>
      </c>
      <c r="B296" s="4" t="s">
        <v>708</v>
      </c>
      <c r="C296" s="4" t="s">
        <v>248</v>
      </c>
      <c r="D296" s="4"/>
      <c r="E296" s="4"/>
      <c r="F296" s="2">
        <v>2014</v>
      </c>
      <c r="G296" s="4">
        <v>0</v>
      </c>
      <c r="H296" s="4">
        <v>0</v>
      </c>
      <c r="I296" s="4" t="s">
        <v>299</v>
      </c>
      <c r="J296" s="4" t="s">
        <v>333</v>
      </c>
      <c r="K296" s="4" t="s">
        <v>617</v>
      </c>
      <c r="L296" s="3">
        <v>41866</v>
      </c>
      <c r="M296" s="4"/>
      <c r="N296" s="4" t="s">
        <v>718</v>
      </c>
      <c r="O296" s="4" t="s">
        <v>861</v>
      </c>
      <c r="P296" s="4" t="s">
        <v>646</v>
      </c>
      <c r="Q296" s="4" t="s">
        <v>36</v>
      </c>
      <c r="R296" s="4" t="s">
        <v>210</v>
      </c>
      <c r="S296" s="4" t="s">
        <v>412</v>
      </c>
      <c r="T296" s="4">
        <v>217025</v>
      </c>
      <c r="U296" s="4"/>
      <c r="V296" s="4" t="s">
        <v>564</v>
      </c>
      <c r="W296" s="4"/>
    </row>
    <row r="297" spans="1:23" ht="33.75" customHeight="1">
      <c r="A297" s="4" t="s">
        <v>36</v>
      </c>
      <c r="B297" s="4" t="s">
        <v>708</v>
      </c>
      <c r="C297" s="4" t="s">
        <v>248</v>
      </c>
      <c r="D297" s="4"/>
      <c r="E297" s="4"/>
      <c r="F297" s="2">
        <v>2014</v>
      </c>
      <c r="G297" s="4">
        <v>0</v>
      </c>
      <c r="H297" s="4">
        <v>3869350</v>
      </c>
      <c r="I297" s="4" t="s">
        <v>407</v>
      </c>
      <c r="J297" s="4" t="s">
        <v>333</v>
      </c>
      <c r="K297" s="4" t="s">
        <v>737</v>
      </c>
      <c r="L297" s="3">
        <v>41915</v>
      </c>
      <c r="M297" s="4"/>
      <c r="N297" s="4" t="s">
        <v>718</v>
      </c>
      <c r="O297" s="4" t="s">
        <v>861</v>
      </c>
      <c r="P297" s="4" t="s">
        <v>646</v>
      </c>
      <c r="Q297" s="4" t="s">
        <v>36</v>
      </c>
      <c r="R297" s="4" t="s">
        <v>210</v>
      </c>
      <c r="S297" s="4" t="s">
        <v>412</v>
      </c>
      <c r="T297" s="4">
        <v>218965</v>
      </c>
      <c r="U297" s="4"/>
      <c r="V297" s="4" t="s">
        <v>564</v>
      </c>
      <c r="W297" s="4"/>
    </row>
    <row r="298" spans="1:23" ht="79.5" customHeight="1">
      <c r="A298" s="4" t="s">
        <v>36</v>
      </c>
      <c r="B298" s="4" t="s">
        <v>708</v>
      </c>
      <c r="C298" s="4" t="s">
        <v>248</v>
      </c>
      <c r="D298" s="4" t="s">
        <v>158</v>
      </c>
      <c r="E298" s="4" t="s">
        <v>901</v>
      </c>
      <c r="F298" s="2">
        <v>2014</v>
      </c>
      <c r="G298" s="4">
        <v>0</v>
      </c>
      <c r="H298" s="4">
        <v>18000000</v>
      </c>
      <c r="I298" s="4" t="s">
        <v>194</v>
      </c>
      <c r="J298" s="4" t="s">
        <v>333</v>
      </c>
      <c r="K298" s="4" t="s">
        <v>737</v>
      </c>
      <c r="L298" s="3">
        <v>41915</v>
      </c>
      <c r="M298" s="4" t="s">
        <v>597</v>
      </c>
      <c r="N298" s="4" t="s">
        <v>718</v>
      </c>
      <c r="O298" s="4" t="s">
        <v>861</v>
      </c>
      <c r="P298" s="4" t="s">
        <v>646</v>
      </c>
      <c r="Q298" s="4" t="s">
        <v>36</v>
      </c>
      <c r="R298" s="4" t="s">
        <v>210</v>
      </c>
      <c r="S298" s="4" t="s">
        <v>412</v>
      </c>
      <c r="T298" s="4">
        <v>219186</v>
      </c>
      <c r="U298" s="4"/>
      <c r="V298" s="4" t="s">
        <v>564</v>
      </c>
      <c r="W298" s="4" t="s">
        <v>731</v>
      </c>
    </row>
    <row r="299" spans="1:23" ht="79.5" customHeight="1">
      <c r="A299" s="4" t="s">
        <v>36</v>
      </c>
      <c r="B299" s="4" t="s">
        <v>357</v>
      </c>
      <c r="C299" s="4" t="s">
        <v>248</v>
      </c>
      <c r="D299" s="4" t="s">
        <v>158</v>
      </c>
      <c r="E299" s="4" t="s">
        <v>111</v>
      </c>
      <c r="F299" s="2">
        <v>2014</v>
      </c>
      <c r="G299" s="4">
        <v>2000000</v>
      </c>
      <c r="H299" s="4">
        <v>0</v>
      </c>
      <c r="I299" s="4" t="s">
        <v>638</v>
      </c>
      <c r="J299" s="4" t="s">
        <v>333</v>
      </c>
      <c r="K299" s="4" t="s">
        <v>737</v>
      </c>
      <c r="L299" s="3">
        <v>41915</v>
      </c>
      <c r="M299" s="4" t="s">
        <v>597</v>
      </c>
      <c r="N299" s="4" t="s">
        <v>508</v>
      </c>
      <c r="O299" s="4" t="s">
        <v>861</v>
      </c>
      <c r="P299" s="4" t="s">
        <v>560</v>
      </c>
      <c r="Q299" s="4" t="s">
        <v>36</v>
      </c>
      <c r="R299" s="4" t="s">
        <v>439</v>
      </c>
      <c r="S299" s="4" t="s">
        <v>412</v>
      </c>
      <c r="T299" s="4">
        <v>220457</v>
      </c>
      <c r="U299" s="4"/>
      <c r="V299" s="4" t="s">
        <v>404</v>
      </c>
      <c r="W299" s="4" t="s">
        <v>597</v>
      </c>
    </row>
    <row r="300" spans="1:23" ht="79.5" customHeight="1">
      <c r="A300" s="4" t="s">
        <v>36</v>
      </c>
      <c r="B300" s="4" t="s">
        <v>357</v>
      </c>
      <c r="C300" s="4" t="s">
        <v>248</v>
      </c>
      <c r="D300" s="4" t="s">
        <v>158</v>
      </c>
      <c r="E300" s="4" t="s">
        <v>111</v>
      </c>
      <c r="F300" s="2">
        <v>2014</v>
      </c>
      <c r="G300" s="4">
        <v>2000000</v>
      </c>
      <c r="H300" s="4">
        <v>0</v>
      </c>
      <c r="I300" s="4" t="s">
        <v>638</v>
      </c>
      <c r="J300" s="4" t="s">
        <v>333</v>
      </c>
      <c r="K300" s="4" t="s">
        <v>737</v>
      </c>
      <c r="L300" s="3">
        <v>41915</v>
      </c>
      <c r="M300" s="4" t="s">
        <v>597</v>
      </c>
      <c r="N300" s="4" t="s">
        <v>508</v>
      </c>
      <c r="O300" s="4" t="s">
        <v>861</v>
      </c>
      <c r="P300" s="4" t="s">
        <v>560</v>
      </c>
      <c r="Q300" s="4" t="s">
        <v>36</v>
      </c>
      <c r="R300" s="4" t="s">
        <v>439</v>
      </c>
      <c r="S300" s="4" t="s">
        <v>412</v>
      </c>
      <c r="T300" s="4">
        <v>220458</v>
      </c>
      <c r="U300" s="4"/>
      <c r="V300" s="4" t="s">
        <v>404</v>
      </c>
      <c r="W300" s="4" t="s">
        <v>597</v>
      </c>
    </row>
    <row r="301" spans="1:23" ht="79.5" customHeight="1">
      <c r="A301" s="4" t="s">
        <v>36</v>
      </c>
      <c r="B301" s="4" t="s">
        <v>357</v>
      </c>
      <c r="C301" s="4" t="s">
        <v>248</v>
      </c>
      <c r="D301" s="4" t="s">
        <v>158</v>
      </c>
      <c r="E301" s="4" t="s">
        <v>767</v>
      </c>
      <c r="F301" s="2">
        <v>2014</v>
      </c>
      <c r="G301" s="4">
        <v>700000</v>
      </c>
      <c r="H301" s="4">
        <v>0</v>
      </c>
      <c r="I301" s="4" t="s">
        <v>629</v>
      </c>
      <c r="J301" s="4" t="s">
        <v>333</v>
      </c>
      <c r="K301" s="4" t="s">
        <v>737</v>
      </c>
      <c r="L301" s="3">
        <v>41892</v>
      </c>
      <c r="M301" s="4" t="s">
        <v>597</v>
      </c>
      <c r="N301" s="4" t="s">
        <v>467</v>
      </c>
      <c r="O301" s="4" t="s">
        <v>861</v>
      </c>
      <c r="P301" s="4" t="s">
        <v>560</v>
      </c>
      <c r="Q301" s="4" t="s">
        <v>36</v>
      </c>
      <c r="R301" s="4" t="s">
        <v>439</v>
      </c>
      <c r="S301" s="4" t="s">
        <v>412</v>
      </c>
      <c r="T301" s="4">
        <v>217949</v>
      </c>
      <c r="U301" s="4"/>
      <c r="V301" s="4" t="s">
        <v>404</v>
      </c>
      <c r="W301" s="4" t="s">
        <v>731</v>
      </c>
    </row>
    <row r="302" spans="1:23" ht="79.5" customHeight="1">
      <c r="A302" s="4" t="s">
        <v>36</v>
      </c>
      <c r="B302" s="4" t="s">
        <v>357</v>
      </c>
      <c r="C302" s="4" t="s">
        <v>248</v>
      </c>
      <c r="D302" s="4" t="s">
        <v>158</v>
      </c>
      <c r="E302" s="4" t="s">
        <v>767</v>
      </c>
      <c r="F302" s="2">
        <v>2014</v>
      </c>
      <c r="G302" s="4">
        <v>1000000</v>
      </c>
      <c r="H302" s="4">
        <v>0</v>
      </c>
      <c r="I302" s="4" t="s">
        <v>546</v>
      </c>
      <c r="J302" s="4" t="s">
        <v>333</v>
      </c>
      <c r="K302" s="4" t="s">
        <v>737</v>
      </c>
      <c r="L302" s="3">
        <v>41915</v>
      </c>
      <c r="M302" s="4" t="s">
        <v>597</v>
      </c>
      <c r="N302" s="4" t="s">
        <v>467</v>
      </c>
      <c r="O302" s="4" t="s">
        <v>861</v>
      </c>
      <c r="P302" s="4" t="s">
        <v>560</v>
      </c>
      <c r="Q302" s="4" t="s">
        <v>36</v>
      </c>
      <c r="R302" s="4" t="s">
        <v>439</v>
      </c>
      <c r="S302" s="4" t="s">
        <v>412</v>
      </c>
      <c r="T302" s="4">
        <v>219073</v>
      </c>
      <c r="U302" s="4"/>
      <c r="V302" s="4" t="s">
        <v>568</v>
      </c>
      <c r="W302" s="4" t="s">
        <v>731</v>
      </c>
    </row>
    <row r="303" spans="1:23" ht="79.5" customHeight="1">
      <c r="A303" s="4" t="s">
        <v>36</v>
      </c>
      <c r="B303" s="4" t="s">
        <v>357</v>
      </c>
      <c r="C303" s="4" t="s">
        <v>248</v>
      </c>
      <c r="D303" s="4" t="s">
        <v>158</v>
      </c>
      <c r="E303" s="4" t="s">
        <v>767</v>
      </c>
      <c r="F303" s="2">
        <v>2014</v>
      </c>
      <c r="G303" s="4">
        <v>667995</v>
      </c>
      <c r="H303" s="4">
        <v>0</v>
      </c>
      <c r="I303" s="4" t="s">
        <v>638</v>
      </c>
      <c r="J303" s="4" t="s">
        <v>333</v>
      </c>
      <c r="K303" s="4" t="s">
        <v>737</v>
      </c>
      <c r="L303" s="3">
        <v>41950</v>
      </c>
      <c r="M303" s="4" t="s">
        <v>597</v>
      </c>
      <c r="N303" s="4" t="s">
        <v>467</v>
      </c>
      <c r="O303" s="4" t="s">
        <v>861</v>
      </c>
      <c r="P303" s="4" t="s">
        <v>560</v>
      </c>
      <c r="Q303" s="4" t="s">
        <v>36</v>
      </c>
      <c r="R303" s="4" t="s">
        <v>439</v>
      </c>
      <c r="S303" s="4" t="s">
        <v>412</v>
      </c>
      <c r="T303" s="4">
        <v>220437</v>
      </c>
      <c r="U303" s="4"/>
      <c r="V303" s="4" t="s">
        <v>404</v>
      </c>
      <c r="W303" s="4" t="s">
        <v>731</v>
      </c>
    </row>
    <row r="304" spans="1:23" ht="79.5" customHeight="1">
      <c r="A304" s="4" t="s">
        <v>36</v>
      </c>
      <c r="B304" s="4" t="s">
        <v>357</v>
      </c>
      <c r="C304" s="4" t="s">
        <v>248</v>
      </c>
      <c r="D304" s="4" t="s">
        <v>158</v>
      </c>
      <c r="E304" s="4" t="s">
        <v>767</v>
      </c>
      <c r="F304" s="2">
        <v>2014</v>
      </c>
      <c r="G304" s="4">
        <v>294660</v>
      </c>
      <c r="H304" s="4">
        <v>0</v>
      </c>
      <c r="I304" s="4" t="s">
        <v>638</v>
      </c>
      <c r="J304" s="4" t="s">
        <v>333</v>
      </c>
      <c r="K304" s="4" t="s">
        <v>737</v>
      </c>
      <c r="L304" s="3">
        <v>41950</v>
      </c>
      <c r="M304" s="4" t="s">
        <v>597</v>
      </c>
      <c r="N304" s="4" t="s">
        <v>467</v>
      </c>
      <c r="O304" s="4" t="s">
        <v>861</v>
      </c>
      <c r="P304" s="4" t="s">
        <v>560</v>
      </c>
      <c r="Q304" s="4" t="s">
        <v>36</v>
      </c>
      <c r="R304" s="4" t="s">
        <v>439</v>
      </c>
      <c r="S304" s="4" t="s">
        <v>412</v>
      </c>
      <c r="T304" s="4">
        <v>220438</v>
      </c>
      <c r="U304" s="4"/>
      <c r="V304" s="4" t="s">
        <v>404</v>
      </c>
      <c r="W304" s="4" t="s">
        <v>731</v>
      </c>
    </row>
    <row r="305" spans="1:23" ht="33.75" customHeight="1">
      <c r="A305" s="4" t="s">
        <v>36</v>
      </c>
      <c r="B305" s="4" t="s">
        <v>678</v>
      </c>
      <c r="C305" s="4" t="s">
        <v>248</v>
      </c>
      <c r="D305" s="4"/>
      <c r="E305" s="4"/>
      <c r="F305" s="2">
        <v>2014</v>
      </c>
      <c r="G305" s="4">
        <v>300000</v>
      </c>
      <c r="H305" s="4">
        <v>0</v>
      </c>
      <c r="I305" s="4" t="s">
        <v>317</v>
      </c>
      <c r="J305" s="4" t="s">
        <v>333</v>
      </c>
      <c r="K305" s="4" t="s">
        <v>737</v>
      </c>
      <c r="L305" s="3">
        <v>41759</v>
      </c>
      <c r="M305" s="4"/>
      <c r="N305" s="4" t="s">
        <v>718</v>
      </c>
      <c r="O305" s="4" t="s">
        <v>861</v>
      </c>
      <c r="P305" s="4" t="s">
        <v>560</v>
      </c>
      <c r="Q305" s="4" t="s">
        <v>36</v>
      </c>
      <c r="R305" s="4" t="s">
        <v>439</v>
      </c>
      <c r="S305" s="4" t="s">
        <v>412</v>
      </c>
      <c r="T305" s="4">
        <v>217830</v>
      </c>
      <c r="U305" s="4"/>
      <c r="V305" s="4" t="s">
        <v>404</v>
      </c>
      <c r="W305" s="4"/>
    </row>
    <row r="306" spans="1:23" ht="79.5" customHeight="1">
      <c r="A306" s="4" t="s">
        <v>36</v>
      </c>
      <c r="B306" s="4" t="s">
        <v>678</v>
      </c>
      <c r="C306" s="4" t="s">
        <v>248</v>
      </c>
      <c r="D306" s="4" t="s">
        <v>158</v>
      </c>
      <c r="E306" s="4" t="s">
        <v>809</v>
      </c>
      <c r="F306" s="2">
        <v>2014</v>
      </c>
      <c r="G306" s="4">
        <v>5000000</v>
      </c>
      <c r="H306" s="4">
        <v>0</v>
      </c>
      <c r="I306" s="4" t="s">
        <v>579</v>
      </c>
      <c r="J306" s="4" t="s">
        <v>333</v>
      </c>
      <c r="K306" s="4" t="s">
        <v>737</v>
      </c>
      <c r="L306" s="3">
        <v>41915</v>
      </c>
      <c r="M306" s="4" t="s">
        <v>597</v>
      </c>
      <c r="N306" s="4" t="s">
        <v>718</v>
      </c>
      <c r="O306" s="4" t="s">
        <v>861</v>
      </c>
      <c r="P306" s="4" t="s">
        <v>560</v>
      </c>
      <c r="Q306" s="4" t="s">
        <v>36</v>
      </c>
      <c r="R306" s="4" t="s">
        <v>439</v>
      </c>
      <c r="S306" s="4" t="s">
        <v>412</v>
      </c>
      <c r="T306" s="4">
        <v>219072</v>
      </c>
      <c r="U306" s="4"/>
      <c r="V306" s="4" t="s">
        <v>568</v>
      </c>
      <c r="W306" s="4" t="s">
        <v>731</v>
      </c>
    </row>
    <row r="307" spans="1:23" ht="79.5" customHeight="1">
      <c r="A307" s="4" t="s">
        <v>36</v>
      </c>
      <c r="B307" s="4" t="s">
        <v>678</v>
      </c>
      <c r="C307" s="4" t="s">
        <v>248</v>
      </c>
      <c r="D307" s="4" t="s">
        <v>158</v>
      </c>
      <c r="E307" s="4" t="s">
        <v>809</v>
      </c>
      <c r="F307" s="2">
        <v>2014</v>
      </c>
      <c r="G307" s="4">
        <v>850000</v>
      </c>
      <c r="H307" s="4">
        <v>0</v>
      </c>
      <c r="I307" s="4" t="s">
        <v>516</v>
      </c>
      <c r="J307" s="4">
        <v>83895000</v>
      </c>
      <c r="K307" s="4" t="s">
        <v>617</v>
      </c>
      <c r="L307" s="3">
        <v>41904</v>
      </c>
      <c r="M307" s="4" t="s">
        <v>597</v>
      </c>
      <c r="N307" s="4" t="s">
        <v>718</v>
      </c>
      <c r="O307" s="4" t="s">
        <v>861</v>
      </c>
      <c r="P307" s="4" t="s">
        <v>560</v>
      </c>
      <c r="Q307" s="4" t="s">
        <v>36</v>
      </c>
      <c r="R307" s="4" t="s">
        <v>439</v>
      </c>
      <c r="S307" s="4" t="s">
        <v>412</v>
      </c>
      <c r="T307" s="4">
        <v>217557</v>
      </c>
      <c r="U307" s="4"/>
      <c r="V307" s="4" t="s">
        <v>568</v>
      </c>
      <c r="W307" s="4" t="s">
        <v>731</v>
      </c>
    </row>
    <row r="308" spans="1:23" ht="57" customHeight="1">
      <c r="A308" s="4" t="s">
        <v>318</v>
      </c>
      <c r="B308" s="4" t="s">
        <v>708</v>
      </c>
      <c r="C308" s="4" t="s">
        <v>248</v>
      </c>
      <c r="D308" s="4"/>
      <c r="E308" s="4"/>
      <c r="F308" s="2">
        <v>2014</v>
      </c>
      <c r="G308" s="4">
        <v>1000000</v>
      </c>
      <c r="H308" s="4">
        <v>0</v>
      </c>
      <c r="I308" s="4" t="s">
        <v>697</v>
      </c>
      <c r="J308" s="4" t="s">
        <v>333</v>
      </c>
      <c r="K308" s="4" t="s">
        <v>737</v>
      </c>
      <c r="L308" s="3">
        <v>41947</v>
      </c>
      <c r="M308" s="4"/>
      <c r="N308" s="4" t="s">
        <v>718</v>
      </c>
      <c r="O308" s="4" t="s">
        <v>861</v>
      </c>
      <c r="P308" s="4" t="s">
        <v>560</v>
      </c>
      <c r="Q308" s="4" t="s">
        <v>400</v>
      </c>
      <c r="R308" s="4" t="s">
        <v>210</v>
      </c>
      <c r="S308" s="4" t="s">
        <v>412</v>
      </c>
      <c r="T308" s="4">
        <v>220840</v>
      </c>
      <c r="U308" s="4"/>
      <c r="V308" s="4" t="s">
        <v>564</v>
      </c>
      <c r="W308" s="4"/>
    </row>
    <row r="309" spans="1:23" ht="79.5" customHeight="1">
      <c r="A309" s="4" t="s">
        <v>544</v>
      </c>
      <c r="B309" s="4" t="s">
        <v>68</v>
      </c>
      <c r="C309" s="4" t="s">
        <v>248</v>
      </c>
      <c r="D309" s="4" t="s">
        <v>158</v>
      </c>
      <c r="E309" s="4" t="s">
        <v>386</v>
      </c>
      <c r="F309" s="2">
        <v>2014</v>
      </c>
      <c r="G309" s="4">
        <v>0</v>
      </c>
      <c r="H309" s="4">
        <v>300000</v>
      </c>
      <c r="I309" s="4" t="s">
        <v>905</v>
      </c>
      <c r="J309" s="4" t="s">
        <v>333</v>
      </c>
      <c r="K309" s="4" t="s">
        <v>737</v>
      </c>
      <c r="L309" s="3">
        <v>41934</v>
      </c>
      <c r="M309" s="4" t="s">
        <v>667</v>
      </c>
      <c r="N309" s="4" t="s">
        <v>718</v>
      </c>
      <c r="O309" s="4" t="s">
        <v>861</v>
      </c>
      <c r="P309" s="4" t="s">
        <v>646</v>
      </c>
      <c r="Q309" s="4" t="s">
        <v>400</v>
      </c>
      <c r="R309" s="4" t="s">
        <v>210</v>
      </c>
      <c r="S309" s="4" t="s">
        <v>412</v>
      </c>
      <c r="T309" s="4">
        <v>219690</v>
      </c>
      <c r="U309" s="4"/>
      <c r="V309" s="4" t="s">
        <v>564</v>
      </c>
      <c r="W309" s="4" t="s">
        <v>731</v>
      </c>
    </row>
    <row r="310" spans="1:23" ht="79.5" customHeight="1">
      <c r="A310" s="4" t="s">
        <v>590</v>
      </c>
      <c r="B310" s="4" t="s">
        <v>124</v>
      </c>
      <c r="C310" s="4" t="s">
        <v>248</v>
      </c>
      <c r="D310" s="4" t="s">
        <v>158</v>
      </c>
      <c r="E310" s="4" t="s">
        <v>587</v>
      </c>
      <c r="F310" s="2">
        <v>2014</v>
      </c>
      <c r="G310" s="4">
        <v>500000</v>
      </c>
      <c r="H310" s="4">
        <v>0</v>
      </c>
      <c r="I310" s="4" t="s">
        <v>464</v>
      </c>
      <c r="J310" s="4" t="s">
        <v>333</v>
      </c>
      <c r="K310" s="4" t="s">
        <v>737</v>
      </c>
      <c r="L310" s="3">
        <v>41920</v>
      </c>
      <c r="M310" s="4" t="s">
        <v>597</v>
      </c>
      <c r="N310" s="4" t="s">
        <v>718</v>
      </c>
      <c r="O310" s="4" t="s">
        <v>861</v>
      </c>
      <c r="P310" s="4" t="s">
        <v>560</v>
      </c>
      <c r="Q310" s="4" t="s">
        <v>400</v>
      </c>
      <c r="R310" s="4" t="s">
        <v>559</v>
      </c>
      <c r="S310" s="4" t="s">
        <v>412</v>
      </c>
      <c r="T310" s="4">
        <v>219265</v>
      </c>
      <c r="U310" s="4"/>
      <c r="V310" s="4" t="s">
        <v>564</v>
      </c>
      <c r="W310" s="4" t="s">
        <v>731</v>
      </c>
    </row>
    <row r="311" spans="1:23" ht="79.5" customHeight="1">
      <c r="A311" s="4" t="s">
        <v>590</v>
      </c>
      <c r="B311" s="4" t="s">
        <v>259</v>
      </c>
      <c r="C311" s="4" t="s">
        <v>248</v>
      </c>
      <c r="D311" s="4" t="s">
        <v>158</v>
      </c>
      <c r="E311" s="4" t="s">
        <v>715</v>
      </c>
      <c r="F311" s="2">
        <v>2014</v>
      </c>
      <c r="G311" s="4">
        <v>500000</v>
      </c>
      <c r="H311" s="4">
        <v>0</v>
      </c>
      <c r="I311" s="4" t="s">
        <v>464</v>
      </c>
      <c r="J311" s="4" t="s">
        <v>333</v>
      </c>
      <c r="K311" s="4" t="s">
        <v>737</v>
      </c>
      <c r="L311" s="3">
        <v>41920</v>
      </c>
      <c r="M311" s="4" t="s">
        <v>597</v>
      </c>
      <c r="N311" s="4" t="s">
        <v>718</v>
      </c>
      <c r="O311" s="4" t="s">
        <v>861</v>
      </c>
      <c r="P311" s="4" t="s">
        <v>560</v>
      </c>
      <c r="Q311" s="4" t="s">
        <v>400</v>
      </c>
      <c r="R311" s="4" t="s">
        <v>559</v>
      </c>
      <c r="S311" s="4" t="s">
        <v>412</v>
      </c>
      <c r="T311" s="4">
        <v>219266</v>
      </c>
      <c r="U311" s="4"/>
      <c r="V311" s="4" t="s">
        <v>564</v>
      </c>
      <c r="W311" s="4" t="s">
        <v>731</v>
      </c>
    </row>
    <row r="312" spans="1:23" ht="79.5" customHeight="1">
      <c r="A312" s="4" t="s">
        <v>742</v>
      </c>
      <c r="B312" s="4" t="s">
        <v>63</v>
      </c>
      <c r="C312" s="4" t="s">
        <v>248</v>
      </c>
      <c r="D312" s="4" t="s">
        <v>158</v>
      </c>
      <c r="E312" s="4" t="s">
        <v>854</v>
      </c>
      <c r="F312" s="2">
        <v>2014</v>
      </c>
      <c r="G312" s="4">
        <v>0</v>
      </c>
      <c r="H312" s="4">
        <v>50000</v>
      </c>
      <c r="I312" s="4" t="s">
        <v>43</v>
      </c>
      <c r="J312" s="4" t="s">
        <v>333</v>
      </c>
      <c r="K312" s="4" t="s">
        <v>737</v>
      </c>
      <c r="L312" s="3">
        <v>41929</v>
      </c>
      <c r="M312" s="4" t="s">
        <v>597</v>
      </c>
      <c r="N312" s="4" t="s">
        <v>718</v>
      </c>
      <c r="O312" s="4" t="s">
        <v>861</v>
      </c>
      <c r="P312" s="4" t="s">
        <v>646</v>
      </c>
      <c r="Q312" s="4" t="s">
        <v>742</v>
      </c>
      <c r="R312" s="4" t="s">
        <v>439</v>
      </c>
      <c r="S312" s="4" t="s">
        <v>412</v>
      </c>
      <c r="T312" s="4">
        <v>219429</v>
      </c>
      <c r="U312" s="4"/>
      <c r="V312" s="4" t="s">
        <v>210</v>
      </c>
      <c r="W312" s="4" t="s">
        <v>731</v>
      </c>
    </row>
    <row r="313" spans="1:23" ht="33.75" customHeight="1">
      <c r="A313" s="4" t="s">
        <v>176</v>
      </c>
      <c r="B313" s="4" t="s">
        <v>708</v>
      </c>
      <c r="C313" s="4" t="s">
        <v>248</v>
      </c>
      <c r="D313" s="4"/>
      <c r="E313" s="4"/>
      <c r="F313" s="2">
        <v>2014</v>
      </c>
      <c r="G313" s="4">
        <v>0</v>
      </c>
      <c r="H313" s="4">
        <v>1000000</v>
      </c>
      <c r="I313" s="4" t="s">
        <v>322</v>
      </c>
      <c r="J313" s="4" t="s">
        <v>333</v>
      </c>
      <c r="K313" s="4" t="s">
        <v>737</v>
      </c>
      <c r="L313" s="3">
        <v>41901</v>
      </c>
      <c r="M313" s="4"/>
      <c r="N313" s="4" t="s">
        <v>82</v>
      </c>
      <c r="O313" s="4" t="s">
        <v>861</v>
      </c>
      <c r="P313" s="4" t="s">
        <v>646</v>
      </c>
      <c r="Q313" s="4" t="s">
        <v>176</v>
      </c>
      <c r="R313" s="4" t="s">
        <v>210</v>
      </c>
      <c r="S313" s="4" t="s">
        <v>412</v>
      </c>
      <c r="T313" s="4">
        <v>218223</v>
      </c>
      <c r="U313" s="4"/>
      <c r="V313" s="4" t="s">
        <v>564</v>
      </c>
      <c r="W313" s="4"/>
    </row>
    <row r="314" spans="1:23" ht="79.5" customHeight="1">
      <c r="A314" s="4" t="s">
        <v>149</v>
      </c>
      <c r="B314" s="4" t="s">
        <v>63</v>
      </c>
      <c r="C314" s="4" t="s">
        <v>248</v>
      </c>
      <c r="D314" s="4" t="s">
        <v>158</v>
      </c>
      <c r="E314" s="4" t="s">
        <v>854</v>
      </c>
      <c r="F314" s="2">
        <v>2014</v>
      </c>
      <c r="G314" s="4">
        <v>5000000</v>
      </c>
      <c r="H314" s="4">
        <v>0</v>
      </c>
      <c r="I314" s="4" t="s">
        <v>800</v>
      </c>
      <c r="J314" s="4" t="s">
        <v>333</v>
      </c>
      <c r="K314" s="4" t="s">
        <v>737</v>
      </c>
      <c r="L314" s="3">
        <v>41932</v>
      </c>
      <c r="M314" s="4" t="s">
        <v>597</v>
      </c>
      <c r="N314" s="4" t="s">
        <v>718</v>
      </c>
      <c r="O314" s="4" t="s">
        <v>861</v>
      </c>
      <c r="P314" s="4" t="s">
        <v>424</v>
      </c>
      <c r="Q314" s="4" t="s">
        <v>149</v>
      </c>
      <c r="R314" s="4" t="s">
        <v>439</v>
      </c>
      <c r="S314" s="4" t="s">
        <v>412</v>
      </c>
      <c r="T314" s="4">
        <v>219313</v>
      </c>
      <c r="U314" s="4"/>
      <c r="V314" s="4" t="s">
        <v>568</v>
      </c>
      <c r="W314" s="4" t="s">
        <v>731</v>
      </c>
    </row>
    <row r="315" spans="1:23" ht="79.5" customHeight="1">
      <c r="A315" s="4" t="s">
        <v>149</v>
      </c>
      <c r="B315" s="4" t="s">
        <v>652</v>
      </c>
      <c r="C315" s="4" t="s">
        <v>248</v>
      </c>
      <c r="D315" s="4" t="s">
        <v>158</v>
      </c>
      <c r="E315" s="4" t="s">
        <v>281</v>
      </c>
      <c r="F315" s="2">
        <v>2014</v>
      </c>
      <c r="G315" s="4">
        <v>50000</v>
      </c>
      <c r="H315" s="4">
        <v>0</v>
      </c>
      <c r="I315" s="4" t="s">
        <v>745</v>
      </c>
      <c r="J315" s="4" t="s">
        <v>333</v>
      </c>
      <c r="K315" s="4" t="s">
        <v>737</v>
      </c>
      <c r="L315" s="3">
        <v>41862</v>
      </c>
      <c r="M315" s="4" t="s">
        <v>597</v>
      </c>
      <c r="N315" s="4" t="s">
        <v>718</v>
      </c>
      <c r="O315" s="4" t="s">
        <v>207</v>
      </c>
      <c r="P315" s="4" t="s">
        <v>560</v>
      </c>
      <c r="Q315" s="4" t="s">
        <v>149</v>
      </c>
      <c r="R315" s="4" t="s">
        <v>439</v>
      </c>
      <c r="S315" s="4" t="s">
        <v>412</v>
      </c>
      <c r="T315" s="4">
        <v>217955</v>
      </c>
      <c r="U315" s="4"/>
      <c r="V315" s="4" t="s">
        <v>404</v>
      </c>
      <c r="W315" s="4" t="s">
        <v>731</v>
      </c>
    </row>
    <row r="316" spans="1:23" ht="33.75" customHeight="1">
      <c r="A316" s="4" t="s">
        <v>149</v>
      </c>
      <c r="B316" s="4" t="s">
        <v>678</v>
      </c>
      <c r="C316" s="4" t="s">
        <v>248</v>
      </c>
      <c r="D316" s="4"/>
      <c r="E316" s="4"/>
      <c r="F316" s="2">
        <v>2014</v>
      </c>
      <c r="G316" s="4">
        <v>450000</v>
      </c>
      <c r="H316" s="4">
        <v>0</v>
      </c>
      <c r="I316" s="4" t="s">
        <v>56</v>
      </c>
      <c r="J316" s="4" t="s">
        <v>333</v>
      </c>
      <c r="K316" s="4" t="s">
        <v>737</v>
      </c>
      <c r="L316" s="3">
        <v>41871</v>
      </c>
      <c r="M316" s="4"/>
      <c r="N316" s="4" t="s">
        <v>718</v>
      </c>
      <c r="O316" s="4" t="s">
        <v>861</v>
      </c>
      <c r="P316" s="4" t="s">
        <v>560</v>
      </c>
      <c r="Q316" s="4" t="s">
        <v>149</v>
      </c>
      <c r="R316" s="4" t="s">
        <v>439</v>
      </c>
      <c r="S316" s="4" t="s">
        <v>412</v>
      </c>
      <c r="T316" s="4">
        <v>217029</v>
      </c>
      <c r="U316" s="4"/>
      <c r="V316" s="4" t="s">
        <v>404</v>
      </c>
      <c r="W316" s="4"/>
    </row>
    <row r="317" spans="1:23" ht="33.75" customHeight="1">
      <c r="A317" s="4" t="s">
        <v>149</v>
      </c>
      <c r="B317" s="4" t="s">
        <v>678</v>
      </c>
      <c r="C317" s="4" t="s">
        <v>248</v>
      </c>
      <c r="D317" s="4"/>
      <c r="E317" s="4"/>
      <c r="F317" s="2">
        <v>2014</v>
      </c>
      <c r="G317" s="4">
        <v>50000</v>
      </c>
      <c r="H317" s="4">
        <v>0</v>
      </c>
      <c r="I317" s="4" t="s">
        <v>166</v>
      </c>
      <c r="J317" s="4" t="s">
        <v>333</v>
      </c>
      <c r="K317" s="4" t="s">
        <v>737</v>
      </c>
      <c r="L317" s="3">
        <v>41759</v>
      </c>
      <c r="M317" s="4"/>
      <c r="N317" s="4" t="s">
        <v>718</v>
      </c>
      <c r="O317" s="4" t="s">
        <v>861</v>
      </c>
      <c r="P317" s="4" t="s">
        <v>560</v>
      </c>
      <c r="Q317" s="4" t="s">
        <v>149</v>
      </c>
      <c r="R317" s="4" t="s">
        <v>439</v>
      </c>
      <c r="S317" s="4" t="s">
        <v>412</v>
      </c>
      <c r="T317" s="4">
        <v>217831</v>
      </c>
      <c r="U317" s="4"/>
      <c r="V317" s="4" t="s">
        <v>404</v>
      </c>
      <c r="W317" s="4"/>
    </row>
    <row r="318" spans="1:23" ht="57" customHeight="1">
      <c r="A318" s="4" t="s">
        <v>149</v>
      </c>
      <c r="B318" s="4" t="s">
        <v>678</v>
      </c>
      <c r="C318" s="4" t="s">
        <v>248</v>
      </c>
      <c r="D318" s="4"/>
      <c r="E318" s="4"/>
      <c r="F318" s="2">
        <v>2014</v>
      </c>
      <c r="G318" s="4">
        <v>50000</v>
      </c>
      <c r="H318" s="4">
        <v>0</v>
      </c>
      <c r="I318" s="4" t="s">
        <v>547</v>
      </c>
      <c r="J318" s="4" t="s">
        <v>333</v>
      </c>
      <c r="K318" s="4" t="s">
        <v>737</v>
      </c>
      <c r="L318" s="3">
        <v>41851</v>
      </c>
      <c r="M318" s="4"/>
      <c r="N318" s="4" t="s">
        <v>718</v>
      </c>
      <c r="O318" s="4" t="s">
        <v>693</v>
      </c>
      <c r="P318" s="4" t="s">
        <v>560</v>
      </c>
      <c r="Q318" s="4" t="s">
        <v>149</v>
      </c>
      <c r="R318" s="4" t="s">
        <v>439</v>
      </c>
      <c r="S318" s="4" t="s">
        <v>412</v>
      </c>
      <c r="T318" s="4">
        <v>217832</v>
      </c>
      <c r="U318" s="4"/>
      <c r="V318" s="4" t="s">
        <v>404</v>
      </c>
      <c r="W318" s="4"/>
    </row>
    <row r="319" spans="1:23" ht="79.5" customHeight="1">
      <c r="A319" s="4" t="s">
        <v>658</v>
      </c>
      <c r="B319" s="4" t="s">
        <v>678</v>
      </c>
      <c r="C319" s="4" t="s">
        <v>248</v>
      </c>
      <c r="D319" s="4" t="s">
        <v>158</v>
      </c>
      <c r="E319" s="4" t="s">
        <v>809</v>
      </c>
      <c r="F319" s="2">
        <v>2014</v>
      </c>
      <c r="G319" s="4">
        <v>5000000</v>
      </c>
      <c r="H319" s="4">
        <v>0</v>
      </c>
      <c r="I319" s="4" t="s">
        <v>56</v>
      </c>
      <c r="J319" s="4" t="s">
        <v>333</v>
      </c>
      <c r="K319" s="4" t="s">
        <v>737</v>
      </c>
      <c r="L319" s="3">
        <v>41871</v>
      </c>
      <c r="M319" s="4" t="s">
        <v>597</v>
      </c>
      <c r="N319" s="4" t="s">
        <v>718</v>
      </c>
      <c r="O319" s="4" t="s">
        <v>861</v>
      </c>
      <c r="P319" s="4" t="s">
        <v>560</v>
      </c>
      <c r="Q319" s="4" t="s">
        <v>658</v>
      </c>
      <c r="R319" s="4" t="s">
        <v>439</v>
      </c>
      <c r="S319" s="4" t="s">
        <v>412</v>
      </c>
      <c r="T319" s="4">
        <v>217027</v>
      </c>
      <c r="U319" s="4"/>
      <c r="V319" s="4" t="s">
        <v>568</v>
      </c>
      <c r="W319" s="4" t="s">
        <v>731</v>
      </c>
    </row>
    <row r="320" spans="1:23" ht="102" customHeight="1">
      <c r="A320" s="4" t="s">
        <v>466</v>
      </c>
      <c r="B320" s="4" t="s">
        <v>708</v>
      </c>
      <c r="C320" s="4" t="s">
        <v>248</v>
      </c>
      <c r="D320" s="4"/>
      <c r="E320" s="4"/>
      <c r="F320" s="2">
        <v>2014</v>
      </c>
      <c r="G320" s="4">
        <v>0</v>
      </c>
      <c r="H320" s="4">
        <v>15000000</v>
      </c>
      <c r="I320" s="4" t="s">
        <v>761</v>
      </c>
      <c r="J320" s="4" t="s">
        <v>333</v>
      </c>
      <c r="K320" s="4" t="s">
        <v>737</v>
      </c>
      <c r="L320" s="3">
        <v>41953</v>
      </c>
      <c r="M320" s="4"/>
      <c r="N320" s="4" t="s">
        <v>718</v>
      </c>
      <c r="O320" s="4" t="s">
        <v>861</v>
      </c>
      <c r="P320" s="4" t="s">
        <v>646</v>
      </c>
      <c r="Q320" s="4" t="s">
        <v>400</v>
      </c>
      <c r="R320" s="4" t="s">
        <v>210</v>
      </c>
      <c r="S320" s="4" t="s">
        <v>412</v>
      </c>
      <c r="T320" s="4">
        <v>220830</v>
      </c>
      <c r="U320" s="4"/>
      <c r="V320" s="4" t="s">
        <v>564</v>
      </c>
      <c r="W320" s="4"/>
    </row>
    <row r="321" spans="1:23" ht="57" customHeight="1">
      <c r="A321" s="4" t="s">
        <v>108</v>
      </c>
      <c r="B321" s="4" t="s">
        <v>708</v>
      </c>
      <c r="C321" s="4" t="s">
        <v>248</v>
      </c>
      <c r="D321" s="4"/>
      <c r="E321" s="4"/>
      <c r="F321" s="2">
        <v>2014</v>
      </c>
      <c r="G321" s="4">
        <v>150000</v>
      </c>
      <c r="H321" s="4">
        <v>0</v>
      </c>
      <c r="I321" s="4" t="s">
        <v>437</v>
      </c>
      <c r="J321" s="4" t="s">
        <v>333</v>
      </c>
      <c r="K321" s="4" t="s">
        <v>737</v>
      </c>
      <c r="L321" s="3">
        <v>41885</v>
      </c>
      <c r="M321" s="4"/>
      <c r="N321" s="4" t="s">
        <v>718</v>
      </c>
      <c r="O321" s="4" t="s">
        <v>861</v>
      </c>
      <c r="P321" s="4" t="s">
        <v>560</v>
      </c>
      <c r="Q321" s="4" t="s">
        <v>400</v>
      </c>
      <c r="R321" s="4" t="s">
        <v>210</v>
      </c>
      <c r="S321" s="4" t="s">
        <v>412</v>
      </c>
      <c r="T321" s="4">
        <v>218307</v>
      </c>
      <c r="U321" s="4"/>
      <c r="V321" s="4" t="s">
        <v>564</v>
      </c>
      <c r="W321" s="4"/>
    </row>
    <row r="322" spans="1:23" ht="57" customHeight="1">
      <c r="A322" s="4" t="s">
        <v>280</v>
      </c>
      <c r="B322" s="4" t="s">
        <v>563</v>
      </c>
      <c r="C322" s="4" t="s">
        <v>248</v>
      </c>
      <c r="D322" s="4"/>
      <c r="E322" s="4"/>
      <c r="F322" s="2">
        <v>2014</v>
      </c>
      <c r="G322" s="4">
        <v>75000</v>
      </c>
      <c r="H322" s="4">
        <v>0</v>
      </c>
      <c r="I322" s="4" t="s">
        <v>266</v>
      </c>
      <c r="J322" s="4" t="s">
        <v>333</v>
      </c>
      <c r="K322" s="4" t="s">
        <v>737</v>
      </c>
      <c r="L322" s="3">
        <v>41904</v>
      </c>
      <c r="M322" s="4"/>
      <c r="N322" s="4" t="s">
        <v>718</v>
      </c>
      <c r="O322" s="4" t="s">
        <v>207</v>
      </c>
      <c r="P322" s="4" t="s">
        <v>560</v>
      </c>
      <c r="Q322" s="4" t="s">
        <v>400</v>
      </c>
      <c r="R322" s="4" t="s">
        <v>67</v>
      </c>
      <c r="S322" s="4" t="s">
        <v>412</v>
      </c>
      <c r="T322" s="4">
        <v>219042</v>
      </c>
      <c r="U322" s="4"/>
      <c r="V322" s="4" t="s">
        <v>564</v>
      </c>
      <c r="W322" s="4"/>
    </row>
    <row r="323" spans="1:23" ht="79.5" customHeight="1">
      <c r="A323" s="4" t="s">
        <v>273</v>
      </c>
      <c r="B323" s="4" t="s">
        <v>259</v>
      </c>
      <c r="C323" s="4" t="s">
        <v>248</v>
      </c>
      <c r="D323" s="4" t="s">
        <v>158</v>
      </c>
      <c r="E323" s="4" t="s">
        <v>715</v>
      </c>
      <c r="F323" s="2">
        <v>2014</v>
      </c>
      <c r="G323" s="4">
        <v>52632</v>
      </c>
      <c r="H323" s="4">
        <v>0</v>
      </c>
      <c r="I323" s="4" t="s">
        <v>546</v>
      </c>
      <c r="J323" s="4">
        <v>50000</v>
      </c>
      <c r="K323" s="4" t="s">
        <v>350</v>
      </c>
      <c r="L323" s="3">
        <v>41926</v>
      </c>
      <c r="M323" s="4" t="s">
        <v>597</v>
      </c>
      <c r="N323" s="4" t="s">
        <v>718</v>
      </c>
      <c r="O323" s="4" t="s">
        <v>861</v>
      </c>
      <c r="P323" s="4" t="s">
        <v>560</v>
      </c>
      <c r="Q323" s="4" t="s">
        <v>273</v>
      </c>
      <c r="R323" s="4" t="s">
        <v>559</v>
      </c>
      <c r="S323" s="4" t="s">
        <v>412</v>
      </c>
      <c r="T323" s="4">
        <v>219354</v>
      </c>
      <c r="U323" s="4"/>
      <c r="V323" s="4" t="s">
        <v>564</v>
      </c>
      <c r="W323" s="4" t="s">
        <v>731</v>
      </c>
    </row>
    <row r="324" spans="1:23" ht="79.5" customHeight="1">
      <c r="A324" s="4" t="s">
        <v>705</v>
      </c>
      <c r="B324" s="4" t="s">
        <v>63</v>
      </c>
      <c r="C324" s="4" t="s">
        <v>248</v>
      </c>
      <c r="D324" s="4" t="s">
        <v>158</v>
      </c>
      <c r="E324" s="4" t="s">
        <v>854</v>
      </c>
      <c r="F324" s="2">
        <v>2014</v>
      </c>
      <c r="G324" s="4">
        <v>254130</v>
      </c>
      <c r="H324" s="4">
        <v>0</v>
      </c>
      <c r="I324" s="4" t="s">
        <v>540</v>
      </c>
      <c r="J324" s="4">
        <v>200000</v>
      </c>
      <c r="K324" s="4" t="s">
        <v>262</v>
      </c>
      <c r="L324" s="3">
        <v>41936</v>
      </c>
      <c r="M324" s="4" t="s">
        <v>597</v>
      </c>
      <c r="N324" s="4" t="s">
        <v>718</v>
      </c>
      <c r="O324" s="4" t="s">
        <v>861</v>
      </c>
      <c r="P324" s="4" t="s">
        <v>424</v>
      </c>
      <c r="Q324" s="4" t="s">
        <v>705</v>
      </c>
      <c r="R324" s="4" t="s">
        <v>439</v>
      </c>
      <c r="S324" s="4" t="s">
        <v>412</v>
      </c>
      <c r="T324" s="4">
        <v>219951</v>
      </c>
      <c r="U324" s="4"/>
      <c r="V324" s="4" t="s">
        <v>564</v>
      </c>
      <c r="W324" s="4" t="s">
        <v>731</v>
      </c>
    </row>
    <row r="325" spans="1:23" ht="33.75" customHeight="1">
      <c r="A325" s="4" t="s">
        <v>705</v>
      </c>
      <c r="B325" s="4" t="s">
        <v>228</v>
      </c>
      <c r="C325" s="4" t="s">
        <v>248</v>
      </c>
      <c r="D325" s="4"/>
      <c r="E325" s="4"/>
      <c r="F325" s="2">
        <v>2014</v>
      </c>
      <c r="G325" s="4">
        <v>52701</v>
      </c>
      <c r="H325" s="4">
        <v>0</v>
      </c>
      <c r="I325" s="4" t="s">
        <v>243</v>
      </c>
      <c r="J325" s="4">
        <v>40000</v>
      </c>
      <c r="K325" s="4" t="s">
        <v>262</v>
      </c>
      <c r="L325" s="3">
        <v>41911</v>
      </c>
      <c r="M325" s="4"/>
      <c r="N325" s="4" t="s">
        <v>718</v>
      </c>
      <c r="O325" s="4" t="s">
        <v>525</v>
      </c>
      <c r="P325" s="4" t="s">
        <v>424</v>
      </c>
      <c r="Q325" s="4" t="s">
        <v>705</v>
      </c>
      <c r="R325" s="4" t="s">
        <v>551</v>
      </c>
      <c r="S325" s="4" t="s">
        <v>412</v>
      </c>
      <c r="T325" s="4">
        <v>218987</v>
      </c>
      <c r="U325" s="4"/>
      <c r="V325" s="4" t="s">
        <v>564</v>
      </c>
      <c r="W325" s="4"/>
    </row>
    <row r="326" spans="1:23" ht="33.75" customHeight="1">
      <c r="A326" s="4" t="s">
        <v>705</v>
      </c>
      <c r="B326" s="4" t="s">
        <v>228</v>
      </c>
      <c r="C326" s="4" t="s">
        <v>248</v>
      </c>
      <c r="D326" s="4"/>
      <c r="E326" s="4"/>
      <c r="F326" s="2">
        <v>2014</v>
      </c>
      <c r="G326" s="4">
        <v>19763</v>
      </c>
      <c r="H326" s="4">
        <v>0</v>
      </c>
      <c r="I326" s="4" t="s">
        <v>475</v>
      </c>
      <c r="J326" s="4">
        <v>15000</v>
      </c>
      <c r="K326" s="4" t="s">
        <v>262</v>
      </c>
      <c r="L326" s="3">
        <v>41911</v>
      </c>
      <c r="M326" s="4"/>
      <c r="N326" s="4" t="s">
        <v>718</v>
      </c>
      <c r="O326" s="4" t="s">
        <v>230</v>
      </c>
      <c r="P326" s="4" t="s">
        <v>424</v>
      </c>
      <c r="Q326" s="4" t="s">
        <v>705</v>
      </c>
      <c r="R326" s="4" t="s">
        <v>551</v>
      </c>
      <c r="S326" s="4" t="s">
        <v>412</v>
      </c>
      <c r="T326" s="4">
        <v>218988</v>
      </c>
      <c r="U326" s="4"/>
      <c r="V326" s="4" t="s">
        <v>564</v>
      </c>
      <c r="W326" s="4"/>
    </row>
    <row r="327" spans="1:23" ht="33.75" customHeight="1">
      <c r="A327" s="4" t="s">
        <v>705</v>
      </c>
      <c r="B327" s="4" t="s">
        <v>228</v>
      </c>
      <c r="C327" s="4" t="s">
        <v>248</v>
      </c>
      <c r="D327" s="4"/>
      <c r="E327" s="4"/>
      <c r="F327" s="2">
        <v>2014</v>
      </c>
      <c r="G327" s="4">
        <v>19763</v>
      </c>
      <c r="H327" s="4">
        <v>0</v>
      </c>
      <c r="I327" s="4" t="s">
        <v>770</v>
      </c>
      <c r="J327" s="4">
        <v>15000</v>
      </c>
      <c r="K327" s="4" t="s">
        <v>262</v>
      </c>
      <c r="L327" s="3">
        <v>41911</v>
      </c>
      <c r="M327" s="4"/>
      <c r="N327" s="4" t="s">
        <v>718</v>
      </c>
      <c r="O327" s="4" t="s">
        <v>75</v>
      </c>
      <c r="P327" s="4" t="s">
        <v>424</v>
      </c>
      <c r="Q327" s="4" t="s">
        <v>705</v>
      </c>
      <c r="R327" s="4" t="s">
        <v>551</v>
      </c>
      <c r="S327" s="4" t="s">
        <v>412</v>
      </c>
      <c r="T327" s="4">
        <v>218989</v>
      </c>
      <c r="U327" s="4"/>
      <c r="V327" s="4" t="s">
        <v>564</v>
      </c>
      <c r="W327" s="4"/>
    </row>
    <row r="328" spans="1:23" ht="33.75" customHeight="1">
      <c r="A328" s="4" t="s">
        <v>705</v>
      </c>
      <c r="B328" s="4" t="s">
        <v>228</v>
      </c>
      <c r="C328" s="4" t="s">
        <v>248</v>
      </c>
      <c r="D328" s="4"/>
      <c r="E328" s="4"/>
      <c r="F328" s="2">
        <v>2014</v>
      </c>
      <c r="G328" s="4">
        <v>26350</v>
      </c>
      <c r="H328" s="4">
        <v>0</v>
      </c>
      <c r="I328" s="4" t="s">
        <v>808</v>
      </c>
      <c r="J328" s="4">
        <v>20000</v>
      </c>
      <c r="K328" s="4" t="s">
        <v>262</v>
      </c>
      <c r="L328" s="3">
        <v>41911</v>
      </c>
      <c r="M328" s="4"/>
      <c r="N328" s="4" t="s">
        <v>718</v>
      </c>
      <c r="O328" s="4" t="s">
        <v>69</v>
      </c>
      <c r="P328" s="4" t="s">
        <v>424</v>
      </c>
      <c r="Q328" s="4" t="s">
        <v>705</v>
      </c>
      <c r="R328" s="4" t="s">
        <v>551</v>
      </c>
      <c r="S328" s="4" t="s">
        <v>412</v>
      </c>
      <c r="T328" s="4">
        <v>218990</v>
      </c>
      <c r="U328" s="4"/>
      <c r="V328" s="4" t="s">
        <v>564</v>
      </c>
      <c r="W328" s="4"/>
    </row>
    <row r="329" spans="1:23" ht="33.75" customHeight="1">
      <c r="A329" s="4" t="s">
        <v>705</v>
      </c>
      <c r="B329" s="4" t="s">
        <v>228</v>
      </c>
      <c r="C329" s="4" t="s">
        <v>248</v>
      </c>
      <c r="D329" s="4"/>
      <c r="E329" s="4"/>
      <c r="F329" s="2">
        <v>2014</v>
      </c>
      <c r="G329" s="4">
        <v>19763</v>
      </c>
      <c r="H329" s="4">
        <v>0</v>
      </c>
      <c r="I329" s="4" t="s">
        <v>813</v>
      </c>
      <c r="J329" s="4">
        <v>15000</v>
      </c>
      <c r="K329" s="4" t="s">
        <v>262</v>
      </c>
      <c r="L329" s="3">
        <v>41911</v>
      </c>
      <c r="M329" s="4"/>
      <c r="N329" s="4" t="s">
        <v>718</v>
      </c>
      <c r="O329" s="4" t="s">
        <v>681</v>
      </c>
      <c r="P329" s="4" t="s">
        <v>424</v>
      </c>
      <c r="Q329" s="4" t="s">
        <v>705</v>
      </c>
      <c r="R329" s="4" t="s">
        <v>551</v>
      </c>
      <c r="S329" s="4" t="s">
        <v>412</v>
      </c>
      <c r="T329" s="4">
        <v>218986</v>
      </c>
      <c r="U329" s="4"/>
      <c r="V329" s="4" t="s">
        <v>564</v>
      </c>
      <c r="W329" s="4"/>
    </row>
    <row r="330" spans="1:23" ht="33.75" customHeight="1">
      <c r="A330" s="4" t="s">
        <v>705</v>
      </c>
      <c r="B330" s="4" t="s">
        <v>228</v>
      </c>
      <c r="C330" s="4" t="s">
        <v>248</v>
      </c>
      <c r="D330" s="4"/>
      <c r="E330" s="4"/>
      <c r="F330" s="2">
        <v>2014</v>
      </c>
      <c r="G330" s="4">
        <v>19763</v>
      </c>
      <c r="H330" s="4">
        <v>0</v>
      </c>
      <c r="I330" s="4" t="s">
        <v>728</v>
      </c>
      <c r="J330" s="4">
        <v>15000</v>
      </c>
      <c r="K330" s="4" t="s">
        <v>262</v>
      </c>
      <c r="L330" s="3">
        <v>41911</v>
      </c>
      <c r="M330" s="4"/>
      <c r="N330" s="4" t="s">
        <v>718</v>
      </c>
      <c r="O330" s="4" t="s">
        <v>781</v>
      </c>
      <c r="P330" s="4" t="s">
        <v>424</v>
      </c>
      <c r="Q330" s="4" t="s">
        <v>705</v>
      </c>
      <c r="R330" s="4" t="s">
        <v>551</v>
      </c>
      <c r="S330" s="4" t="s">
        <v>412</v>
      </c>
      <c r="T330" s="4">
        <v>218948</v>
      </c>
      <c r="U330" s="4"/>
      <c r="V330" s="4" t="s">
        <v>564</v>
      </c>
      <c r="W330" s="4"/>
    </row>
    <row r="331" spans="1:23" ht="79.5" customHeight="1">
      <c r="A331" s="4" t="s">
        <v>705</v>
      </c>
      <c r="B331" s="4" t="s">
        <v>259</v>
      </c>
      <c r="C331" s="4" t="s">
        <v>248</v>
      </c>
      <c r="D331" s="4" t="s">
        <v>158</v>
      </c>
      <c r="E331" s="4" t="s">
        <v>715</v>
      </c>
      <c r="F331" s="2">
        <v>2014</v>
      </c>
      <c r="G331" s="4">
        <v>136054</v>
      </c>
      <c r="H331" s="4">
        <v>0</v>
      </c>
      <c r="I331" s="4" t="s">
        <v>245</v>
      </c>
      <c r="J331" s="4">
        <v>100000</v>
      </c>
      <c r="K331" s="4" t="s">
        <v>262</v>
      </c>
      <c r="L331" s="3">
        <v>41730</v>
      </c>
      <c r="M331" s="4" t="s">
        <v>597</v>
      </c>
      <c r="N331" s="4" t="s">
        <v>718</v>
      </c>
      <c r="O331" s="4" t="s">
        <v>226</v>
      </c>
      <c r="P331" s="4" t="s">
        <v>424</v>
      </c>
      <c r="Q331" s="4" t="s">
        <v>705</v>
      </c>
      <c r="R331" s="4" t="s">
        <v>559</v>
      </c>
      <c r="S331" s="4" t="s">
        <v>412</v>
      </c>
      <c r="T331" s="4">
        <v>219944</v>
      </c>
      <c r="U331" s="4"/>
      <c r="V331" s="4" t="s">
        <v>564</v>
      </c>
      <c r="W331" s="4" t="s">
        <v>731</v>
      </c>
    </row>
    <row r="332" spans="1:23" ht="57" customHeight="1">
      <c r="A332" s="4" t="s">
        <v>705</v>
      </c>
      <c r="B332" s="4" t="s">
        <v>400</v>
      </c>
      <c r="C332" s="4" t="s">
        <v>248</v>
      </c>
      <c r="D332" s="4"/>
      <c r="E332" s="4"/>
      <c r="F332" s="2">
        <v>2014</v>
      </c>
      <c r="G332" s="4">
        <v>38119</v>
      </c>
      <c r="H332" s="4">
        <v>0</v>
      </c>
      <c r="I332" s="4" t="s">
        <v>490</v>
      </c>
      <c r="J332" s="4">
        <v>30000</v>
      </c>
      <c r="K332" s="4" t="s">
        <v>262</v>
      </c>
      <c r="L332" s="3">
        <v>41940</v>
      </c>
      <c r="M332" s="4"/>
      <c r="N332" s="4" t="s">
        <v>718</v>
      </c>
      <c r="O332" s="4" t="s">
        <v>861</v>
      </c>
      <c r="P332" s="4" t="s">
        <v>424</v>
      </c>
      <c r="Q332" s="4" t="s">
        <v>705</v>
      </c>
      <c r="R332" s="4" t="s">
        <v>301</v>
      </c>
      <c r="S332" s="4" t="s">
        <v>412</v>
      </c>
      <c r="T332" s="4">
        <v>219946</v>
      </c>
      <c r="U332" s="4"/>
      <c r="V332" s="4" t="s">
        <v>564</v>
      </c>
      <c r="W332" s="4"/>
    </row>
    <row r="333" spans="1:23" ht="33.75" customHeight="1">
      <c r="A333" s="4" t="s">
        <v>705</v>
      </c>
      <c r="B333" s="4" t="s">
        <v>310</v>
      </c>
      <c r="C333" s="4" t="s">
        <v>248</v>
      </c>
      <c r="D333" s="4"/>
      <c r="E333" s="4"/>
      <c r="F333" s="2">
        <v>2014</v>
      </c>
      <c r="G333" s="4">
        <v>317662</v>
      </c>
      <c r="H333" s="4">
        <v>0</v>
      </c>
      <c r="I333" s="4" t="s">
        <v>142</v>
      </c>
      <c r="J333" s="4">
        <v>250000</v>
      </c>
      <c r="K333" s="4" t="s">
        <v>262</v>
      </c>
      <c r="L333" s="3">
        <v>41936</v>
      </c>
      <c r="M333" s="4"/>
      <c r="N333" s="4" t="s">
        <v>718</v>
      </c>
      <c r="O333" s="4" t="s">
        <v>861</v>
      </c>
      <c r="P333" s="4" t="s">
        <v>424</v>
      </c>
      <c r="Q333" s="4" t="s">
        <v>705</v>
      </c>
      <c r="R333" s="4" t="s">
        <v>439</v>
      </c>
      <c r="S333" s="4" t="s">
        <v>412</v>
      </c>
      <c r="T333" s="4">
        <v>219892</v>
      </c>
      <c r="U333" s="4"/>
      <c r="V333" s="4" t="s">
        <v>564</v>
      </c>
      <c r="W333" s="4"/>
    </row>
    <row r="334" spans="1:23" ht="79.5" customHeight="1">
      <c r="A334" s="4" t="s">
        <v>705</v>
      </c>
      <c r="B334" s="4" t="s">
        <v>357</v>
      </c>
      <c r="C334" s="4" t="s">
        <v>248</v>
      </c>
      <c r="D334" s="4" t="s">
        <v>158</v>
      </c>
      <c r="E334" s="4" t="s">
        <v>111</v>
      </c>
      <c r="F334" s="2">
        <v>2014</v>
      </c>
      <c r="G334" s="4">
        <v>131752</v>
      </c>
      <c r="H334" s="4">
        <v>0</v>
      </c>
      <c r="I334" s="4" t="s">
        <v>292</v>
      </c>
      <c r="J334" s="4">
        <v>100000</v>
      </c>
      <c r="K334" s="4" t="s">
        <v>262</v>
      </c>
      <c r="L334" s="3">
        <v>41911</v>
      </c>
      <c r="M334" s="4" t="s">
        <v>597</v>
      </c>
      <c r="N334" s="4" t="s">
        <v>508</v>
      </c>
      <c r="O334" s="4" t="s">
        <v>861</v>
      </c>
      <c r="P334" s="4" t="s">
        <v>560</v>
      </c>
      <c r="Q334" s="4" t="s">
        <v>705</v>
      </c>
      <c r="R334" s="4" t="s">
        <v>439</v>
      </c>
      <c r="S334" s="4" t="s">
        <v>412</v>
      </c>
      <c r="T334" s="4">
        <v>218895</v>
      </c>
      <c r="U334" s="4"/>
      <c r="V334" s="4" t="s">
        <v>568</v>
      </c>
      <c r="W334" s="4" t="s">
        <v>597</v>
      </c>
    </row>
    <row r="335" spans="1:23" ht="79.5" customHeight="1">
      <c r="A335" s="4" t="s">
        <v>705</v>
      </c>
      <c r="B335" s="4" t="s">
        <v>678</v>
      </c>
      <c r="C335" s="4" t="s">
        <v>248</v>
      </c>
      <c r="D335" s="4" t="s">
        <v>158</v>
      </c>
      <c r="E335" s="4" t="s">
        <v>809</v>
      </c>
      <c r="F335" s="2">
        <v>2014</v>
      </c>
      <c r="G335" s="4">
        <v>133000</v>
      </c>
      <c r="H335" s="4">
        <v>0</v>
      </c>
      <c r="I335" s="4" t="s">
        <v>371</v>
      </c>
      <c r="J335" s="4">
        <v>100000</v>
      </c>
      <c r="K335" s="4" t="s">
        <v>262</v>
      </c>
      <c r="L335" s="3">
        <v>41907</v>
      </c>
      <c r="M335" s="4" t="s">
        <v>597</v>
      </c>
      <c r="N335" s="4" t="s">
        <v>718</v>
      </c>
      <c r="O335" s="4" t="s">
        <v>861</v>
      </c>
      <c r="P335" s="4" t="s">
        <v>560</v>
      </c>
      <c r="Q335" s="4" t="s">
        <v>705</v>
      </c>
      <c r="R335" s="4" t="s">
        <v>439</v>
      </c>
      <c r="S335" s="4" t="s">
        <v>412</v>
      </c>
      <c r="T335" s="4">
        <v>218896</v>
      </c>
      <c r="U335" s="4"/>
      <c r="V335" s="4" t="s">
        <v>568</v>
      </c>
      <c r="W335" s="4" t="s">
        <v>731</v>
      </c>
    </row>
    <row r="336" spans="1:23" ht="33.75" customHeight="1">
      <c r="A336" s="4" t="s">
        <v>180</v>
      </c>
      <c r="B336" s="4" t="s">
        <v>708</v>
      </c>
      <c r="C336" s="4" t="s">
        <v>248</v>
      </c>
      <c r="D336" s="4"/>
      <c r="E336" s="4"/>
      <c r="F336" s="2">
        <v>2014</v>
      </c>
      <c r="G336" s="4">
        <v>0</v>
      </c>
      <c r="H336" s="4">
        <v>0</v>
      </c>
      <c r="I336" s="4" t="s">
        <v>20</v>
      </c>
      <c r="J336" s="4" t="s">
        <v>333</v>
      </c>
      <c r="K336" s="4" t="s">
        <v>737</v>
      </c>
      <c r="L336" s="3">
        <v>41897</v>
      </c>
      <c r="M336" s="4"/>
      <c r="N336" s="4" t="s">
        <v>718</v>
      </c>
      <c r="O336" s="4" t="s">
        <v>861</v>
      </c>
      <c r="P336" s="4" t="s">
        <v>646</v>
      </c>
      <c r="Q336" s="4" t="s">
        <v>180</v>
      </c>
      <c r="R336" s="4" t="s">
        <v>210</v>
      </c>
      <c r="S336" s="4" t="s">
        <v>454</v>
      </c>
      <c r="T336" s="4">
        <v>219355</v>
      </c>
      <c r="U336" s="4"/>
      <c r="V336" s="4" t="s">
        <v>210</v>
      </c>
      <c r="W336" s="4"/>
    </row>
    <row r="337" spans="1:23" ht="79.5" customHeight="1">
      <c r="A337" s="4" t="s">
        <v>894</v>
      </c>
      <c r="B337" s="4" t="s">
        <v>63</v>
      </c>
      <c r="C337" s="4" t="s">
        <v>248</v>
      </c>
      <c r="D337" s="4" t="s">
        <v>158</v>
      </c>
      <c r="E337" s="4" t="s">
        <v>854</v>
      </c>
      <c r="F337" s="2">
        <v>2014</v>
      </c>
      <c r="G337" s="4">
        <v>0</v>
      </c>
      <c r="H337" s="4">
        <v>0</v>
      </c>
      <c r="I337" s="4" t="s">
        <v>24</v>
      </c>
      <c r="J337" s="4" t="s">
        <v>333</v>
      </c>
      <c r="K337" s="4" t="s">
        <v>737</v>
      </c>
      <c r="L337" s="3">
        <v>41954</v>
      </c>
      <c r="M337" s="4" t="s">
        <v>597</v>
      </c>
      <c r="N337" s="4" t="s">
        <v>718</v>
      </c>
      <c r="O337" s="4" t="s">
        <v>861</v>
      </c>
      <c r="P337" s="4" t="s">
        <v>646</v>
      </c>
      <c r="Q337" s="4" t="s">
        <v>894</v>
      </c>
      <c r="R337" s="4" t="s">
        <v>439</v>
      </c>
      <c r="S337" s="4" t="s">
        <v>412</v>
      </c>
      <c r="T337" s="4">
        <v>220811</v>
      </c>
      <c r="U337" s="4"/>
      <c r="V337" s="4" t="s">
        <v>404</v>
      </c>
      <c r="W337" s="4" t="s">
        <v>731</v>
      </c>
    </row>
    <row r="338" spans="1:23" ht="68.25" customHeight="1">
      <c r="A338" s="4" t="s">
        <v>755</v>
      </c>
      <c r="B338" s="4" t="s">
        <v>674</v>
      </c>
      <c r="C338" s="4" t="s">
        <v>248</v>
      </c>
      <c r="D338" s="4"/>
      <c r="E338" s="4"/>
      <c r="F338" s="2">
        <v>2014</v>
      </c>
      <c r="G338" s="4">
        <v>0</v>
      </c>
      <c r="H338" s="4">
        <v>0</v>
      </c>
      <c r="I338" s="4" t="s">
        <v>624</v>
      </c>
      <c r="J338" s="4" t="s">
        <v>333</v>
      </c>
      <c r="K338" s="4" t="s">
        <v>737</v>
      </c>
      <c r="L338" s="3">
        <v>41904</v>
      </c>
      <c r="M338" s="4"/>
      <c r="N338" s="4" t="s">
        <v>718</v>
      </c>
      <c r="O338" s="4" t="s">
        <v>861</v>
      </c>
      <c r="P338" s="4" t="s">
        <v>560</v>
      </c>
      <c r="Q338" s="4" t="s">
        <v>400</v>
      </c>
      <c r="R338" s="4" t="s">
        <v>559</v>
      </c>
      <c r="S338" s="4" t="s">
        <v>454</v>
      </c>
      <c r="T338" s="4">
        <v>219169</v>
      </c>
      <c r="U338" s="4"/>
      <c r="V338" s="4" t="s">
        <v>564</v>
      </c>
      <c r="W338" s="4"/>
    </row>
    <row r="339" spans="1:23" ht="68.25" customHeight="1">
      <c r="A339" s="4" t="s">
        <v>755</v>
      </c>
      <c r="B339" s="4" t="s">
        <v>674</v>
      </c>
      <c r="C339" s="4" t="s">
        <v>248</v>
      </c>
      <c r="D339" s="4"/>
      <c r="E339" s="4"/>
      <c r="F339" s="2">
        <v>2014</v>
      </c>
      <c r="G339" s="4">
        <v>200000</v>
      </c>
      <c r="H339" s="4">
        <v>0</v>
      </c>
      <c r="I339" s="4" t="s">
        <v>16</v>
      </c>
      <c r="J339" s="4" t="s">
        <v>333</v>
      </c>
      <c r="K339" s="4" t="s">
        <v>737</v>
      </c>
      <c r="L339" s="3">
        <v>41901</v>
      </c>
      <c r="M339" s="4"/>
      <c r="N339" s="4" t="s">
        <v>718</v>
      </c>
      <c r="O339" s="4" t="s">
        <v>861</v>
      </c>
      <c r="P339" s="4" t="s">
        <v>560</v>
      </c>
      <c r="Q339" s="4" t="s">
        <v>400</v>
      </c>
      <c r="R339" s="4" t="s">
        <v>559</v>
      </c>
      <c r="S339" s="4" t="s">
        <v>454</v>
      </c>
      <c r="T339" s="4">
        <v>218460</v>
      </c>
      <c r="U339" s="4"/>
      <c r="V339" s="4" t="s">
        <v>564</v>
      </c>
      <c r="W339" s="4"/>
    </row>
    <row r="340" spans="1:23" ht="79.5" customHeight="1">
      <c r="A340" s="4" t="s">
        <v>786</v>
      </c>
      <c r="B340" s="4" t="s">
        <v>621</v>
      </c>
      <c r="C340" s="4" t="s">
        <v>248</v>
      </c>
      <c r="D340" s="4" t="s">
        <v>158</v>
      </c>
      <c r="E340" s="4" t="s">
        <v>739</v>
      </c>
      <c r="F340" s="2">
        <v>2014</v>
      </c>
      <c r="G340" s="4">
        <v>0</v>
      </c>
      <c r="H340" s="4">
        <v>329381</v>
      </c>
      <c r="I340" s="4" t="s">
        <v>309</v>
      </c>
      <c r="J340" s="4">
        <v>250000</v>
      </c>
      <c r="K340" s="4" t="s">
        <v>262</v>
      </c>
      <c r="L340" s="3">
        <v>41943</v>
      </c>
      <c r="M340" s="4" t="s">
        <v>667</v>
      </c>
      <c r="N340" s="4" t="s">
        <v>718</v>
      </c>
      <c r="O340" s="4" t="s">
        <v>861</v>
      </c>
      <c r="P340" s="4" t="s">
        <v>646</v>
      </c>
      <c r="Q340" s="4" t="s">
        <v>400</v>
      </c>
      <c r="R340" s="4" t="s">
        <v>551</v>
      </c>
      <c r="S340" s="4" t="s">
        <v>412</v>
      </c>
      <c r="T340" s="4">
        <v>220363</v>
      </c>
      <c r="U340" s="4"/>
      <c r="V340" s="4" t="s">
        <v>564</v>
      </c>
      <c r="W340" s="4"/>
    </row>
    <row r="341" spans="1:23" ht="57" customHeight="1">
      <c r="A341" s="4" t="s">
        <v>368</v>
      </c>
      <c r="B341" s="4" t="s">
        <v>563</v>
      </c>
      <c r="C341" s="4" t="s">
        <v>248</v>
      </c>
      <c r="D341" s="4"/>
      <c r="E341" s="4"/>
      <c r="F341" s="2">
        <v>2014</v>
      </c>
      <c r="G341" s="4">
        <v>56880</v>
      </c>
      <c r="H341" s="4">
        <v>0</v>
      </c>
      <c r="I341" s="4" t="s">
        <v>33</v>
      </c>
      <c r="J341" s="4" t="s">
        <v>333</v>
      </c>
      <c r="K341" s="4" t="s">
        <v>737</v>
      </c>
      <c r="L341" s="3">
        <v>41905</v>
      </c>
      <c r="M341" s="4"/>
      <c r="N341" s="4" t="s">
        <v>718</v>
      </c>
      <c r="O341" s="4" t="s">
        <v>693</v>
      </c>
      <c r="P341" s="4" t="s">
        <v>560</v>
      </c>
      <c r="Q341" s="4" t="s">
        <v>400</v>
      </c>
      <c r="R341" s="4" t="s">
        <v>67</v>
      </c>
      <c r="S341" s="4" t="s">
        <v>412</v>
      </c>
      <c r="T341" s="4">
        <v>219044</v>
      </c>
      <c r="U341" s="4"/>
      <c r="V341" s="4" t="s">
        <v>564</v>
      </c>
      <c r="W341" s="4"/>
    </row>
    <row r="342" spans="1:23" ht="79.5" customHeight="1">
      <c r="A342" s="4" t="s">
        <v>54</v>
      </c>
      <c r="B342" s="4" t="s">
        <v>678</v>
      </c>
      <c r="C342" s="4" t="s">
        <v>248</v>
      </c>
      <c r="D342" s="4" t="s">
        <v>158</v>
      </c>
      <c r="E342" s="4" t="s">
        <v>809</v>
      </c>
      <c r="F342" s="2">
        <v>2014</v>
      </c>
      <c r="G342" s="4">
        <v>1000000</v>
      </c>
      <c r="H342" s="4">
        <v>0</v>
      </c>
      <c r="I342" s="4" t="s">
        <v>316</v>
      </c>
      <c r="J342" s="4" t="s">
        <v>333</v>
      </c>
      <c r="K342" s="4" t="s">
        <v>737</v>
      </c>
      <c r="L342" s="3">
        <v>41943</v>
      </c>
      <c r="M342" s="4" t="s">
        <v>597</v>
      </c>
      <c r="N342" s="4" t="s">
        <v>718</v>
      </c>
      <c r="O342" s="4" t="s">
        <v>861</v>
      </c>
      <c r="P342" s="4" t="s">
        <v>424</v>
      </c>
      <c r="Q342" s="4" t="s">
        <v>54</v>
      </c>
      <c r="R342" s="4" t="s">
        <v>439</v>
      </c>
      <c r="S342" s="4" t="s">
        <v>412</v>
      </c>
      <c r="T342" s="4">
        <v>220108</v>
      </c>
      <c r="U342" s="4"/>
      <c r="V342" s="4" t="s">
        <v>404</v>
      </c>
      <c r="W342" s="4" t="s">
        <v>731</v>
      </c>
    </row>
    <row r="343" spans="1:23" ht="79.5" customHeight="1">
      <c r="A343" s="4" t="s">
        <v>107</v>
      </c>
      <c r="B343" s="4" t="s">
        <v>414</v>
      </c>
      <c r="C343" s="4" t="s">
        <v>248</v>
      </c>
      <c r="D343" s="4" t="s">
        <v>158</v>
      </c>
      <c r="E343" s="4" t="s">
        <v>788</v>
      </c>
      <c r="F343" s="2">
        <v>2014</v>
      </c>
      <c r="G343" s="4">
        <v>263505</v>
      </c>
      <c r="H343" s="4">
        <v>0</v>
      </c>
      <c r="I343" s="4" t="s">
        <v>74</v>
      </c>
      <c r="J343" s="4">
        <v>200000</v>
      </c>
      <c r="K343" s="4" t="s">
        <v>262</v>
      </c>
      <c r="L343" s="3">
        <v>41943</v>
      </c>
      <c r="M343" s="4" t="s">
        <v>597</v>
      </c>
      <c r="N343" s="4" t="s">
        <v>718</v>
      </c>
      <c r="O343" s="4" t="s">
        <v>861</v>
      </c>
      <c r="P343" s="4" t="s">
        <v>560</v>
      </c>
      <c r="Q343" s="4" t="s">
        <v>107</v>
      </c>
      <c r="R343" s="4" t="s">
        <v>551</v>
      </c>
      <c r="S343" s="4" t="s">
        <v>412</v>
      </c>
      <c r="T343" s="4">
        <v>220531</v>
      </c>
      <c r="U343" s="4"/>
      <c r="V343" s="4" t="s">
        <v>568</v>
      </c>
      <c r="W343" s="4" t="s">
        <v>731</v>
      </c>
    </row>
    <row r="344" spans="1:23" ht="79.5" customHeight="1">
      <c r="A344" s="4" t="s">
        <v>107</v>
      </c>
      <c r="B344" s="4" t="s">
        <v>678</v>
      </c>
      <c r="C344" s="4" t="s">
        <v>248</v>
      </c>
      <c r="D344" s="4" t="s">
        <v>158</v>
      </c>
      <c r="E344" s="4" t="s">
        <v>809</v>
      </c>
      <c r="F344" s="2">
        <v>2014</v>
      </c>
      <c r="G344" s="4">
        <v>66845</v>
      </c>
      <c r="H344" s="4">
        <v>0</v>
      </c>
      <c r="I344" s="4" t="s">
        <v>316</v>
      </c>
      <c r="J344" s="4">
        <v>50000</v>
      </c>
      <c r="K344" s="4" t="s">
        <v>262</v>
      </c>
      <c r="L344" s="3">
        <v>41943</v>
      </c>
      <c r="M344" s="4" t="s">
        <v>597</v>
      </c>
      <c r="N344" s="4" t="s">
        <v>718</v>
      </c>
      <c r="O344" s="4" t="s">
        <v>861</v>
      </c>
      <c r="P344" s="4" t="s">
        <v>560</v>
      </c>
      <c r="Q344" s="4" t="s">
        <v>107</v>
      </c>
      <c r="R344" s="4" t="s">
        <v>439</v>
      </c>
      <c r="S344" s="4" t="s">
        <v>412</v>
      </c>
      <c r="T344" s="4">
        <v>220109</v>
      </c>
      <c r="U344" s="4"/>
      <c r="V344" s="4" t="s">
        <v>568</v>
      </c>
      <c r="W344" s="4" t="s">
        <v>731</v>
      </c>
    </row>
    <row r="345" spans="1:23" ht="57" customHeight="1">
      <c r="A345" s="4" t="s">
        <v>131</v>
      </c>
      <c r="B345" s="4" t="s">
        <v>820</v>
      </c>
      <c r="C345" s="4" t="s">
        <v>248</v>
      </c>
      <c r="D345" s="4"/>
      <c r="E345" s="4"/>
      <c r="F345" s="2">
        <v>2014</v>
      </c>
      <c r="G345" s="4">
        <v>0</v>
      </c>
      <c r="H345" s="4">
        <v>50000</v>
      </c>
      <c r="I345" s="4" t="s">
        <v>377</v>
      </c>
      <c r="J345" s="4" t="s">
        <v>333</v>
      </c>
      <c r="K345" s="4" t="s">
        <v>737</v>
      </c>
      <c r="L345" s="3">
        <v>41928</v>
      </c>
      <c r="M345" s="4"/>
      <c r="N345" s="4" t="s">
        <v>718</v>
      </c>
      <c r="O345" s="4" t="s">
        <v>861</v>
      </c>
      <c r="P345" s="4" t="s">
        <v>646</v>
      </c>
      <c r="Q345" s="4" t="s">
        <v>400</v>
      </c>
      <c r="R345" s="4" t="s">
        <v>439</v>
      </c>
      <c r="S345" s="4" t="s">
        <v>412</v>
      </c>
      <c r="T345" s="4">
        <v>219671</v>
      </c>
      <c r="U345" s="4"/>
      <c r="V345" s="4" t="s">
        <v>210</v>
      </c>
      <c r="W345" s="4"/>
    </row>
    <row r="346" spans="1:23" ht="22.5" customHeight="1">
      <c r="A346" s="4" t="s">
        <v>379</v>
      </c>
      <c r="B346" s="4" t="s">
        <v>708</v>
      </c>
      <c r="C346" s="4" t="s">
        <v>248</v>
      </c>
      <c r="D346" s="4"/>
      <c r="E346" s="4"/>
      <c r="F346" s="2">
        <v>2014</v>
      </c>
      <c r="G346" s="4">
        <v>0</v>
      </c>
      <c r="H346" s="4">
        <v>1000000</v>
      </c>
      <c r="I346" s="4" t="s">
        <v>211</v>
      </c>
      <c r="J346" s="4" t="s">
        <v>333</v>
      </c>
      <c r="K346" s="4" t="s">
        <v>737</v>
      </c>
      <c r="L346" s="3">
        <v>41907</v>
      </c>
      <c r="M346" s="4"/>
      <c r="N346" s="4" t="s">
        <v>718</v>
      </c>
      <c r="O346" s="4" t="s">
        <v>861</v>
      </c>
      <c r="P346" s="4" t="s">
        <v>646</v>
      </c>
      <c r="Q346" s="4" t="s">
        <v>379</v>
      </c>
      <c r="R346" s="4" t="s">
        <v>210</v>
      </c>
      <c r="S346" s="4" t="s">
        <v>412</v>
      </c>
      <c r="T346" s="4">
        <v>218398</v>
      </c>
      <c r="U346" s="4"/>
      <c r="V346" s="4" t="s">
        <v>564</v>
      </c>
      <c r="W346" s="4"/>
    </row>
    <row r="347" spans="1:23" ht="57" customHeight="1">
      <c r="A347" s="4" t="s">
        <v>562</v>
      </c>
      <c r="B347" s="4" t="s">
        <v>563</v>
      </c>
      <c r="C347" s="4" t="s">
        <v>248</v>
      </c>
      <c r="D347" s="4"/>
      <c r="E347" s="4"/>
      <c r="F347" s="2">
        <v>2014</v>
      </c>
      <c r="G347" s="4">
        <v>150000</v>
      </c>
      <c r="H347" s="4">
        <v>0</v>
      </c>
      <c r="I347" s="4" t="s">
        <v>455</v>
      </c>
      <c r="J347" s="4" t="s">
        <v>333</v>
      </c>
      <c r="K347" s="4" t="s">
        <v>737</v>
      </c>
      <c r="L347" s="3">
        <v>41888</v>
      </c>
      <c r="M347" s="4"/>
      <c r="N347" s="4" t="s">
        <v>718</v>
      </c>
      <c r="O347" s="4" t="s">
        <v>207</v>
      </c>
      <c r="P347" s="4" t="s">
        <v>560</v>
      </c>
      <c r="Q347" s="4" t="s">
        <v>400</v>
      </c>
      <c r="R347" s="4" t="s">
        <v>67</v>
      </c>
      <c r="S347" s="4" t="s">
        <v>412</v>
      </c>
      <c r="T347" s="4">
        <v>219032</v>
      </c>
      <c r="U347" s="4"/>
      <c r="V347" s="4" t="s">
        <v>564</v>
      </c>
      <c r="W347" s="4"/>
    </row>
    <row r="348" spans="1:23" ht="57" customHeight="1">
      <c r="A348" s="4" t="s">
        <v>562</v>
      </c>
      <c r="B348" s="4" t="s">
        <v>563</v>
      </c>
      <c r="C348" s="4" t="s">
        <v>248</v>
      </c>
      <c r="D348" s="4"/>
      <c r="E348" s="4"/>
      <c r="F348" s="2">
        <v>2014</v>
      </c>
      <c r="G348" s="4">
        <v>84000</v>
      </c>
      <c r="H348" s="4">
        <v>0</v>
      </c>
      <c r="I348" s="4" t="s">
        <v>725</v>
      </c>
      <c r="J348" s="4" t="s">
        <v>333</v>
      </c>
      <c r="K348" s="4" t="s">
        <v>737</v>
      </c>
      <c r="L348" s="3">
        <v>41888</v>
      </c>
      <c r="M348" s="4"/>
      <c r="N348" s="4" t="s">
        <v>718</v>
      </c>
      <c r="O348" s="4" t="s">
        <v>207</v>
      </c>
      <c r="P348" s="4" t="s">
        <v>560</v>
      </c>
      <c r="Q348" s="4" t="s">
        <v>400</v>
      </c>
      <c r="R348" s="4" t="s">
        <v>67</v>
      </c>
      <c r="S348" s="4" t="s">
        <v>454</v>
      </c>
      <c r="T348" s="4">
        <v>219036</v>
      </c>
      <c r="U348" s="4"/>
      <c r="V348" s="4" t="s">
        <v>564</v>
      </c>
      <c r="W348" s="4"/>
    </row>
    <row r="349" spans="1:23" ht="68.25" customHeight="1">
      <c r="A349" s="4" t="s">
        <v>612</v>
      </c>
      <c r="B349" s="4" t="s">
        <v>563</v>
      </c>
      <c r="C349" s="4" t="s">
        <v>248</v>
      </c>
      <c r="D349" s="4"/>
      <c r="E349" s="4"/>
      <c r="F349" s="2">
        <v>2014</v>
      </c>
      <c r="G349" s="4">
        <v>17534943</v>
      </c>
      <c r="H349" s="4">
        <v>0</v>
      </c>
      <c r="I349" s="4" t="s">
        <v>769</v>
      </c>
      <c r="J349" s="4">
        <v>13800000</v>
      </c>
      <c r="K349" s="4" t="s">
        <v>262</v>
      </c>
      <c r="L349" s="3">
        <v>41943</v>
      </c>
      <c r="M349" s="4"/>
      <c r="N349" s="4" t="s">
        <v>718</v>
      </c>
      <c r="O349" s="4" t="s">
        <v>861</v>
      </c>
      <c r="P349" s="4" t="s">
        <v>424</v>
      </c>
      <c r="Q349" s="4" t="s">
        <v>612</v>
      </c>
      <c r="R349" s="4" t="s">
        <v>67</v>
      </c>
      <c r="S349" s="4" t="s">
        <v>412</v>
      </c>
      <c r="T349" s="4">
        <v>220276</v>
      </c>
      <c r="U349" s="4"/>
      <c r="V349" s="4" t="s">
        <v>564</v>
      </c>
      <c r="W349" s="4"/>
    </row>
    <row r="350" spans="1:23" ht="79.5" customHeight="1">
      <c r="A350" s="4" t="s">
        <v>612</v>
      </c>
      <c r="B350" s="4" t="s">
        <v>414</v>
      </c>
      <c r="C350" s="4" t="s">
        <v>248</v>
      </c>
      <c r="D350" s="4" t="s">
        <v>158</v>
      </c>
      <c r="E350" s="4" t="s">
        <v>788</v>
      </c>
      <c r="F350" s="2">
        <v>2014</v>
      </c>
      <c r="G350" s="4">
        <v>133658</v>
      </c>
      <c r="H350" s="4">
        <v>0</v>
      </c>
      <c r="I350" s="4" t="s">
        <v>598</v>
      </c>
      <c r="J350" s="4">
        <v>121629</v>
      </c>
      <c r="K350" s="4" t="s">
        <v>350</v>
      </c>
      <c r="L350" s="3">
        <v>41879</v>
      </c>
      <c r="M350" s="4" t="s">
        <v>597</v>
      </c>
      <c r="N350" s="4" t="s">
        <v>718</v>
      </c>
      <c r="O350" s="4" t="s">
        <v>693</v>
      </c>
      <c r="P350" s="4" t="s">
        <v>560</v>
      </c>
      <c r="Q350" s="4" t="s">
        <v>612</v>
      </c>
      <c r="R350" s="4" t="s">
        <v>551</v>
      </c>
      <c r="S350" s="4" t="s">
        <v>412</v>
      </c>
      <c r="T350" s="4">
        <v>217363</v>
      </c>
      <c r="U350" s="4"/>
      <c r="V350" s="4" t="s">
        <v>404</v>
      </c>
      <c r="W350" s="4" t="s">
        <v>731</v>
      </c>
    </row>
    <row r="351" spans="1:23" ht="68.25" customHeight="1">
      <c r="A351" s="4" t="s">
        <v>612</v>
      </c>
      <c r="B351" s="4" t="s">
        <v>11</v>
      </c>
      <c r="C351" s="4" t="s">
        <v>248</v>
      </c>
      <c r="D351" s="4"/>
      <c r="E351" s="4"/>
      <c r="F351" s="2">
        <v>2014</v>
      </c>
      <c r="G351" s="4">
        <v>6350529</v>
      </c>
      <c r="H351" s="4">
        <v>0</v>
      </c>
      <c r="I351" s="4" t="s">
        <v>769</v>
      </c>
      <c r="J351" s="4">
        <v>4997866</v>
      </c>
      <c r="K351" s="4" t="s">
        <v>262</v>
      </c>
      <c r="L351" s="3">
        <v>41943</v>
      </c>
      <c r="M351" s="4"/>
      <c r="N351" s="4" t="s">
        <v>718</v>
      </c>
      <c r="O351" s="4" t="s">
        <v>861</v>
      </c>
      <c r="P351" s="4" t="s">
        <v>424</v>
      </c>
      <c r="Q351" s="4" t="s">
        <v>612</v>
      </c>
      <c r="R351" s="4" t="s">
        <v>301</v>
      </c>
      <c r="S351" s="4" t="s">
        <v>412</v>
      </c>
      <c r="T351" s="4">
        <v>220275</v>
      </c>
      <c r="U351" s="4"/>
      <c r="V351" s="4" t="s">
        <v>564</v>
      </c>
      <c r="W351" s="4"/>
    </row>
    <row r="352" spans="1:23" ht="79.5" customHeight="1">
      <c r="A352" s="4" t="s">
        <v>612</v>
      </c>
      <c r="B352" s="4" t="s">
        <v>259</v>
      </c>
      <c r="C352" s="4" t="s">
        <v>248</v>
      </c>
      <c r="D352" s="4" t="s">
        <v>158</v>
      </c>
      <c r="E352" s="4" t="s">
        <v>715</v>
      </c>
      <c r="F352" s="2">
        <v>2014</v>
      </c>
      <c r="G352" s="4">
        <v>0</v>
      </c>
      <c r="H352" s="4">
        <v>1317523</v>
      </c>
      <c r="I352" s="4" t="s">
        <v>70</v>
      </c>
      <c r="J352" s="4">
        <v>1000000</v>
      </c>
      <c r="K352" s="4" t="s">
        <v>262</v>
      </c>
      <c r="L352" s="3">
        <v>41905</v>
      </c>
      <c r="M352" s="4" t="s">
        <v>597</v>
      </c>
      <c r="N352" s="4" t="s">
        <v>718</v>
      </c>
      <c r="O352" s="4" t="s">
        <v>861</v>
      </c>
      <c r="P352" s="4" t="s">
        <v>646</v>
      </c>
      <c r="Q352" s="4" t="s">
        <v>612</v>
      </c>
      <c r="R352" s="4" t="s">
        <v>559</v>
      </c>
      <c r="S352" s="4" t="s">
        <v>412</v>
      </c>
      <c r="T352" s="4">
        <v>218414</v>
      </c>
      <c r="U352" s="4"/>
      <c r="V352" s="4" t="s">
        <v>564</v>
      </c>
      <c r="W352" s="4" t="s">
        <v>731</v>
      </c>
    </row>
    <row r="353" spans="1:23" ht="79.5" customHeight="1">
      <c r="A353" s="4" t="s">
        <v>612</v>
      </c>
      <c r="B353" s="4" t="s">
        <v>259</v>
      </c>
      <c r="C353" s="4" t="s">
        <v>248</v>
      </c>
      <c r="D353" s="4" t="s">
        <v>158</v>
      </c>
      <c r="E353" s="4" t="s">
        <v>715</v>
      </c>
      <c r="F353" s="2">
        <v>2014</v>
      </c>
      <c r="G353" s="4">
        <v>658762</v>
      </c>
      <c r="H353" s="4">
        <v>0</v>
      </c>
      <c r="I353" s="4" t="s">
        <v>805</v>
      </c>
      <c r="J353" s="4">
        <v>500000</v>
      </c>
      <c r="K353" s="4" t="s">
        <v>262</v>
      </c>
      <c r="L353" s="3">
        <v>41884</v>
      </c>
      <c r="M353" s="4" t="s">
        <v>597</v>
      </c>
      <c r="N353" s="4" t="s">
        <v>718</v>
      </c>
      <c r="O353" s="4" t="s">
        <v>226</v>
      </c>
      <c r="P353" s="4" t="s">
        <v>424</v>
      </c>
      <c r="Q353" s="4" t="s">
        <v>612</v>
      </c>
      <c r="R353" s="4" t="s">
        <v>559</v>
      </c>
      <c r="S353" s="4" t="s">
        <v>412</v>
      </c>
      <c r="T353" s="4">
        <v>217730</v>
      </c>
      <c r="U353" s="4"/>
      <c r="V353" s="4" t="s">
        <v>564</v>
      </c>
      <c r="W353" s="4" t="s">
        <v>731</v>
      </c>
    </row>
    <row r="354" spans="1:23" ht="33.75" customHeight="1">
      <c r="A354" s="4" t="s">
        <v>612</v>
      </c>
      <c r="B354" s="4" t="s">
        <v>864</v>
      </c>
      <c r="C354" s="4" t="s">
        <v>248</v>
      </c>
      <c r="D354" s="4"/>
      <c r="E354" s="4"/>
      <c r="F354" s="2">
        <v>2014</v>
      </c>
      <c r="G354" s="4">
        <v>131752</v>
      </c>
      <c r="H354" s="4">
        <v>0</v>
      </c>
      <c r="I354" s="4" t="s">
        <v>341</v>
      </c>
      <c r="J354" s="4">
        <v>100000</v>
      </c>
      <c r="K354" s="4" t="s">
        <v>262</v>
      </c>
      <c r="L354" s="3">
        <v>41901</v>
      </c>
      <c r="M354" s="4"/>
      <c r="N354" s="4" t="s">
        <v>718</v>
      </c>
      <c r="O354" s="4" t="s">
        <v>239</v>
      </c>
      <c r="P354" s="4" t="s">
        <v>424</v>
      </c>
      <c r="Q354" s="4" t="s">
        <v>612</v>
      </c>
      <c r="R354" s="4" t="s">
        <v>551</v>
      </c>
      <c r="S354" s="4" t="s">
        <v>412</v>
      </c>
      <c r="T354" s="4">
        <v>218267</v>
      </c>
      <c r="U354" s="4"/>
      <c r="V354" s="4" t="s">
        <v>564</v>
      </c>
      <c r="W354" s="4"/>
    </row>
    <row r="355" spans="1:23" ht="33.75" customHeight="1">
      <c r="A355" s="4" t="s">
        <v>612</v>
      </c>
      <c r="B355" s="4" t="s">
        <v>864</v>
      </c>
      <c r="C355" s="4" t="s">
        <v>248</v>
      </c>
      <c r="D355" s="4"/>
      <c r="E355" s="4"/>
      <c r="F355" s="2">
        <v>2014</v>
      </c>
      <c r="G355" s="4">
        <v>52701</v>
      </c>
      <c r="H355" s="4">
        <v>0</v>
      </c>
      <c r="I355" s="4" t="s">
        <v>835</v>
      </c>
      <c r="J355" s="4">
        <v>40000</v>
      </c>
      <c r="K355" s="4" t="s">
        <v>262</v>
      </c>
      <c r="L355" s="3">
        <v>41901</v>
      </c>
      <c r="M355" s="4"/>
      <c r="N355" s="4" t="s">
        <v>718</v>
      </c>
      <c r="O355" s="4" t="s">
        <v>226</v>
      </c>
      <c r="P355" s="4" t="s">
        <v>424</v>
      </c>
      <c r="Q355" s="4" t="s">
        <v>612</v>
      </c>
      <c r="R355" s="4" t="s">
        <v>551</v>
      </c>
      <c r="S355" s="4" t="s">
        <v>412</v>
      </c>
      <c r="T355" s="4">
        <v>218264</v>
      </c>
      <c r="U355" s="4"/>
      <c r="V355" s="4" t="s">
        <v>564</v>
      </c>
      <c r="W355" s="4"/>
    </row>
    <row r="356" spans="1:23" ht="33.75" customHeight="1">
      <c r="A356" s="4" t="s">
        <v>612</v>
      </c>
      <c r="B356" s="4" t="s">
        <v>864</v>
      </c>
      <c r="C356" s="4" t="s">
        <v>248</v>
      </c>
      <c r="D356" s="4"/>
      <c r="E356" s="4"/>
      <c r="F356" s="2">
        <v>2014</v>
      </c>
      <c r="G356" s="4">
        <v>52701</v>
      </c>
      <c r="H356" s="4">
        <v>0</v>
      </c>
      <c r="I356" s="4" t="s">
        <v>293</v>
      </c>
      <c r="J356" s="4">
        <v>40000</v>
      </c>
      <c r="K356" s="4" t="s">
        <v>262</v>
      </c>
      <c r="L356" s="3">
        <v>41901</v>
      </c>
      <c r="M356" s="4"/>
      <c r="N356" s="4" t="s">
        <v>718</v>
      </c>
      <c r="O356" s="4" t="s">
        <v>42</v>
      </c>
      <c r="P356" s="4" t="s">
        <v>424</v>
      </c>
      <c r="Q356" s="4" t="s">
        <v>612</v>
      </c>
      <c r="R356" s="4" t="s">
        <v>551</v>
      </c>
      <c r="S356" s="4" t="s">
        <v>412</v>
      </c>
      <c r="T356" s="4">
        <v>218265</v>
      </c>
      <c r="U356" s="4"/>
      <c r="V356" s="4" t="s">
        <v>564</v>
      </c>
      <c r="W356" s="4"/>
    </row>
    <row r="357" spans="1:23" ht="33.75" customHeight="1">
      <c r="A357" s="4" t="s">
        <v>612</v>
      </c>
      <c r="B357" s="4" t="s">
        <v>864</v>
      </c>
      <c r="C357" s="4" t="s">
        <v>248</v>
      </c>
      <c r="D357" s="4"/>
      <c r="E357" s="4"/>
      <c r="F357" s="2">
        <v>2014</v>
      </c>
      <c r="G357" s="4">
        <v>187879</v>
      </c>
      <c r="H357" s="4">
        <v>0</v>
      </c>
      <c r="I357" s="4" t="s">
        <v>645</v>
      </c>
      <c r="J357" s="4">
        <v>142600</v>
      </c>
      <c r="K357" s="4" t="s">
        <v>262</v>
      </c>
      <c r="L357" s="3">
        <v>41901</v>
      </c>
      <c r="M357" s="4"/>
      <c r="N357" s="4" t="s">
        <v>718</v>
      </c>
      <c r="O357" s="4" t="s">
        <v>693</v>
      </c>
      <c r="P357" s="4" t="s">
        <v>424</v>
      </c>
      <c r="Q357" s="4" t="s">
        <v>612</v>
      </c>
      <c r="R357" s="4" t="s">
        <v>551</v>
      </c>
      <c r="S357" s="4" t="s">
        <v>412</v>
      </c>
      <c r="T357" s="4">
        <v>218266</v>
      </c>
      <c r="U357" s="4"/>
      <c r="V357" s="4" t="s">
        <v>564</v>
      </c>
      <c r="W357" s="4"/>
    </row>
    <row r="358" spans="1:23" ht="79.5" customHeight="1">
      <c r="A358" s="4" t="s">
        <v>612</v>
      </c>
      <c r="B358" s="4" t="s">
        <v>652</v>
      </c>
      <c r="C358" s="4" t="s">
        <v>248</v>
      </c>
      <c r="D358" s="4" t="s">
        <v>158</v>
      </c>
      <c r="E358" s="4" t="s">
        <v>281</v>
      </c>
      <c r="F358" s="2">
        <v>2014</v>
      </c>
      <c r="G358" s="4">
        <v>6305170</v>
      </c>
      <c r="H358" s="4">
        <v>0</v>
      </c>
      <c r="I358" s="4" t="s">
        <v>1016</v>
      </c>
      <c r="J358" s="4">
        <v>5000000</v>
      </c>
      <c r="K358" s="4" t="s">
        <v>262</v>
      </c>
      <c r="L358" s="3">
        <v>41954</v>
      </c>
      <c r="M358" s="4" t="s">
        <v>597</v>
      </c>
      <c r="N358" s="4" t="s">
        <v>718</v>
      </c>
      <c r="O358" s="4" t="s">
        <v>861</v>
      </c>
      <c r="P358" s="4" t="s">
        <v>424</v>
      </c>
      <c r="Q358" s="4" t="s">
        <v>612</v>
      </c>
      <c r="R358" s="4" t="s">
        <v>439</v>
      </c>
      <c r="S358" s="4" t="s">
        <v>412</v>
      </c>
      <c r="T358" s="4">
        <v>221017</v>
      </c>
      <c r="U358" s="4"/>
      <c r="V358" s="4" t="s">
        <v>564</v>
      </c>
      <c r="W358" s="4" t="s">
        <v>731</v>
      </c>
    </row>
    <row r="359" spans="1:23" ht="45.75" customHeight="1">
      <c r="A359" s="4" t="s">
        <v>612</v>
      </c>
      <c r="B359" s="4" t="s">
        <v>708</v>
      </c>
      <c r="C359" s="4" t="s">
        <v>248</v>
      </c>
      <c r="D359" s="4"/>
      <c r="E359" s="4"/>
      <c r="F359" s="2">
        <v>2014</v>
      </c>
      <c r="G359" s="4">
        <v>0</v>
      </c>
      <c r="H359" s="4">
        <v>1317523</v>
      </c>
      <c r="I359" s="4" t="s">
        <v>733</v>
      </c>
      <c r="J359" s="4">
        <v>1000000</v>
      </c>
      <c r="K359" s="4" t="s">
        <v>262</v>
      </c>
      <c r="L359" s="3">
        <v>41905</v>
      </c>
      <c r="M359" s="4"/>
      <c r="N359" s="4" t="s">
        <v>508</v>
      </c>
      <c r="O359" s="4" t="s">
        <v>861</v>
      </c>
      <c r="P359" s="4" t="s">
        <v>646</v>
      </c>
      <c r="Q359" s="4" t="s">
        <v>612</v>
      </c>
      <c r="R359" s="4" t="s">
        <v>210</v>
      </c>
      <c r="S359" s="4" t="s">
        <v>412</v>
      </c>
      <c r="T359" s="4">
        <v>218415</v>
      </c>
      <c r="U359" s="4"/>
      <c r="V359" s="4" t="s">
        <v>564</v>
      </c>
      <c r="W359" s="4"/>
    </row>
    <row r="360" spans="1:23" ht="33.75" customHeight="1">
      <c r="A360" s="4" t="s">
        <v>612</v>
      </c>
      <c r="B360" s="4" t="s">
        <v>708</v>
      </c>
      <c r="C360" s="4" t="s">
        <v>248</v>
      </c>
      <c r="D360" s="4"/>
      <c r="E360" s="4"/>
      <c r="F360" s="2">
        <v>2014</v>
      </c>
      <c r="G360" s="4">
        <v>0</v>
      </c>
      <c r="H360" s="4">
        <v>3527536</v>
      </c>
      <c r="I360" s="4" t="s">
        <v>187</v>
      </c>
      <c r="J360" s="4">
        <v>2677400</v>
      </c>
      <c r="K360" s="4" t="s">
        <v>262</v>
      </c>
      <c r="L360" s="3">
        <v>41905</v>
      </c>
      <c r="M360" s="4"/>
      <c r="N360" s="4" t="s">
        <v>82</v>
      </c>
      <c r="O360" s="4" t="s">
        <v>861</v>
      </c>
      <c r="P360" s="4" t="s">
        <v>646</v>
      </c>
      <c r="Q360" s="4" t="s">
        <v>612</v>
      </c>
      <c r="R360" s="4" t="s">
        <v>210</v>
      </c>
      <c r="S360" s="4" t="s">
        <v>412</v>
      </c>
      <c r="T360" s="4">
        <v>218416</v>
      </c>
      <c r="U360" s="4"/>
      <c r="V360" s="4" t="s">
        <v>564</v>
      </c>
      <c r="W360" s="4"/>
    </row>
    <row r="361" spans="1:23" ht="79.5" customHeight="1">
      <c r="A361" s="4" t="s">
        <v>612</v>
      </c>
      <c r="B361" s="4" t="s">
        <v>678</v>
      </c>
      <c r="C361" s="4" t="s">
        <v>248</v>
      </c>
      <c r="D361" s="4" t="s">
        <v>158</v>
      </c>
      <c r="E361" s="4" t="s">
        <v>809</v>
      </c>
      <c r="F361" s="2">
        <v>2014</v>
      </c>
      <c r="G361" s="4">
        <v>6684492</v>
      </c>
      <c r="H361" s="4">
        <v>0</v>
      </c>
      <c r="I361" s="4" t="s">
        <v>1017</v>
      </c>
      <c r="J361" s="4">
        <v>5000000</v>
      </c>
      <c r="K361" s="4" t="s">
        <v>262</v>
      </c>
      <c r="L361" s="3">
        <v>41943</v>
      </c>
      <c r="M361" s="4" t="s">
        <v>597</v>
      </c>
      <c r="N361" s="4" t="s">
        <v>718</v>
      </c>
      <c r="O361" s="4" t="s">
        <v>861</v>
      </c>
      <c r="P361" s="4" t="s">
        <v>560</v>
      </c>
      <c r="Q361" s="4" t="s">
        <v>612</v>
      </c>
      <c r="R361" s="4" t="s">
        <v>439</v>
      </c>
      <c r="S361" s="4" t="s">
        <v>412</v>
      </c>
      <c r="T361" s="4">
        <v>221019</v>
      </c>
      <c r="U361" s="4"/>
      <c r="V361" s="4" t="s">
        <v>568</v>
      </c>
      <c r="W361" s="4" t="s">
        <v>731</v>
      </c>
    </row>
    <row r="362" spans="1:23" ht="79.5" customHeight="1">
      <c r="A362" s="4" t="s">
        <v>668</v>
      </c>
      <c r="B362" s="4" t="s">
        <v>63</v>
      </c>
      <c r="C362" s="4" t="s">
        <v>248</v>
      </c>
      <c r="D362" s="4" t="s">
        <v>158</v>
      </c>
      <c r="E362" s="4" t="s">
        <v>854</v>
      </c>
      <c r="F362" s="2">
        <v>2014</v>
      </c>
      <c r="G362" s="4">
        <v>1169400</v>
      </c>
      <c r="H362" s="4">
        <v>0</v>
      </c>
      <c r="I362" s="4" t="s">
        <v>43</v>
      </c>
      <c r="J362" s="4">
        <v>1500000</v>
      </c>
      <c r="K362" s="4" t="s">
        <v>334</v>
      </c>
      <c r="L362" s="3">
        <v>41933</v>
      </c>
      <c r="M362" s="4" t="s">
        <v>597</v>
      </c>
      <c r="N362" s="4" t="s">
        <v>718</v>
      </c>
      <c r="O362" s="4" t="s">
        <v>861</v>
      </c>
      <c r="P362" s="4" t="s">
        <v>560</v>
      </c>
      <c r="Q362" s="4" t="s">
        <v>668</v>
      </c>
      <c r="R362" s="4" t="s">
        <v>439</v>
      </c>
      <c r="S362" s="4" t="s">
        <v>412</v>
      </c>
      <c r="T362" s="4">
        <v>219430</v>
      </c>
      <c r="U362" s="4"/>
      <c r="V362" s="4" t="s">
        <v>568</v>
      </c>
      <c r="W362" s="4" t="s">
        <v>731</v>
      </c>
    </row>
    <row r="363" spans="1:23" ht="79.5" customHeight="1">
      <c r="A363" s="4" t="s">
        <v>668</v>
      </c>
      <c r="B363" s="4" t="s">
        <v>678</v>
      </c>
      <c r="C363" s="4" t="s">
        <v>248</v>
      </c>
      <c r="D363" s="4" t="s">
        <v>158</v>
      </c>
      <c r="E363" s="4" t="s">
        <v>809</v>
      </c>
      <c r="F363" s="2">
        <v>2014</v>
      </c>
      <c r="G363" s="4">
        <v>418760</v>
      </c>
      <c r="H363" s="4">
        <v>0</v>
      </c>
      <c r="I363" s="4" t="s">
        <v>579</v>
      </c>
      <c r="J363" s="4">
        <v>500000</v>
      </c>
      <c r="K363" s="4" t="s">
        <v>334</v>
      </c>
      <c r="L363" s="3">
        <v>41915</v>
      </c>
      <c r="M363" s="4" t="s">
        <v>597</v>
      </c>
      <c r="N363" s="4" t="s">
        <v>718</v>
      </c>
      <c r="O363" s="4" t="s">
        <v>861</v>
      </c>
      <c r="P363" s="4" t="s">
        <v>560</v>
      </c>
      <c r="Q363" s="4" t="s">
        <v>668</v>
      </c>
      <c r="R363" s="4" t="s">
        <v>439</v>
      </c>
      <c r="S363" s="4" t="s">
        <v>412</v>
      </c>
      <c r="T363" s="4">
        <v>218843</v>
      </c>
      <c r="U363" s="4"/>
      <c r="V363" s="4" t="s">
        <v>568</v>
      </c>
      <c r="W363" s="4" t="s">
        <v>731</v>
      </c>
    </row>
    <row r="364" spans="1:23" ht="22.5" customHeight="1">
      <c r="A364" s="4" t="s">
        <v>239</v>
      </c>
      <c r="B364" s="4" t="s">
        <v>708</v>
      </c>
      <c r="C364" s="4" t="s">
        <v>248</v>
      </c>
      <c r="D364" s="4"/>
      <c r="E364" s="4"/>
      <c r="F364" s="2">
        <v>2014</v>
      </c>
      <c r="G364" s="4">
        <v>0</v>
      </c>
      <c r="H364" s="4">
        <v>3500000</v>
      </c>
      <c r="I364" s="4" t="s">
        <v>546</v>
      </c>
      <c r="J364" s="4" t="s">
        <v>333</v>
      </c>
      <c r="K364" s="4" t="s">
        <v>737</v>
      </c>
      <c r="L364" s="3">
        <v>41907</v>
      </c>
      <c r="M364" s="4"/>
      <c r="N364" s="4" t="s">
        <v>718</v>
      </c>
      <c r="O364" s="4" t="s">
        <v>861</v>
      </c>
      <c r="P364" s="4" t="s">
        <v>646</v>
      </c>
      <c r="Q364" s="4" t="s">
        <v>239</v>
      </c>
      <c r="R364" s="4" t="s">
        <v>210</v>
      </c>
      <c r="S364" s="4" t="s">
        <v>412</v>
      </c>
      <c r="T364" s="4">
        <v>219320</v>
      </c>
      <c r="U364" s="4"/>
      <c r="V364" s="4" t="s">
        <v>564</v>
      </c>
      <c r="W364" s="4"/>
    </row>
    <row r="365" spans="1:23" ht="33.75" customHeight="1">
      <c r="A365" s="4" t="s">
        <v>653</v>
      </c>
      <c r="B365" s="4" t="s">
        <v>441</v>
      </c>
      <c r="C365" s="4" t="s">
        <v>248</v>
      </c>
      <c r="D365" s="4"/>
      <c r="E365" s="4"/>
      <c r="F365" s="2">
        <v>2014</v>
      </c>
      <c r="G365" s="4">
        <v>2827597</v>
      </c>
      <c r="H365" s="4">
        <v>0</v>
      </c>
      <c r="I365" s="4" t="s">
        <v>865</v>
      </c>
      <c r="J365" s="4">
        <v>17500000</v>
      </c>
      <c r="K365" s="4" t="s">
        <v>156</v>
      </c>
      <c r="L365" s="3">
        <v>41883</v>
      </c>
      <c r="M365" s="4"/>
      <c r="N365" s="4" t="s">
        <v>718</v>
      </c>
      <c r="O365" s="4" t="s">
        <v>861</v>
      </c>
      <c r="P365" s="4" t="s">
        <v>424</v>
      </c>
      <c r="Q365" s="4" t="s">
        <v>653</v>
      </c>
      <c r="R365" s="4" t="s">
        <v>409</v>
      </c>
      <c r="S365" s="4" t="s">
        <v>412</v>
      </c>
      <c r="T365" s="4">
        <v>219980</v>
      </c>
      <c r="U365" s="4"/>
      <c r="V365" s="4" t="s">
        <v>564</v>
      </c>
      <c r="W365" s="4"/>
    </row>
    <row r="366" spans="1:23" ht="45.75" customHeight="1">
      <c r="A366" s="4" t="s">
        <v>653</v>
      </c>
      <c r="B366" s="4" t="s">
        <v>821</v>
      </c>
      <c r="C366" s="4" t="s">
        <v>248</v>
      </c>
      <c r="D366" s="4"/>
      <c r="E366" s="4"/>
      <c r="F366" s="2">
        <v>2014</v>
      </c>
      <c r="G366" s="4">
        <v>387777</v>
      </c>
      <c r="H366" s="4">
        <v>0</v>
      </c>
      <c r="I366" s="4" t="s">
        <v>60</v>
      </c>
      <c r="J366" s="4">
        <v>2500000</v>
      </c>
      <c r="K366" s="4" t="s">
        <v>156</v>
      </c>
      <c r="L366" s="3">
        <v>41869</v>
      </c>
      <c r="M366" s="4"/>
      <c r="N366" s="4" t="s">
        <v>718</v>
      </c>
      <c r="O366" s="4" t="s">
        <v>861</v>
      </c>
      <c r="P366" s="4" t="s">
        <v>560</v>
      </c>
      <c r="Q366" s="4" t="s">
        <v>653</v>
      </c>
      <c r="R366" s="4" t="s">
        <v>301</v>
      </c>
      <c r="S366" s="4" t="s">
        <v>412</v>
      </c>
      <c r="T366" s="4">
        <v>219520</v>
      </c>
      <c r="U366" s="4"/>
      <c r="V366" s="4" t="s">
        <v>564</v>
      </c>
      <c r="W366" s="4"/>
    </row>
    <row r="367" spans="1:23" ht="79.5" customHeight="1">
      <c r="A367" s="4" t="s">
        <v>653</v>
      </c>
      <c r="B367" s="4" t="s">
        <v>63</v>
      </c>
      <c r="C367" s="4" t="s">
        <v>248</v>
      </c>
      <c r="D367" s="4" t="s">
        <v>158</v>
      </c>
      <c r="E367" s="4" t="s">
        <v>854</v>
      </c>
      <c r="F367" s="2">
        <v>2014</v>
      </c>
      <c r="G367" s="4">
        <v>0</v>
      </c>
      <c r="H367" s="4">
        <v>2289000</v>
      </c>
      <c r="I367" s="4" t="s">
        <v>603</v>
      </c>
      <c r="J367" s="4">
        <v>15000000</v>
      </c>
      <c r="K367" s="4" t="s">
        <v>156</v>
      </c>
      <c r="L367" s="3">
        <v>41933</v>
      </c>
      <c r="M367" s="4" t="s">
        <v>597</v>
      </c>
      <c r="N367" s="4" t="s">
        <v>718</v>
      </c>
      <c r="O367" s="4" t="s">
        <v>861</v>
      </c>
      <c r="P367" s="4" t="s">
        <v>646</v>
      </c>
      <c r="Q367" s="4" t="s">
        <v>653</v>
      </c>
      <c r="R367" s="4" t="s">
        <v>439</v>
      </c>
      <c r="S367" s="4" t="s">
        <v>412</v>
      </c>
      <c r="T367" s="4">
        <v>219530</v>
      </c>
      <c r="U367" s="4"/>
      <c r="V367" s="4" t="s">
        <v>568</v>
      </c>
      <c r="W367" s="4" t="s">
        <v>731</v>
      </c>
    </row>
    <row r="368" spans="1:23" ht="79.5" customHeight="1">
      <c r="A368" s="4" t="s">
        <v>653</v>
      </c>
      <c r="B368" s="4" t="s">
        <v>414</v>
      </c>
      <c r="C368" s="4" t="s">
        <v>248</v>
      </c>
      <c r="D368" s="4" t="s">
        <v>158</v>
      </c>
      <c r="E368" s="4" t="s">
        <v>788</v>
      </c>
      <c r="F368" s="2">
        <v>2014</v>
      </c>
      <c r="G368" s="4">
        <v>1085776</v>
      </c>
      <c r="H368" s="4">
        <v>0</v>
      </c>
      <c r="I368" s="4" t="s">
        <v>291</v>
      </c>
      <c r="J368" s="4">
        <v>7000000</v>
      </c>
      <c r="K368" s="4" t="s">
        <v>156</v>
      </c>
      <c r="L368" s="3">
        <v>41918</v>
      </c>
      <c r="M368" s="4" t="s">
        <v>597</v>
      </c>
      <c r="N368" s="4" t="s">
        <v>718</v>
      </c>
      <c r="O368" s="4" t="s">
        <v>861</v>
      </c>
      <c r="P368" s="4" t="s">
        <v>424</v>
      </c>
      <c r="Q368" s="4" t="s">
        <v>653</v>
      </c>
      <c r="R368" s="4" t="s">
        <v>551</v>
      </c>
      <c r="S368" s="4" t="s">
        <v>412</v>
      </c>
      <c r="T368" s="4">
        <v>219977</v>
      </c>
      <c r="U368" s="4"/>
      <c r="V368" s="4" t="s">
        <v>564</v>
      </c>
      <c r="W368" s="4" t="s">
        <v>731</v>
      </c>
    </row>
    <row r="369" spans="1:23" ht="79.5" customHeight="1">
      <c r="A369" s="4" t="s">
        <v>653</v>
      </c>
      <c r="B369" s="4" t="s">
        <v>414</v>
      </c>
      <c r="C369" s="4" t="s">
        <v>248</v>
      </c>
      <c r="D369" s="4" t="s">
        <v>158</v>
      </c>
      <c r="E369" s="4" t="s">
        <v>788</v>
      </c>
      <c r="F369" s="2">
        <v>2014</v>
      </c>
      <c r="G369" s="4">
        <v>1085776</v>
      </c>
      <c r="H369" s="4">
        <v>0</v>
      </c>
      <c r="I369" s="4" t="s">
        <v>291</v>
      </c>
      <c r="J369" s="4">
        <v>7000000</v>
      </c>
      <c r="K369" s="4" t="s">
        <v>156</v>
      </c>
      <c r="L369" s="3">
        <v>41929</v>
      </c>
      <c r="M369" s="4" t="s">
        <v>597</v>
      </c>
      <c r="N369" s="4" t="s">
        <v>718</v>
      </c>
      <c r="O369" s="4" t="s">
        <v>861</v>
      </c>
      <c r="P369" s="4" t="s">
        <v>560</v>
      </c>
      <c r="Q369" s="4" t="s">
        <v>653</v>
      </c>
      <c r="R369" s="4" t="s">
        <v>551</v>
      </c>
      <c r="S369" s="4" t="s">
        <v>412</v>
      </c>
      <c r="T369" s="4">
        <v>219523</v>
      </c>
      <c r="U369" s="4"/>
      <c r="V369" s="4" t="s">
        <v>564</v>
      </c>
      <c r="W369" s="4" t="s">
        <v>731</v>
      </c>
    </row>
    <row r="370" spans="1:23" ht="79.5" customHeight="1">
      <c r="A370" s="4" t="s">
        <v>653</v>
      </c>
      <c r="B370" s="4" t="s">
        <v>712</v>
      </c>
      <c r="C370" s="4" t="s">
        <v>248</v>
      </c>
      <c r="D370" s="4" t="s">
        <v>158</v>
      </c>
      <c r="E370" s="4" t="s">
        <v>802</v>
      </c>
      <c r="F370" s="2">
        <v>2014</v>
      </c>
      <c r="G370" s="4">
        <v>798212</v>
      </c>
      <c r="H370" s="4">
        <v>0</v>
      </c>
      <c r="I370" s="4" t="s">
        <v>115</v>
      </c>
      <c r="J370" s="4">
        <v>5000000</v>
      </c>
      <c r="K370" s="4" t="s">
        <v>156</v>
      </c>
      <c r="L370" s="3">
        <v>41869</v>
      </c>
      <c r="M370" s="4" t="s">
        <v>597</v>
      </c>
      <c r="N370" s="4" t="s">
        <v>718</v>
      </c>
      <c r="O370" s="4" t="s">
        <v>861</v>
      </c>
      <c r="P370" s="4" t="s">
        <v>560</v>
      </c>
      <c r="Q370" s="4" t="s">
        <v>653</v>
      </c>
      <c r="R370" s="4" t="s">
        <v>559</v>
      </c>
      <c r="S370" s="4" t="s">
        <v>412</v>
      </c>
      <c r="T370" s="4">
        <v>219519</v>
      </c>
      <c r="U370" s="4"/>
      <c r="V370" s="4" t="s">
        <v>564</v>
      </c>
      <c r="W370" s="4" t="s">
        <v>731</v>
      </c>
    </row>
    <row r="371" spans="1:23" ht="79.5" customHeight="1">
      <c r="A371" s="4" t="s">
        <v>653</v>
      </c>
      <c r="B371" s="4" t="s">
        <v>712</v>
      </c>
      <c r="C371" s="4" t="s">
        <v>248</v>
      </c>
      <c r="D371" s="4" t="s">
        <v>158</v>
      </c>
      <c r="E371" s="4" t="s">
        <v>802</v>
      </c>
      <c r="F371" s="2">
        <v>2014</v>
      </c>
      <c r="G371" s="4">
        <v>1131039</v>
      </c>
      <c r="H371" s="4">
        <v>0</v>
      </c>
      <c r="I371" s="4" t="s">
        <v>916</v>
      </c>
      <c r="J371" s="4">
        <v>7000000</v>
      </c>
      <c r="K371" s="4" t="s">
        <v>156</v>
      </c>
      <c r="L371" s="3">
        <v>41908</v>
      </c>
      <c r="M371" s="4" t="s">
        <v>597</v>
      </c>
      <c r="N371" s="4" t="s">
        <v>718</v>
      </c>
      <c r="O371" s="4" t="s">
        <v>861</v>
      </c>
      <c r="P371" s="4" t="s">
        <v>560</v>
      </c>
      <c r="Q371" s="4" t="s">
        <v>653</v>
      </c>
      <c r="R371" s="4" t="s">
        <v>559</v>
      </c>
      <c r="S371" s="4" t="s">
        <v>412</v>
      </c>
      <c r="T371" s="4">
        <v>219521</v>
      </c>
      <c r="U371" s="4"/>
      <c r="V371" s="4" t="s">
        <v>564</v>
      </c>
      <c r="W371" s="4" t="s">
        <v>731</v>
      </c>
    </row>
    <row r="372" spans="1:23" ht="79.5" customHeight="1">
      <c r="A372" s="4" t="s">
        <v>653</v>
      </c>
      <c r="B372" s="4" t="s">
        <v>712</v>
      </c>
      <c r="C372" s="4" t="s">
        <v>248</v>
      </c>
      <c r="D372" s="4" t="s">
        <v>158</v>
      </c>
      <c r="E372" s="4" t="s">
        <v>802</v>
      </c>
      <c r="F372" s="2">
        <v>2014</v>
      </c>
      <c r="G372" s="4">
        <v>670466</v>
      </c>
      <c r="H372" s="4">
        <v>0</v>
      </c>
      <c r="I372" s="4" t="s">
        <v>162</v>
      </c>
      <c r="J372" s="4">
        <v>4000000</v>
      </c>
      <c r="K372" s="4" t="s">
        <v>156</v>
      </c>
      <c r="L372" s="3">
        <v>41820</v>
      </c>
      <c r="M372" s="4" t="s">
        <v>597</v>
      </c>
      <c r="N372" s="4" t="s">
        <v>718</v>
      </c>
      <c r="O372" s="4" t="s">
        <v>861</v>
      </c>
      <c r="P372" s="4" t="s">
        <v>560</v>
      </c>
      <c r="Q372" s="4" t="s">
        <v>653</v>
      </c>
      <c r="R372" s="4" t="s">
        <v>559</v>
      </c>
      <c r="S372" s="4" t="s">
        <v>412</v>
      </c>
      <c r="T372" s="4">
        <v>215925</v>
      </c>
      <c r="U372" s="4"/>
      <c r="V372" s="4" t="s">
        <v>564</v>
      </c>
      <c r="W372" s="4" t="s">
        <v>731</v>
      </c>
    </row>
    <row r="373" spans="1:23" ht="33.75" customHeight="1">
      <c r="A373" s="4" t="s">
        <v>653</v>
      </c>
      <c r="B373" s="4" t="s">
        <v>515</v>
      </c>
      <c r="C373" s="4" t="s">
        <v>248</v>
      </c>
      <c r="D373" s="4"/>
      <c r="E373" s="4"/>
      <c r="F373" s="2">
        <v>2014</v>
      </c>
      <c r="G373" s="4">
        <v>930665</v>
      </c>
      <c r="H373" s="4">
        <v>0</v>
      </c>
      <c r="I373" s="4" t="s">
        <v>113</v>
      </c>
      <c r="J373" s="4">
        <v>6000000</v>
      </c>
      <c r="K373" s="4" t="s">
        <v>156</v>
      </c>
      <c r="L373" s="3">
        <v>41925</v>
      </c>
      <c r="M373" s="4"/>
      <c r="N373" s="4" t="s">
        <v>718</v>
      </c>
      <c r="O373" s="4" t="s">
        <v>861</v>
      </c>
      <c r="P373" s="4" t="s">
        <v>560</v>
      </c>
      <c r="Q373" s="4" t="s">
        <v>653</v>
      </c>
      <c r="R373" s="4" t="s">
        <v>559</v>
      </c>
      <c r="S373" s="4" t="s">
        <v>412</v>
      </c>
      <c r="T373" s="4">
        <v>219522</v>
      </c>
      <c r="U373" s="4"/>
      <c r="V373" s="4" t="s">
        <v>564</v>
      </c>
      <c r="W373" s="4"/>
    </row>
    <row r="374" spans="1:23" ht="33.75" customHeight="1">
      <c r="A374" s="4" t="s">
        <v>653</v>
      </c>
      <c r="B374" s="4" t="s">
        <v>515</v>
      </c>
      <c r="C374" s="4" t="s">
        <v>248</v>
      </c>
      <c r="D374" s="4"/>
      <c r="E374" s="4"/>
      <c r="F374" s="2">
        <v>2014</v>
      </c>
      <c r="G374" s="4">
        <v>775555</v>
      </c>
      <c r="H374" s="4">
        <v>0</v>
      </c>
      <c r="I374" s="4" t="s">
        <v>113</v>
      </c>
      <c r="J374" s="4">
        <v>5000000</v>
      </c>
      <c r="K374" s="4" t="s">
        <v>156</v>
      </c>
      <c r="L374" s="3">
        <v>41918</v>
      </c>
      <c r="M374" s="4"/>
      <c r="N374" s="4" t="s">
        <v>718</v>
      </c>
      <c r="O374" s="4" t="s">
        <v>861</v>
      </c>
      <c r="P374" s="4" t="s">
        <v>424</v>
      </c>
      <c r="Q374" s="4" t="s">
        <v>653</v>
      </c>
      <c r="R374" s="4" t="s">
        <v>559</v>
      </c>
      <c r="S374" s="4" t="s">
        <v>412</v>
      </c>
      <c r="T374" s="4">
        <v>219978</v>
      </c>
      <c r="U374" s="4"/>
      <c r="V374" s="4" t="s">
        <v>564</v>
      </c>
      <c r="W374" s="4"/>
    </row>
    <row r="375" spans="1:23" ht="79.5" customHeight="1">
      <c r="A375" s="4" t="s">
        <v>653</v>
      </c>
      <c r="B375" s="4" t="s">
        <v>382</v>
      </c>
      <c r="C375" s="4" t="s">
        <v>248</v>
      </c>
      <c r="D375" s="4" t="s">
        <v>158</v>
      </c>
      <c r="E375" s="4" t="s">
        <v>743</v>
      </c>
      <c r="F375" s="2">
        <v>2014</v>
      </c>
      <c r="G375" s="4">
        <v>165000</v>
      </c>
      <c r="H375" s="4">
        <v>0</v>
      </c>
      <c r="I375" s="4" t="s">
        <v>837</v>
      </c>
      <c r="J375" s="4">
        <v>165000</v>
      </c>
      <c r="K375" s="4" t="s">
        <v>737</v>
      </c>
      <c r="L375" s="3">
        <v>41913</v>
      </c>
      <c r="M375" s="4" t="s">
        <v>597</v>
      </c>
      <c r="N375" s="4" t="s">
        <v>718</v>
      </c>
      <c r="O375" s="4" t="s">
        <v>207</v>
      </c>
      <c r="P375" s="4" t="s">
        <v>424</v>
      </c>
      <c r="Q375" s="4" t="s">
        <v>653</v>
      </c>
      <c r="R375" s="4" t="s">
        <v>559</v>
      </c>
      <c r="S375" s="4" t="s">
        <v>412</v>
      </c>
      <c r="T375" s="4">
        <v>220027</v>
      </c>
      <c r="U375" s="4"/>
      <c r="V375" s="4" t="s">
        <v>404</v>
      </c>
      <c r="W375" s="4" t="s">
        <v>731</v>
      </c>
    </row>
    <row r="376" spans="1:23" ht="22.5" customHeight="1">
      <c r="A376" s="4" t="s">
        <v>653</v>
      </c>
      <c r="B376" s="4" t="s">
        <v>708</v>
      </c>
      <c r="C376" s="4" t="s">
        <v>248</v>
      </c>
      <c r="D376" s="4"/>
      <c r="E376" s="4"/>
      <c r="F376" s="2">
        <v>2014</v>
      </c>
      <c r="G376" s="4">
        <v>9306654</v>
      </c>
      <c r="H376" s="4">
        <v>0</v>
      </c>
      <c r="I376" s="4" t="s">
        <v>223</v>
      </c>
      <c r="J376" s="4">
        <v>60000000</v>
      </c>
      <c r="K376" s="4" t="s">
        <v>156</v>
      </c>
      <c r="L376" s="3">
        <v>41918</v>
      </c>
      <c r="M376" s="4"/>
      <c r="N376" s="4" t="s">
        <v>718</v>
      </c>
      <c r="O376" s="4" t="s">
        <v>861</v>
      </c>
      <c r="P376" s="4" t="s">
        <v>424</v>
      </c>
      <c r="Q376" s="4" t="s">
        <v>653</v>
      </c>
      <c r="R376" s="4" t="s">
        <v>210</v>
      </c>
      <c r="S376" s="4" t="s">
        <v>454</v>
      </c>
      <c r="T376" s="4">
        <v>219979</v>
      </c>
      <c r="U376" s="4"/>
      <c r="V376" s="4" t="s">
        <v>564</v>
      </c>
      <c r="W376" s="4"/>
    </row>
    <row r="377" spans="1:23" ht="79.5" customHeight="1">
      <c r="A377" s="4" t="s">
        <v>653</v>
      </c>
      <c r="B377" s="4" t="s">
        <v>357</v>
      </c>
      <c r="C377" s="4" t="s">
        <v>248</v>
      </c>
      <c r="D377" s="4" t="s">
        <v>158</v>
      </c>
      <c r="E377" s="4" t="s">
        <v>111</v>
      </c>
      <c r="F377" s="2">
        <v>2014</v>
      </c>
      <c r="G377" s="4">
        <v>861178</v>
      </c>
      <c r="H377" s="4">
        <v>0</v>
      </c>
      <c r="I377" s="4" t="s">
        <v>546</v>
      </c>
      <c r="J377" s="4" t="s">
        <v>333</v>
      </c>
      <c r="K377" s="4" t="s">
        <v>737</v>
      </c>
      <c r="L377" s="3">
        <v>41922</v>
      </c>
      <c r="M377" s="4" t="s">
        <v>597</v>
      </c>
      <c r="N377" s="4" t="s">
        <v>508</v>
      </c>
      <c r="O377" s="4" t="s">
        <v>861</v>
      </c>
      <c r="P377" s="4" t="s">
        <v>560</v>
      </c>
      <c r="Q377" s="4" t="s">
        <v>653</v>
      </c>
      <c r="R377" s="4" t="s">
        <v>439</v>
      </c>
      <c r="S377" s="4" t="s">
        <v>412</v>
      </c>
      <c r="T377" s="4">
        <v>219077</v>
      </c>
      <c r="U377" s="4"/>
      <c r="V377" s="4" t="s">
        <v>404</v>
      </c>
      <c r="W377" s="4" t="s">
        <v>597</v>
      </c>
    </row>
    <row r="378" spans="1:23" ht="33.75" customHeight="1">
      <c r="A378" s="4" t="s">
        <v>653</v>
      </c>
      <c r="B378" s="4" t="s">
        <v>678</v>
      </c>
      <c r="C378" s="4" t="s">
        <v>248</v>
      </c>
      <c r="D378" s="4"/>
      <c r="E378" s="4"/>
      <c r="F378" s="2">
        <v>2014</v>
      </c>
      <c r="G378" s="4">
        <v>1596424</v>
      </c>
      <c r="H378" s="4">
        <v>0</v>
      </c>
      <c r="I378" s="4" t="s">
        <v>328</v>
      </c>
      <c r="J378" s="4">
        <v>10000000</v>
      </c>
      <c r="K378" s="4" t="s">
        <v>156</v>
      </c>
      <c r="L378" s="3">
        <v>41820</v>
      </c>
      <c r="M378" s="4"/>
      <c r="N378" s="4" t="s">
        <v>718</v>
      </c>
      <c r="O378" s="4" t="s">
        <v>861</v>
      </c>
      <c r="P378" s="4" t="s">
        <v>560</v>
      </c>
      <c r="Q378" s="4" t="s">
        <v>653</v>
      </c>
      <c r="R378" s="4" t="s">
        <v>439</v>
      </c>
      <c r="S378" s="4" t="s">
        <v>412</v>
      </c>
      <c r="T378" s="4">
        <v>216896</v>
      </c>
      <c r="U378" s="4"/>
      <c r="V378" s="4" t="s">
        <v>568</v>
      </c>
      <c r="W378" s="4"/>
    </row>
    <row r="379" spans="1:23" ht="79.5" customHeight="1">
      <c r="A379" s="4" t="s">
        <v>653</v>
      </c>
      <c r="B379" s="4" t="s">
        <v>678</v>
      </c>
      <c r="C379" s="4" t="s">
        <v>248</v>
      </c>
      <c r="D379" s="4" t="s">
        <v>158</v>
      </c>
      <c r="E379" s="4" t="s">
        <v>809</v>
      </c>
      <c r="F379" s="2">
        <v>2014</v>
      </c>
      <c r="G379" s="4">
        <v>961688</v>
      </c>
      <c r="H379" s="4">
        <v>0</v>
      </c>
      <c r="I379" s="4" t="s">
        <v>676</v>
      </c>
      <c r="J379" s="4">
        <v>6200000</v>
      </c>
      <c r="K379" s="4" t="s">
        <v>156</v>
      </c>
      <c r="L379" s="3">
        <v>41913</v>
      </c>
      <c r="M379" s="4" t="s">
        <v>597</v>
      </c>
      <c r="N379" s="4" t="s">
        <v>718</v>
      </c>
      <c r="O379" s="4" t="s">
        <v>519</v>
      </c>
      <c r="P379" s="4" t="s">
        <v>560</v>
      </c>
      <c r="Q379" s="4" t="s">
        <v>653</v>
      </c>
      <c r="R379" s="4" t="s">
        <v>439</v>
      </c>
      <c r="S379" s="4" t="s">
        <v>412</v>
      </c>
      <c r="T379" s="4">
        <v>219524</v>
      </c>
      <c r="U379" s="4"/>
      <c r="V379" s="4" t="s">
        <v>564</v>
      </c>
      <c r="W379" s="4" t="s">
        <v>731</v>
      </c>
    </row>
    <row r="380" spans="1:23" ht="79.5" customHeight="1">
      <c r="A380" s="4" t="s">
        <v>653</v>
      </c>
      <c r="B380" s="4" t="s">
        <v>678</v>
      </c>
      <c r="C380" s="4" t="s">
        <v>248</v>
      </c>
      <c r="D380" s="4" t="s">
        <v>158</v>
      </c>
      <c r="E380" s="4" t="s">
        <v>809</v>
      </c>
      <c r="F380" s="2">
        <v>2014</v>
      </c>
      <c r="G380" s="4">
        <v>1117497</v>
      </c>
      <c r="H380" s="4">
        <v>0</v>
      </c>
      <c r="I380" s="4" t="s">
        <v>316</v>
      </c>
      <c r="J380" s="4">
        <v>7000000</v>
      </c>
      <c r="K380" s="4" t="s">
        <v>156</v>
      </c>
      <c r="L380" s="3">
        <v>41915</v>
      </c>
      <c r="M380" s="4" t="s">
        <v>597</v>
      </c>
      <c r="N380" s="4" t="s">
        <v>718</v>
      </c>
      <c r="O380" s="4" t="s">
        <v>861</v>
      </c>
      <c r="P380" s="4" t="s">
        <v>560</v>
      </c>
      <c r="Q380" s="4" t="s">
        <v>653</v>
      </c>
      <c r="R380" s="4" t="s">
        <v>439</v>
      </c>
      <c r="S380" s="4" t="s">
        <v>412</v>
      </c>
      <c r="T380" s="4">
        <v>218842</v>
      </c>
      <c r="U380" s="4"/>
      <c r="V380" s="4" t="s">
        <v>404</v>
      </c>
      <c r="W380" s="4" t="s">
        <v>731</v>
      </c>
    </row>
    <row r="381" spans="1:23" ht="79.5" customHeight="1">
      <c r="A381" s="4" t="s">
        <v>287</v>
      </c>
      <c r="B381" s="4" t="s">
        <v>414</v>
      </c>
      <c r="C381" s="4" t="s">
        <v>248</v>
      </c>
      <c r="D381" s="4" t="s">
        <v>158</v>
      </c>
      <c r="E381" s="4" t="s">
        <v>788</v>
      </c>
      <c r="F381" s="2">
        <v>2014</v>
      </c>
      <c r="G381" s="4">
        <v>1036269</v>
      </c>
      <c r="H381" s="4">
        <v>0</v>
      </c>
      <c r="I381" s="4" t="s">
        <v>193</v>
      </c>
      <c r="J381" s="4" t="s">
        <v>333</v>
      </c>
      <c r="K381" s="4" t="s">
        <v>737</v>
      </c>
      <c r="L381" s="3">
        <v>41954</v>
      </c>
      <c r="M381" s="4" t="s">
        <v>597</v>
      </c>
      <c r="N381" s="4" t="s">
        <v>718</v>
      </c>
      <c r="O381" s="4" t="s">
        <v>861</v>
      </c>
      <c r="P381" s="4" t="s">
        <v>560</v>
      </c>
      <c r="Q381" s="4" t="s">
        <v>400</v>
      </c>
      <c r="R381" s="4" t="s">
        <v>551</v>
      </c>
      <c r="S381" s="4" t="s">
        <v>412</v>
      </c>
      <c r="T381" s="4">
        <v>220843</v>
      </c>
      <c r="U381" s="4"/>
      <c r="V381" s="4" t="s">
        <v>564</v>
      </c>
      <c r="W381" s="4" t="s">
        <v>731</v>
      </c>
    </row>
    <row r="382" spans="1:23" ht="79.5" customHeight="1">
      <c r="A382" s="4" t="s">
        <v>442</v>
      </c>
      <c r="B382" s="4" t="s">
        <v>730</v>
      </c>
      <c r="C382" s="4" t="s">
        <v>248</v>
      </c>
      <c r="D382" s="4" t="s">
        <v>158</v>
      </c>
      <c r="E382" s="4" t="s">
        <v>496</v>
      </c>
      <c r="F382" s="2">
        <v>2014</v>
      </c>
      <c r="G382" s="4">
        <v>169405</v>
      </c>
      <c r="H382" s="4">
        <v>0</v>
      </c>
      <c r="I382" s="4" t="s">
        <v>250</v>
      </c>
      <c r="J382" s="4">
        <v>1000000</v>
      </c>
      <c r="K382" s="4" t="s">
        <v>156</v>
      </c>
      <c r="L382" s="3">
        <v>41945</v>
      </c>
      <c r="M382" s="4" t="s">
        <v>597</v>
      </c>
      <c r="N382" s="4" t="s">
        <v>718</v>
      </c>
      <c r="O382" s="4" t="s">
        <v>861</v>
      </c>
      <c r="P382" s="4" t="s">
        <v>560</v>
      </c>
      <c r="Q382" s="4" t="s">
        <v>400</v>
      </c>
      <c r="R382" s="4" t="s">
        <v>551</v>
      </c>
      <c r="S382" s="4" t="s">
        <v>412</v>
      </c>
      <c r="T382" s="4">
        <v>220377</v>
      </c>
      <c r="U382" s="4"/>
      <c r="V382" s="4" t="s">
        <v>564</v>
      </c>
      <c r="W382" s="4" t="s">
        <v>731</v>
      </c>
    </row>
    <row r="383" spans="1:23" ht="79.5" customHeight="1">
      <c r="A383" s="4" t="s">
        <v>487</v>
      </c>
      <c r="B383" s="4" t="s">
        <v>678</v>
      </c>
      <c r="C383" s="4" t="s">
        <v>248</v>
      </c>
      <c r="D383" s="4" t="s">
        <v>158</v>
      </c>
      <c r="E383" s="4" t="s">
        <v>809</v>
      </c>
      <c r="F383" s="2">
        <v>2014</v>
      </c>
      <c r="G383" s="4">
        <v>500000</v>
      </c>
      <c r="H383" s="4">
        <v>0</v>
      </c>
      <c r="I383" s="4" t="s">
        <v>56</v>
      </c>
      <c r="J383" s="4" t="s">
        <v>333</v>
      </c>
      <c r="K383" s="4" t="s">
        <v>737</v>
      </c>
      <c r="L383" s="3">
        <v>41871</v>
      </c>
      <c r="M383" s="4" t="s">
        <v>597</v>
      </c>
      <c r="N383" s="4" t="s">
        <v>718</v>
      </c>
      <c r="O383" s="4" t="s">
        <v>861</v>
      </c>
      <c r="P383" s="4" t="s">
        <v>560</v>
      </c>
      <c r="Q383" s="4" t="s">
        <v>400</v>
      </c>
      <c r="R383" s="4" t="s">
        <v>439</v>
      </c>
      <c r="S383" s="4" t="s">
        <v>412</v>
      </c>
      <c r="T383" s="4">
        <v>217028</v>
      </c>
      <c r="U383" s="4"/>
      <c r="V383" s="4" t="s">
        <v>404</v>
      </c>
      <c r="W383" s="4" t="s">
        <v>731</v>
      </c>
    </row>
    <row r="384" spans="1:23" ht="57" customHeight="1">
      <c r="A384" s="4" t="s">
        <v>367</v>
      </c>
      <c r="B384" s="4" t="s">
        <v>135</v>
      </c>
      <c r="C384" s="4" t="s">
        <v>248</v>
      </c>
      <c r="D384" s="4"/>
      <c r="E384" s="4"/>
      <c r="F384" s="2">
        <v>2014</v>
      </c>
      <c r="G384" s="4">
        <v>4000000</v>
      </c>
      <c r="H384" s="4">
        <v>0</v>
      </c>
      <c r="I384" s="4" t="s">
        <v>880</v>
      </c>
      <c r="J384" s="4" t="s">
        <v>333</v>
      </c>
      <c r="K384" s="4" t="s">
        <v>737</v>
      </c>
      <c r="L384" s="3">
        <v>41899</v>
      </c>
      <c r="M384" s="4"/>
      <c r="N384" s="4" t="s">
        <v>718</v>
      </c>
      <c r="O384" s="4" t="s">
        <v>207</v>
      </c>
      <c r="P384" s="4" t="s">
        <v>560</v>
      </c>
      <c r="Q384" s="4" t="s">
        <v>400</v>
      </c>
      <c r="R384" s="4" t="s">
        <v>559</v>
      </c>
      <c r="S384" s="4" t="s">
        <v>412</v>
      </c>
      <c r="T384" s="4">
        <v>218225</v>
      </c>
      <c r="U384" s="4"/>
      <c r="V384" s="4" t="s">
        <v>564</v>
      </c>
      <c r="W384" s="4"/>
    </row>
    <row r="385" spans="1:23" ht="57" customHeight="1">
      <c r="A385" s="4" t="s">
        <v>354</v>
      </c>
      <c r="B385" s="4" t="s">
        <v>110</v>
      </c>
      <c r="C385" s="4" t="s">
        <v>248</v>
      </c>
      <c r="D385" s="4"/>
      <c r="E385" s="4"/>
      <c r="F385" s="2">
        <v>2014</v>
      </c>
      <c r="G385" s="4">
        <v>1900000</v>
      </c>
      <c r="H385" s="4">
        <v>0</v>
      </c>
      <c r="I385" s="4" t="s">
        <v>432</v>
      </c>
      <c r="J385" s="4" t="s">
        <v>333</v>
      </c>
      <c r="K385" s="4" t="s">
        <v>737</v>
      </c>
      <c r="L385" s="3">
        <v>41949</v>
      </c>
      <c r="M385" s="4"/>
      <c r="N385" s="4" t="s">
        <v>718</v>
      </c>
      <c r="O385" s="4" t="s">
        <v>861</v>
      </c>
      <c r="P385" s="4" t="s">
        <v>424</v>
      </c>
      <c r="Q385" s="4" t="s">
        <v>400</v>
      </c>
      <c r="R385" s="4" t="s">
        <v>559</v>
      </c>
      <c r="S385" s="4" t="s">
        <v>412</v>
      </c>
      <c r="T385" s="4">
        <v>220822</v>
      </c>
      <c r="U385" s="4"/>
      <c r="V385" s="4" t="s">
        <v>564</v>
      </c>
      <c r="W385" s="4"/>
    </row>
    <row r="386" spans="1:23" ht="79.5" customHeight="1">
      <c r="A386" s="4" t="s">
        <v>354</v>
      </c>
      <c r="B386" s="4" t="s">
        <v>112</v>
      </c>
      <c r="C386" s="4" t="s">
        <v>248</v>
      </c>
      <c r="D386" s="4" t="s">
        <v>158</v>
      </c>
      <c r="E386" s="4" t="s">
        <v>914</v>
      </c>
      <c r="F386" s="2">
        <v>2014</v>
      </c>
      <c r="G386" s="4">
        <v>2800000</v>
      </c>
      <c r="H386" s="4">
        <v>0</v>
      </c>
      <c r="I386" s="4" t="s">
        <v>795</v>
      </c>
      <c r="J386" s="4" t="s">
        <v>333</v>
      </c>
      <c r="K386" s="4" t="s">
        <v>737</v>
      </c>
      <c r="L386" s="3">
        <v>41852</v>
      </c>
      <c r="M386" s="4" t="s">
        <v>597</v>
      </c>
      <c r="N386" s="4" t="s">
        <v>718</v>
      </c>
      <c r="O386" s="4" t="s">
        <v>861</v>
      </c>
      <c r="P386" s="4" t="s">
        <v>560</v>
      </c>
      <c r="Q386" s="4" t="s">
        <v>400</v>
      </c>
      <c r="R386" s="4" t="s">
        <v>551</v>
      </c>
      <c r="S386" s="4" t="s">
        <v>412</v>
      </c>
      <c r="T386" s="4">
        <v>218067</v>
      </c>
      <c r="U386" s="4"/>
      <c r="V386" s="4" t="s">
        <v>564</v>
      </c>
      <c r="W386" s="4" t="s">
        <v>731</v>
      </c>
    </row>
    <row r="387" spans="1:23" ht="57" customHeight="1">
      <c r="A387" s="4" t="s">
        <v>354</v>
      </c>
      <c r="B387" s="4" t="s">
        <v>541</v>
      </c>
      <c r="C387" s="4" t="s">
        <v>248</v>
      </c>
      <c r="D387" s="4"/>
      <c r="E387" s="4"/>
      <c r="F387" s="2">
        <v>2014</v>
      </c>
      <c r="G387" s="4">
        <v>9000000</v>
      </c>
      <c r="H387" s="4">
        <v>0</v>
      </c>
      <c r="I387" s="4" t="s">
        <v>186</v>
      </c>
      <c r="J387" s="4" t="s">
        <v>333</v>
      </c>
      <c r="K387" s="4" t="s">
        <v>737</v>
      </c>
      <c r="L387" s="3">
        <v>41893</v>
      </c>
      <c r="M387" s="4"/>
      <c r="N387" s="4" t="s">
        <v>718</v>
      </c>
      <c r="O387" s="4" t="s">
        <v>861</v>
      </c>
      <c r="P387" s="4" t="s">
        <v>424</v>
      </c>
      <c r="Q387" s="4" t="s">
        <v>400</v>
      </c>
      <c r="R387" s="4" t="s">
        <v>301</v>
      </c>
      <c r="S387" s="4" t="s">
        <v>412</v>
      </c>
      <c r="T387" s="4">
        <v>217974</v>
      </c>
      <c r="U387" s="4"/>
      <c r="V387" s="4" t="s">
        <v>564</v>
      </c>
      <c r="W387" s="4"/>
    </row>
    <row r="388" spans="1:23" ht="79.5" customHeight="1">
      <c r="A388" s="4" t="s">
        <v>354</v>
      </c>
      <c r="B388" s="4" t="s">
        <v>548</v>
      </c>
      <c r="C388" s="4" t="s">
        <v>248</v>
      </c>
      <c r="D388" s="4"/>
      <c r="E388" s="4"/>
      <c r="F388" s="2">
        <v>2014</v>
      </c>
      <c r="G388" s="4">
        <v>100000</v>
      </c>
      <c r="H388" s="4">
        <v>0</v>
      </c>
      <c r="I388" s="4" t="s">
        <v>789</v>
      </c>
      <c r="J388" s="4" t="s">
        <v>333</v>
      </c>
      <c r="K388" s="4" t="s">
        <v>737</v>
      </c>
      <c r="L388" s="3">
        <v>41894</v>
      </c>
      <c r="M388" s="4"/>
      <c r="N388" s="4" t="s">
        <v>718</v>
      </c>
      <c r="O388" s="4" t="s">
        <v>861</v>
      </c>
      <c r="P388" s="4" t="s">
        <v>560</v>
      </c>
      <c r="Q388" s="4" t="s">
        <v>400</v>
      </c>
      <c r="R388" s="4" t="s">
        <v>559</v>
      </c>
      <c r="S388" s="4" t="s">
        <v>412</v>
      </c>
      <c r="T388" s="4">
        <v>219034</v>
      </c>
      <c r="U388" s="4"/>
      <c r="V388" s="4" t="s">
        <v>564</v>
      </c>
      <c r="W388" s="4"/>
    </row>
    <row r="389" spans="1:23" ht="90.75" customHeight="1">
      <c r="A389" s="4" t="s">
        <v>354</v>
      </c>
      <c r="B389" s="4" t="s">
        <v>400</v>
      </c>
      <c r="C389" s="4" t="s">
        <v>248</v>
      </c>
      <c r="D389" s="4"/>
      <c r="E389" s="4"/>
      <c r="F389" s="2">
        <v>2014</v>
      </c>
      <c r="G389" s="4">
        <v>0</v>
      </c>
      <c r="H389" s="4">
        <v>7500000</v>
      </c>
      <c r="I389" s="4" t="s">
        <v>268</v>
      </c>
      <c r="J389" s="4" t="s">
        <v>333</v>
      </c>
      <c r="K389" s="4" t="s">
        <v>737</v>
      </c>
      <c r="L389" s="3">
        <v>41935</v>
      </c>
      <c r="M389" s="4"/>
      <c r="N389" s="4" t="s">
        <v>718</v>
      </c>
      <c r="O389" s="4" t="s">
        <v>207</v>
      </c>
      <c r="P389" s="4" t="s">
        <v>646</v>
      </c>
      <c r="Q389" s="4" t="s">
        <v>400</v>
      </c>
      <c r="R389" s="4" t="s">
        <v>301</v>
      </c>
      <c r="S389" s="4" t="s">
        <v>412</v>
      </c>
      <c r="T389" s="4">
        <v>220826</v>
      </c>
      <c r="U389" s="4"/>
      <c r="V389" s="4" t="s">
        <v>564</v>
      </c>
      <c r="W389" s="4"/>
    </row>
    <row r="390" spans="1:23" ht="79.5" customHeight="1">
      <c r="A390" s="4" t="s">
        <v>354</v>
      </c>
      <c r="B390" s="4" t="s">
        <v>652</v>
      </c>
      <c r="C390" s="4" t="s">
        <v>248</v>
      </c>
      <c r="D390" s="4" t="s">
        <v>158</v>
      </c>
      <c r="E390" s="4" t="s">
        <v>281</v>
      </c>
      <c r="F390" s="2">
        <v>2014</v>
      </c>
      <c r="G390" s="4">
        <v>0</v>
      </c>
      <c r="H390" s="4">
        <v>3600000</v>
      </c>
      <c r="I390" s="4" t="s">
        <v>836</v>
      </c>
      <c r="J390" s="4" t="s">
        <v>333</v>
      </c>
      <c r="K390" s="4" t="s">
        <v>737</v>
      </c>
      <c r="L390" s="3">
        <v>41897</v>
      </c>
      <c r="M390" s="4" t="s">
        <v>597</v>
      </c>
      <c r="N390" s="4" t="s">
        <v>718</v>
      </c>
      <c r="O390" s="4" t="s">
        <v>207</v>
      </c>
      <c r="P390" s="4" t="s">
        <v>646</v>
      </c>
      <c r="Q390" s="4" t="s">
        <v>400</v>
      </c>
      <c r="R390" s="4" t="s">
        <v>439</v>
      </c>
      <c r="S390" s="4" t="s">
        <v>412</v>
      </c>
      <c r="T390" s="4">
        <v>218069</v>
      </c>
      <c r="U390" s="4"/>
      <c r="V390" s="4" t="s">
        <v>564</v>
      </c>
      <c r="W390" s="4" t="s">
        <v>731</v>
      </c>
    </row>
    <row r="391" spans="1:23" ht="57" customHeight="1">
      <c r="A391" s="4" t="s">
        <v>354</v>
      </c>
      <c r="B391" s="4" t="s">
        <v>708</v>
      </c>
      <c r="C391" s="4" t="s">
        <v>248</v>
      </c>
      <c r="D391" s="4"/>
      <c r="E391" s="4"/>
      <c r="F391" s="2">
        <v>2014</v>
      </c>
      <c r="G391" s="4">
        <v>0</v>
      </c>
      <c r="H391" s="4">
        <v>3000000</v>
      </c>
      <c r="I391" s="4" t="s">
        <v>633</v>
      </c>
      <c r="J391" s="4" t="s">
        <v>333</v>
      </c>
      <c r="K391" s="4" t="s">
        <v>737</v>
      </c>
      <c r="L391" s="3">
        <v>41897</v>
      </c>
      <c r="M391" s="4"/>
      <c r="N391" s="4" t="s">
        <v>718</v>
      </c>
      <c r="O391" s="4" t="s">
        <v>207</v>
      </c>
      <c r="P391" s="4" t="s">
        <v>646</v>
      </c>
      <c r="Q391" s="4" t="s">
        <v>400</v>
      </c>
      <c r="R391" s="4" t="s">
        <v>210</v>
      </c>
      <c r="S391" s="4" t="s">
        <v>412</v>
      </c>
      <c r="T391" s="4">
        <v>218068</v>
      </c>
      <c r="U391" s="4"/>
      <c r="V391" s="4" t="s">
        <v>564</v>
      </c>
      <c r="W391" s="4"/>
    </row>
    <row r="392" spans="1:23" ht="102" customHeight="1">
      <c r="A392" s="4" t="s">
        <v>354</v>
      </c>
      <c r="B392" s="4" t="s">
        <v>708</v>
      </c>
      <c r="C392" s="4" t="s">
        <v>248</v>
      </c>
      <c r="D392" s="4"/>
      <c r="E392" s="4"/>
      <c r="F392" s="2">
        <v>2014</v>
      </c>
      <c r="G392" s="4">
        <v>0</v>
      </c>
      <c r="H392" s="4">
        <v>74100000</v>
      </c>
      <c r="I392" s="4" t="s">
        <v>594</v>
      </c>
      <c r="J392" s="4" t="s">
        <v>333</v>
      </c>
      <c r="K392" s="4" t="s">
        <v>737</v>
      </c>
      <c r="L392" s="3">
        <v>41935</v>
      </c>
      <c r="M392" s="4"/>
      <c r="N392" s="4" t="s">
        <v>718</v>
      </c>
      <c r="O392" s="4" t="s">
        <v>861</v>
      </c>
      <c r="P392" s="4" t="s">
        <v>646</v>
      </c>
      <c r="Q392" s="4" t="s">
        <v>400</v>
      </c>
      <c r="R392" s="4" t="s">
        <v>210</v>
      </c>
      <c r="S392" s="4" t="s">
        <v>412</v>
      </c>
      <c r="T392" s="4">
        <v>220821</v>
      </c>
      <c r="U392" s="4"/>
      <c r="V392" s="4" t="s">
        <v>564</v>
      </c>
      <c r="W392" s="4"/>
    </row>
    <row r="393" spans="1:23" ht="57" customHeight="1">
      <c r="A393" s="4" t="s">
        <v>354</v>
      </c>
      <c r="B393" s="4" t="s">
        <v>708</v>
      </c>
      <c r="C393" s="4" t="s">
        <v>248</v>
      </c>
      <c r="D393" s="4"/>
      <c r="E393" s="4"/>
      <c r="F393" s="2">
        <v>2014</v>
      </c>
      <c r="G393" s="4">
        <v>1350000</v>
      </c>
      <c r="H393" s="4">
        <v>0</v>
      </c>
      <c r="I393" s="4" t="s">
        <v>122</v>
      </c>
      <c r="J393" s="4" t="s">
        <v>333</v>
      </c>
      <c r="K393" s="4" t="s">
        <v>737</v>
      </c>
      <c r="L393" s="3">
        <v>41949</v>
      </c>
      <c r="M393" s="4"/>
      <c r="N393" s="4" t="s">
        <v>718</v>
      </c>
      <c r="O393" s="4" t="s">
        <v>861</v>
      </c>
      <c r="P393" s="4" t="s">
        <v>424</v>
      </c>
      <c r="Q393" s="4" t="s">
        <v>400</v>
      </c>
      <c r="R393" s="4" t="s">
        <v>210</v>
      </c>
      <c r="S393" s="4" t="s">
        <v>412</v>
      </c>
      <c r="T393" s="4">
        <v>220823</v>
      </c>
      <c r="U393" s="4"/>
      <c r="V393" s="4" t="s">
        <v>564</v>
      </c>
      <c r="W393" s="4"/>
    </row>
    <row r="394" spans="1:23" ht="57" customHeight="1">
      <c r="A394" s="4" t="s">
        <v>354</v>
      </c>
      <c r="B394" s="4" t="s">
        <v>708</v>
      </c>
      <c r="C394" s="4" t="s">
        <v>248</v>
      </c>
      <c r="D394" s="4"/>
      <c r="E394" s="4"/>
      <c r="F394" s="2">
        <v>2014</v>
      </c>
      <c r="G394" s="4">
        <v>1000000</v>
      </c>
      <c r="H394" s="4">
        <v>0</v>
      </c>
      <c r="I394" s="4" t="s">
        <v>834</v>
      </c>
      <c r="J394" s="4" t="s">
        <v>333</v>
      </c>
      <c r="K394" s="4" t="s">
        <v>737</v>
      </c>
      <c r="L394" s="3">
        <v>41949</v>
      </c>
      <c r="M394" s="4"/>
      <c r="N394" s="4" t="s">
        <v>718</v>
      </c>
      <c r="O394" s="4" t="s">
        <v>861</v>
      </c>
      <c r="P394" s="4" t="s">
        <v>424</v>
      </c>
      <c r="Q394" s="4" t="s">
        <v>400</v>
      </c>
      <c r="R394" s="4" t="s">
        <v>210</v>
      </c>
      <c r="S394" s="4" t="s">
        <v>412</v>
      </c>
      <c r="T394" s="4">
        <v>220824</v>
      </c>
      <c r="U394" s="4"/>
      <c r="V394" s="4" t="s">
        <v>564</v>
      </c>
      <c r="W394" s="4"/>
    </row>
    <row r="395" spans="1:23" ht="79.5" customHeight="1">
      <c r="A395" s="4" t="s">
        <v>542</v>
      </c>
      <c r="B395" s="4" t="s">
        <v>678</v>
      </c>
      <c r="C395" s="4" t="s">
        <v>248</v>
      </c>
      <c r="D395" s="4" t="s">
        <v>158</v>
      </c>
      <c r="E395" s="4" t="s">
        <v>809</v>
      </c>
      <c r="F395" s="2">
        <v>2014</v>
      </c>
      <c r="G395" s="4">
        <v>2000000</v>
      </c>
      <c r="H395" s="4">
        <v>0</v>
      </c>
      <c r="I395" s="4" t="s">
        <v>316</v>
      </c>
      <c r="J395" s="4" t="s">
        <v>333</v>
      </c>
      <c r="K395" s="4" t="s">
        <v>737</v>
      </c>
      <c r="L395" s="3">
        <v>41943</v>
      </c>
      <c r="M395" s="4" t="s">
        <v>597</v>
      </c>
      <c r="N395" s="4" t="s">
        <v>718</v>
      </c>
      <c r="O395" s="4" t="s">
        <v>861</v>
      </c>
      <c r="P395" s="4" t="s">
        <v>424</v>
      </c>
      <c r="Q395" s="4" t="s">
        <v>542</v>
      </c>
      <c r="R395" s="4" t="s">
        <v>439</v>
      </c>
      <c r="S395" s="4" t="s">
        <v>412</v>
      </c>
      <c r="T395" s="4">
        <v>220111</v>
      </c>
      <c r="U395" s="4"/>
      <c r="V395" s="4" t="s">
        <v>404</v>
      </c>
      <c r="W395" s="4" t="s">
        <v>731</v>
      </c>
    </row>
    <row r="396" spans="1:23" ht="57" customHeight="1">
      <c r="A396" s="4" t="s">
        <v>400</v>
      </c>
      <c r="B396" s="4" t="s">
        <v>441</v>
      </c>
      <c r="C396" s="4" t="s">
        <v>248</v>
      </c>
      <c r="D396" s="4"/>
      <c r="E396" s="4"/>
      <c r="F396" s="2">
        <v>2014</v>
      </c>
      <c r="G396" s="4">
        <v>0</v>
      </c>
      <c r="H396" s="4">
        <v>3000000</v>
      </c>
      <c r="I396" s="4" t="s">
        <v>825</v>
      </c>
      <c r="J396" s="4" t="s">
        <v>333</v>
      </c>
      <c r="K396" s="4" t="s">
        <v>737</v>
      </c>
      <c r="L396" s="3">
        <v>41956</v>
      </c>
      <c r="M396" s="4"/>
      <c r="N396" s="4" t="s">
        <v>718</v>
      </c>
      <c r="O396" s="4" t="s">
        <v>861</v>
      </c>
      <c r="P396" s="4" t="s">
        <v>646</v>
      </c>
      <c r="Q396" s="4" t="s">
        <v>400</v>
      </c>
      <c r="R396" s="4" t="s">
        <v>409</v>
      </c>
      <c r="S396" s="4" t="s">
        <v>412</v>
      </c>
      <c r="T396" s="4">
        <v>220832</v>
      </c>
      <c r="U396" s="4"/>
      <c r="V396" s="4" t="s">
        <v>210</v>
      </c>
      <c r="W396" s="4"/>
    </row>
    <row r="397" spans="1:23" ht="57" customHeight="1">
      <c r="A397" s="4" t="s">
        <v>400</v>
      </c>
      <c r="B397" s="4" t="s">
        <v>441</v>
      </c>
      <c r="C397" s="4" t="s">
        <v>248</v>
      </c>
      <c r="D397" s="4"/>
      <c r="E397" s="4"/>
      <c r="F397" s="2">
        <v>2014</v>
      </c>
      <c r="G397" s="4">
        <v>0</v>
      </c>
      <c r="H397" s="4">
        <v>10000000</v>
      </c>
      <c r="I397" s="4" t="s">
        <v>308</v>
      </c>
      <c r="J397" s="4" t="s">
        <v>333</v>
      </c>
      <c r="K397" s="4" t="s">
        <v>737</v>
      </c>
      <c r="L397" s="3">
        <v>41956</v>
      </c>
      <c r="M397" s="4"/>
      <c r="N397" s="4" t="s">
        <v>718</v>
      </c>
      <c r="O397" s="4" t="s">
        <v>861</v>
      </c>
      <c r="P397" s="4" t="s">
        <v>646</v>
      </c>
      <c r="Q397" s="4" t="s">
        <v>400</v>
      </c>
      <c r="R397" s="4" t="s">
        <v>409</v>
      </c>
      <c r="S397" s="4" t="s">
        <v>412</v>
      </c>
      <c r="T397" s="4">
        <v>220831</v>
      </c>
      <c r="U397" s="4"/>
      <c r="V397" s="4" t="s">
        <v>210</v>
      </c>
      <c r="W397" s="4"/>
    </row>
    <row r="398" spans="1:23" ht="57" customHeight="1">
      <c r="A398" s="4" t="s">
        <v>400</v>
      </c>
      <c r="B398" s="4" t="s">
        <v>641</v>
      </c>
      <c r="C398" s="4" t="s">
        <v>248</v>
      </c>
      <c r="D398" s="4"/>
      <c r="E398" s="4"/>
      <c r="F398" s="2">
        <v>2014</v>
      </c>
      <c r="G398" s="4">
        <v>0</v>
      </c>
      <c r="H398" s="4">
        <v>0</v>
      </c>
      <c r="I398" s="4" t="s">
        <v>369</v>
      </c>
      <c r="J398" s="4" t="s">
        <v>333</v>
      </c>
      <c r="K398" s="4" t="s">
        <v>737</v>
      </c>
      <c r="L398" s="3">
        <v>41907</v>
      </c>
      <c r="M398" s="4"/>
      <c r="N398" s="4" t="s">
        <v>718</v>
      </c>
      <c r="O398" s="4" t="s">
        <v>861</v>
      </c>
      <c r="P398" s="4" t="s">
        <v>560</v>
      </c>
      <c r="Q398" s="4" t="s">
        <v>400</v>
      </c>
      <c r="R398" s="4" t="s">
        <v>559</v>
      </c>
      <c r="S398" s="4" t="s">
        <v>454</v>
      </c>
      <c r="T398" s="4">
        <v>219175</v>
      </c>
      <c r="U398" s="4"/>
      <c r="V398" s="4" t="s">
        <v>564</v>
      </c>
      <c r="W398" s="4"/>
    </row>
    <row r="399" spans="1:23" ht="57" customHeight="1">
      <c r="A399" s="4" t="s">
        <v>400</v>
      </c>
      <c r="B399" s="4" t="s">
        <v>563</v>
      </c>
      <c r="C399" s="4" t="s">
        <v>248</v>
      </c>
      <c r="D399" s="4"/>
      <c r="E399" s="4"/>
      <c r="F399" s="2">
        <v>2014</v>
      </c>
      <c r="G399" s="4">
        <v>100000</v>
      </c>
      <c r="H399" s="4">
        <v>0</v>
      </c>
      <c r="I399" s="4" t="s">
        <v>704</v>
      </c>
      <c r="J399" s="4" t="s">
        <v>333</v>
      </c>
      <c r="K399" s="4" t="s">
        <v>737</v>
      </c>
      <c r="L399" s="3">
        <v>41914</v>
      </c>
      <c r="M399" s="4"/>
      <c r="N399" s="4" t="s">
        <v>718</v>
      </c>
      <c r="O399" s="4" t="s">
        <v>861</v>
      </c>
      <c r="P399" s="4" t="s">
        <v>560</v>
      </c>
      <c r="Q399" s="4" t="s">
        <v>400</v>
      </c>
      <c r="R399" s="4" t="s">
        <v>67</v>
      </c>
      <c r="S399" s="4" t="s">
        <v>454</v>
      </c>
      <c r="T399" s="4">
        <v>219267</v>
      </c>
      <c r="U399" s="4"/>
      <c r="V399" s="4" t="s">
        <v>564</v>
      </c>
      <c r="W399" s="4"/>
    </row>
    <row r="400" spans="1:23" ht="68.25" customHeight="1">
      <c r="A400" s="4" t="s">
        <v>400</v>
      </c>
      <c r="B400" s="4" t="s">
        <v>563</v>
      </c>
      <c r="C400" s="4" t="s">
        <v>248</v>
      </c>
      <c r="D400" s="4"/>
      <c r="E400" s="4"/>
      <c r="F400" s="2">
        <v>2014</v>
      </c>
      <c r="G400" s="4">
        <v>143051</v>
      </c>
      <c r="H400" s="4">
        <v>0</v>
      </c>
      <c r="I400" s="4" t="s">
        <v>38</v>
      </c>
      <c r="J400" s="4" t="s">
        <v>333</v>
      </c>
      <c r="K400" s="4" t="s">
        <v>737</v>
      </c>
      <c r="L400" s="3">
        <v>41897</v>
      </c>
      <c r="M400" s="4"/>
      <c r="N400" s="4" t="s">
        <v>718</v>
      </c>
      <c r="O400" s="4" t="s">
        <v>693</v>
      </c>
      <c r="P400" s="4" t="s">
        <v>560</v>
      </c>
      <c r="Q400" s="4" t="s">
        <v>400</v>
      </c>
      <c r="R400" s="4" t="s">
        <v>67</v>
      </c>
      <c r="S400" s="4" t="s">
        <v>412</v>
      </c>
      <c r="T400" s="4">
        <v>219686</v>
      </c>
      <c r="U400" s="4"/>
      <c r="V400" s="4" t="s">
        <v>564</v>
      </c>
      <c r="W400" s="4"/>
    </row>
    <row r="401" spans="1:23" ht="79.5" customHeight="1">
      <c r="A401" s="4" t="s">
        <v>400</v>
      </c>
      <c r="B401" s="4" t="s">
        <v>563</v>
      </c>
      <c r="C401" s="4" t="s">
        <v>248</v>
      </c>
      <c r="D401" s="4"/>
      <c r="E401" s="4"/>
      <c r="F401" s="2">
        <v>2014</v>
      </c>
      <c r="G401" s="4">
        <v>275862</v>
      </c>
      <c r="H401" s="4">
        <v>0</v>
      </c>
      <c r="I401" s="4" t="s">
        <v>126</v>
      </c>
      <c r="J401" s="4" t="s">
        <v>333</v>
      </c>
      <c r="K401" s="4" t="s">
        <v>737</v>
      </c>
      <c r="L401" s="3">
        <v>41880</v>
      </c>
      <c r="M401" s="4"/>
      <c r="N401" s="4" t="s">
        <v>718</v>
      </c>
      <c r="O401" s="4" t="s">
        <v>693</v>
      </c>
      <c r="P401" s="4" t="s">
        <v>560</v>
      </c>
      <c r="Q401" s="4" t="s">
        <v>400</v>
      </c>
      <c r="R401" s="4" t="s">
        <v>67</v>
      </c>
      <c r="S401" s="4" t="s">
        <v>412</v>
      </c>
      <c r="T401" s="4">
        <v>219687</v>
      </c>
      <c r="U401" s="4"/>
      <c r="V401" s="4" t="s">
        <v>564</v>
      </c>
      <c r="W401" s="4"/>
    </row>
    <row r="402" spans="1:23" ht="57" customHeight="1">
      <c r="A402" s="4" t="s">
        <v>400</v>
      </c>
      <c r="B402" s="4" t="s">
        <v>563</v>
      </c>
      <c r="C402" s="4" t="s">
        <v>248</v>
      </c>
      <c r="D402" s="4"/>
      <c r="E402" s="4"/>
      <c r="F402" s="2">
        <v>2014</v>
      </c>
      <c r="G402" s="4">
        <v>100000</v>
      </c>
      <c r="H402" s="4">
        <v>0</v>
      </c>
      <c r="I402" s="4" t="s">
        <v>97</v>
      </c>
      <c r="J402" s="4" t="s">
        <v>333</v>
      </c>
      <c r="K402" s="4" t="s">
        <v>737</v>
      </c>
      <c r="L402" s="3">
        <v>41914</v>
      </c>
      <c r="M402" s="4"/>
      <c r="N402" s="4" t="s">
        <v>718</v>
      </c>
      <c r="O402" s="4" t="s">
        <v>207</v>
      </c>
      <c r="P402" s="4" t="s">
        <v>560</v>
      </c>
      <c r="Q402" s="4" t="s">
        <v>400</v>
      </c>
      <c r="R402" s="4" t="s">
        <v>67</v>
      </c>
      <c r="S402" s="4" t="s">
        <v>412</v>
      </c>
      <c r="T402" s="4">
        <v>219692</v>
      </c>
      <c r="U402" s="4"/>
      <c r="V402" s="4" t="s">
        <v>564</v>
      </c>
      <c r="W402" s="4"/>
    </row>
    <row r="403" spans="1:23" ht="57" customHeight="1">
      <c r="A403" s="4" t="s">
        <v>400</v>
      </c>
      <c r="B403" s="4" t="s">
        <v>563</v>
      </c>
      <c r="C403" s="4" t="s">
        <v>248</v>
      </c>
      <c r="D403" s="4"/>
      <c r="E403" s="4"/>
      <c r="F403" s="2">
        <v>2014</v>
      </c>
      <c r="G403" s="4">
        <v>0</v>
      </c>
      <c r="H403" s="4">
        <v>0</v>
      </c>
      <c r="I403" s="4" t="s">
        <v>846</v>
      </c>
      <c r="J403" s="4" t="s">
        <v>333</v>
      </c>
      <c r="K403" s="4" t="s">
        <v>737</v>
      </c>
      <c r="L403" s="3">
        <v>41922</v>
      </c>
      <c r="M403" s="4"/>
      <c r="N403" s="4" t="s">
        <v>508</v>
      </c>
      <c r="O403" s="4" t="s">
        <v>861</v>
      </c>
      <c r="P403" s="4" t="s">
        <v>560</v>
      </c>
      <c r="Q403" s="4" t="s">
        <v>400</v>
      </c>
      <c r="R403" s="4" t="s">
        <v>67</v>
      </c>
      <c r="S403" s="4" t="s">
        <v>454</v>
      </c>
      <c r="T403" s="4">
        <v>219262</v>
      </c>
      <c r="U403" s="4"/>
      <c r="V403" s="4" t="s">
        <v>564</v>
      </c>
      <c r="W403" s="4"/>
    </row>
    <row r="404" spans="1:23" ht="57" customHeight="1">
      <c r="A404" s="4" t="s">
        <v>400</v>
      </c>
      <c r="B404" s="4" t="s">
        <v>563</v>
      </c>
      <c r="C404" s="4" t="s">
        <v>248</v>
      </c>
      <c r="D404" s="4"/>
      <c r="E404" s="4"/>
      <c r="F404" s="2">
        <v>2014</v>
      </c>
      <c r="G404" s="4">
        <v>34483</v>
      </c>
      <c r="H404" s="4">
        <v>0</v>
      </c>
      <c r="I404" s="4" t="s">
        <v>39</v>
      </c>
      <c r="J404" s="4" t="s">
        <v>333</v>
      </c>
      <c r="K404" s="4" t="s">
        <v>737</v>
      </c>
      <c r="L404" s="3">
        <v>41838</v>
      </c>
      <c r="M404" s="4"/>
      <c r="N404" s="4" t="s">
        <v>718</v>
      </c>
      <c r="O404" s="4" t="s">
        <v>693</v>
      </c>
      <c r="P404" s="4" t="s">
        <v>560</v>
      </c>
      <c r="Q404" s="4" t="s">
        <v>400</v>
      </c>
      <c r="R404" s="4" t="s">
        <v>67</v>
      </c>
      <c r="S404" s="4" t="s">
        <v>412</v>
      </c>
      <c r="T404" s="4">
        <v>219677</v>
      </c>
      <c r="U404" s="4"/>
      <c r="V404" s="4" t="s">
        <v>564</v>
      </c>
      <c r="W404" s="4"/>
    </row>
    <row r="405" spans="1:23" ht="57" customHeight="1">
      <c r="A405" s="4" t="s">
        <v>400</v>
      </c>
      <c r="B405" s="4" t="s">
        <v>563</v>
      </c>
      <c r="C405" s="4" t="s">
        <v>248</v>
      </c>
      <c r="D405" s="4"/>
      <c r="E405" s="4"/>
      <c r="F405" s="2">
        <v>2014</v>
      </c>
      <c r="G405" s="4">
        <v>14935</v>
      </c>
      <c r="H405" s="4">
        <v>0</v>
      </c>
      <c r="I405" s="4" t="s">
        <v>524</v>
      </c>
      <c r="J405" s="4" t="s">
        <v>333</v>
      </c>
      <c r="K405" s="4" t="s">
        <v>737</v>
      </c>
      <c r="L405" s="3">
        <v>41891</v>
      </c>
      <c r="M405" s="4"/>
      <c r="N405" s="4" t="s">
        <v>718</v>
      </c>
      <c r="O405" s="4" t="s">
        <v>861</v>
      </c>
      <c r="P405" s="4" t="s">
        <v>560</v>
      </c>
      <c r="Q405" s="4" t="s">
        <v>400</v>
      </c>
      <c r="R405" s="4" t="s">
        <v>67</v>
      </c>
      <c r="S405" s="4" t="s">
        <v>412</v>
      </c>
      <c r="T405" s="4">
        <v>219063</v>
      </c>
      <c r="U405" s="4"/>
      <c r="V405" s="4" t="s">
        <v>564</v>
      </c>
      <c r="W405" s="4"/>
    </row>
    <row r="406" spans="1:23" ht="57" customHeight="1">
      <c r="A406" s="4" t="s">
        <v>400</v>
      </c>
      <c r="B406" s="4" t="s">
        <v>563</v>
      </c>
      <c r="C406" s="4" t="s">
        <v>248</v>
      </c>
      <c r="D406" s="4"/>
      <c r="E406" s="4"/>
      <c r="F406" s="2">
        <v>2014</v>
      </c>
      <c r="G406" s="4">
        <v>0</v>
      </c>
      <c r="H406" s="4">
        <v>0</v>
      </c>
      <c r="I406" s="4" t="s">
        <v>374</v>
      </c>
      <c r="J406" s="4" t="s">
        <v>333</v>
      </c>
      <c r="K406" s="4" t="s">
        <v>737</v>
      </c>
      <c r="L406" s="3">
        <v>41904</v>
      </c>
      <c r="M406" s="4"/>
      <c r="N406" s="4" t="s">
        <v>718</v>
      </c>
      <c r="O406" s="4" t="s">
        <v>693</v>
      </c>
      <c r="P406" s="4" t="s">
        <v>560</v>
      </c>
      <c r="Q406" s="4" t="s">
        <v>400</v>
      </c>
      <c r="R406" s="4" t="s">
        <v>67</v>
      </c>
      <c r="S406" s="4" t="s">
        <v>454</v>
      </c>
      <c r="T406" s="4">
        <v>219168</v>
      </c>
      <c r="U406" s="4"/>
      <c r="V406" s="4" t="s">
        <v>564</v>
      </c>
      <c r="W406" s="4"/>
    </row>
    <row r="407" spans="1:23" ht="57" customHeight="1">
      <c r="A407" s="4" t="s">
        <v>400</v>
      </c>
      <c r="B407" s="4" t="s">
        <v>563</v>
      </c>
      <c r="C407" s="4" t="s">
        <v>248</v>
      </c>
      <c r="D407" s="4"/>
      <c r="E407" s="4"/>
      <c r="F407" s="2">
        <v>2014</v>
      </c>
      <c r="G407" s="4">
        <v>0</v>
      </c>
      <c r="H407" s="4">
        <v>0</v>
      </c>
      <c r="I407" s="4" t="s">
        <v>688</v>
      </c>
      <c r="J407" s="4" t="s">
        <v>333</v>
      </c>
      <c r="K407" s="4" t="s">
        <v>737</v>
      </c>
      <c r="L407" s="3">
        <v>41901</v>
      </c>
      <c r="M407" s="4"/>
      <c r="N407" s="4" t="s">
        <v>718</v>
      </c>
      <c r="O407" s="4" t="s">
        <v>861</v>
      </c>
      <c r="P407" s="4" t="s">
        <v>560</v>
      </c>
      <c r="Q407" s="4" t="s">
        <v>400</v>
      </c>
      <c r="R407" s="4" t="s">
        <v>67</v>
      </c>
      <c r="S407" s="4" t="s">
        <v>454</v>
      </c>
      <c r="T407" s="4">
        <v>219164</v>
      </c>
      <c r="U407" s="4"/>
      <c r="V407" s="4" t="s">
        <v>564</v>
      </c>
      <c r="W407" s="4"/>
    </row>
    <row r="408" spans="1:23" ht="90.75" customHeight="1">
      <c r="A408" s="4" t="s">
        <v>400</v>
      </c>
      <c r="B408" s="4" t="s">
        <v>563</v>
      </c>
      <c r="C408" s="4" t="s">
        <v>248</v>
      </c>
      <c r="D408" s="4"/>
      <c r="E408" s="4"/>
      <c r="F408" s="2">
        <v>2014</v>
      </c>
      <c r="G408" s="4">
        <v>279643</v>
      </c>
      <c r="H408" s="4">
        <v>0</v>
      </c>
      <c r="I408" s="4" t="s">
        <v>566</v>
      </c>
      <c r="J408" s="4" t="s">
        <v>333</v>
      </c>
      <c r="K408" s="4" t="s">
        <v>737</v>
      </c>
      <c r="L408" s="3">
        <v>41891</v>
      </c>
      <c r="M408" s="4"/>
      <c r="N408" s="4" t="s">
        <v>718</v>
      </c>
      <c r="O408" s="4" t="s">
        <v>693</v>
      </c>
      <c r="P408" s="4" t="s">
        <v>560</v>
      </c>
      <c r="Q408" s="4" t="s">
        <v>400</v>
      </c>
      <c r="R408" s="4" t="s">
        <v>67</v>
      </c>
      <c r="S408" s="4" t="s">
        <v>412</v>
      </c>
      <c r="T408" s="4">
        <v>218070</v>
      </c>
      <c r="U408" s="4"/>
      <c r="V408" s="4" t="s">
        <v>210</v>
      </c>
      <c r="W408" s="4"/>
    </row>
    <row r="409" spans="1:23" ht="79.5" customHeight="1">
      <c r="A409" s="4" t="s">
        <v>400</v>
      </c>
      <c r="B409" s="4" t="s">
        <v>563</v>
      </c>
      <c r="C409" s="4" t="s">
        <v>248</v>
      </c>
      <c r="D409" s="4"/>
      <c r="E409" s="4"/>
      <c r="F409" s="2">
        <v>2014</v>
      </c>
      <c r="G409" s="4">
        <v>0</v>
      </c>
      <c r="H409" s="4">
        <v>0</v>
      </c>
      <c r="I409" s="4" t="s">
        <v>689</v>
      </c>
      <c r="J409" s="4" t="s">
        <v>333</v>
      </c>
      <c r="K409" s="4" t="s">
        <v>737</v>
      </c>
      <c r="L409" s="3">
        <v>41905</v>
      </c>
      <c r="M409" s="4"/>
      <c r="N409" s="4" t="s">
        <v>718</v>
      </c>
      <c r="O409" s="4" t="s">
        <v>207</v>
      </c>
      <c r="P409" s="4" t="s">
        <v>424</v>
      </c>
      <c r="Q409" s="4" t="s">
        <v>400</v>
      </c>
      <c r="R409" s="4" t="s">
        <v>67</v>
      </c>
      <c r="S409" s="4" t="s">
        <v>454</v>
      </c>
      <c r="T409" s="4">
        <v>219378</v>
      </c>
      <c r="U409" s="4"/>
      <c r="V409" s="4" t="s">
        <v>564</v>
      </c>
      <c r="W409" s="4"/>
    </row>
    <row r="410" spans="1:23" ht="57" customHeight="1">
      <c r="A410" s="4" t="s">
        <v>400</v>
      </c>
      <c r="B410" s="4" t="s">
        <v>563</v>
      </c>
      <c r="C410" s="4" t="s">
        <v>248</v>
      </c>
      <c r="D410" s="4"/>
      <c r="E410" s="4"/>
      <c r="F410" s="2">
        <v>2014</v>
      </c>
      <c r="G410" s="4">
        <v>0</v>
      </c>
      <c r="H410" s="4">
        <v>0</v>
      </c>
      <c r="I410" s="4" t="s">
        <v>489</v>
      </c>
      <c r="J410" s="4" t="s">
        <v>333</v>
      </c>
      <c r="K410" s="4" t="s">
        <v>737</v>
      </c>
      <c r="L410" s="3">
        <v>41911</v>
      </c>
      <c r="M410" s="4"/>
      <c r="N410" s="4" t="s">
        <v>718</v>
      </c>
      <c r="O410" s="4" t="s">
        <v>207</v>
      </c>
      <c r="P410" s="4" t="s">
        <v>424</v>
      </c>
      <c r="Q410" s="4" t="s">
        <v>400</v>
      </c>
      <c r="R410" s="4" t="s">
        <v>67</v>
      </c>
      <c r="S410" s="4" t="s">
        <v>454</v>
      </c>
      <c r="T410" s="4">
        <v>219382</v>
      </c>
      <c r="U410" s="4"/>
      <c r="V410" s="4" t="s">
        <v>564</v>
      </c>
      <c r="W410" s="4"/>
    </row>
    <row r="411" spans="1:23" ht="57" customHeight="1">
      <c r="A411" s="4" t="s">
        <v>400</v>
      </c>
      <c r="B411" s="4" t="s">
        <v>563</v>
      </c>
      <c r="C411" s="4" t="s">
        <v>248</v>
      </c>
      <c r="D411" s="4"/>
      <c r="E411" s="4"/>
      <c r="F411" s="2">
        <v>2014</v>
      </c>
      <c r="G411" s="4">
        <v>22883</v>
      </c>
      <c r="H411" s="4">
        <v>0</v>
      </c>
      <c r="I411" s="4" t="s">
        <v>724</v>
      </c>
      <c r="J411" s="4">
        <v>10000000</v>
      </c>
      <c r="K411" s="4" t="s">
        <v>422</v>
      </c>
      <c r="L411" s="3">
        <v>41906</v>
      </c>
      <c r="M411" s="4"/>
      <c r="N411" s="4" t="s">
        <v>718</v>
      </c>
      <c r="O411" s="4" t="s">
        <v>693</v>
      </c>
      <c r="P411" s="4" t="s">
        <v>560</v>
      </c>
      <c r="Q411" s="4" t="s">
        <v>400</v>
      </c>
      <c r="R411" s="4" t="s">
        <v>67</v>
      </c>
      <c r="S411" s="4" t="s">
        <v>412</v>
      </c>
      <c r="T411" s="4">
        <v>219385</v>
      </c>
      <c r="U411" s="4"/>
      <c r="V411" s="4" t="s">
        <v>564</v>
      </c>
      <c r="W411" s="4"/>
    </row>
    <row r="412" spans="1:23" ht="57" customHeight="1">
      <c r="A412" s="4" t="s">
        <v>400</v>
      </c>
      <c r="B412" s="4" t="s">
        <v>563</v>
      </c>
      <c r="C412" s="4" t="s">
        <v>248</v>
      </c>
      <c r="D412" s="4"/>
      <c r="E412" s="4"/>
      <c r="F412" s="2">
        <v>2014</v>
      </c>
      <c r="G412" s="4">
        <v>8000</v>
      </c>
      <c r="H412" s="4">
        <v>0</v>
      </c>
      <c r="I412" s="4" t="s">
        <v>843</v>
      </c>
      <c r="J412" s="4" t="s">
        <v>333</v>
      </c>
      <c r="K412" s="4" t="s">
        <v>737</v>
      </c>
      <c r="L412" s="3">
        <v>41913</v>
      </c>
      <c r="M412" s="4"/>
      <c r="N412" s="4" t="s">
        <v>718</v>
      </c>
      <c r="O412" s="4" t="s">
        <v>693</v>
      </c>
      <c r="P412" s="4" t="s">
        <v>560</v>
      </c>
      <c r="Q412" s="4" t="s">
        <v>400</v>
      </c>
      <c r="R412" s="4" t="s">
        <v>67</v>
      </c>
      <c r="S412" s="4" t="s">
        <v>412</v>
      </c>
      <c r="T412" s="4">
        <v>219386</v>
      </c>
      <c r="U412" s="4"/>
      <c r="V412" s="4" t="s">
        <v>564</v>
      </c>
      <c r="W412" s="4"/>
    </row>
    <row r="413" spans="1:23" ht="114" customHeight="1">
      <c r="A413" s="4" t="s">
        <v>400</v>
      </c>
      <c r="B413" s="4" t="s">
        <v>563</v>
      </c>
      <c r="C413" s="4" t="s">
        <v>248</v>
      </c>
      <c r="D413" s="4"/>
      <c r="E413" s="4"/>
      <c r="F413" s="2">
        <v>2014</v>
      </c>
      <c r="G413" s="4">
        <v>122100</v>
      </c>
      <c r="H413" s="4">
        <v>0</v>
      </c>
      <c r="I413" s="4" t="s">
        <v>0</v>
      </c>
      <c r="J413" s="4" t="s">
        <v>333</v>
      </c>
      <c r="K413" s="4" t="s">
        <v>737</v>
      </c>
      <c r="L413" s="3">
        <v>41905</v>
      </c>
      <c r="M413" s="4"/>
      <c r="N413" s="4" t="s">
        <v>718</v>
      </c>
      <c r="O413" s="4" t="s">
        <v>693</v>
      </c>
      <c r="P413" s="4" t="s">
        <v>560</v>
      </c>
      <c r="Q413" s="4" t="s">
        <v>400</v>
      </c>
      <c r="R413" s="4" t="s">
        <v>67</v>
      </c>
      <c r="S413" s="4" t="s">
        <v>412</v>
      </c>
      <c r="T413" s="4">
        <v>219388</v>
      </c>
      <c r="U413" s="4"/>
      <c r="V413" s="4" t="s">
        <v>564</v>
      </c>
      <c r="W413" s="4"/>
    </row>
    <row r="414" spans="1:23" ht="57" customHeight="1">
      <c r="A414" s="4" t="s">
        <v>400</v>
      </c>
      <c r="B414" s="4" t="s">
        <v>563</v>
      </c>
      <c r="C414" s="4" t="s">
        <v>248</v>
      </c>
      <c r="D414" s="4"/>
      <c r="E414" s="4"/>
      <c r="F414" s="2">
        <v>2014</v>
      </c>
      <c r="G414" s="4">
        <v>225000</v>
      </c>
      <c r="H414" s="4">
        <v>0</v>
      </c>
      <c r="I414" s="4" t="s">
        <v>365</v>
      </c>
      <c r="J414" s="4" t="s">
        <v>333</v>
      </c>
      <c r="K414" s="4" t="s">
        <v>737</v>
      </c>
      <c r="L414" s="3">
        <v>41942</v>
      </c>
      <c r="M414" s="4"/>
      <c r="N414" s="4" t="s">
        <v>718</v>
      </c>
      <c r="O414" s="4" t="s">
        <v>693</v>
      </c>
      <c r="P414" s="4" t="s">
        <v>560</v>
      </c>
      <c r="Q414" s="4" t="s">
        <v>400</v>
      </c>
      <c r="R414" s="4" t="s">
        <v>67</v>
      </c>
      <c r="S414" s="4" t="s">
        <v>412</v>
      </c>
      <c r="T414" s="4">
        <v>220806</v>
      </c>
      <c r="U414" s="4"/>
      <c r="V414" s="4" t="s">
        <v>564</v>
      </c>
      <c r="W414" s="4"/>
    </row>
    <row r="415" spans="1:23" ht="57" customHeight="1">
      <c r="A415" s="4" t="s">
        <v>400</v>
      </c>
      <c r="B415" s="4" t="s">
        <v>563</v>
      </c>
      <c r="C415" s="4" t="s">
        <v>248</v>
      </c>
      <c r="D415" s="4"/>
      <c r="E415" s="4"/>
      <c r="F415" s="2">
        <v>2014</v>
      </c>
      <c r="G415" s="4">
        <v>11000</v>
      </c>
      <c r="H415" s="4">
        <v>0</v>
      </c>
      <c r="I415" s="4" t="s">
        <v>847</v>
      </c>
      <c r="J415" s="4" t="s">
        <v>333</v>
      </c>
      <c r="K415" s="4" t="s">
        <v>737</v>
      </c>
      <c r="L415" s="3">
        <v>41942</v>
      </c>
      <c r="M415" s="4"/>
      <c r="N415" s="4" t="s">
        <v>718</v>
      </c>
      <c r="O415" s="4" t="s">
        <v>693</v>
      </c>
      <c r="P415" s="4" t="s">
        <v>560</v>
      </c>
      <c r="Q415" s="4" t="s">
        <v>400</v>
      </c>
      <c r="R415" s="4" t="s">
        <v>67</v>
      </c>
      <c r="S415" s="4" t="s">
        <v>412</v>
      </c>
      <c r="T415" s="4">
        <v>220807</v>
      </c>
      <c r="U415" s="4"/>
      <c r="V415" s="4" t="s">
        <v>564</v>
      </c>
      <c r="W415" s="4"/>
    </row>
    <row r="416" spans="1:23" ht="79.5" customHeight="1">
      <c r="A416" s="4" t="s">
        <v>400</v>
      </c>
      <c r="B416" s="4" t="s">
        <v>563</v>
      </c>
      <c r="C416" s="4" t="s">
        <v>248</v>
      </c>
      <c r="D416" s="4"/>
      <c r="E416" s="4"/>
      <c r="F416" s="2">
        <v>2014</v>
      </c>
      <c r="G416" s="4">
        <v>0</v>
      </c>
      <c r="H416" s="4">
        <v>0</v>
      </c>
      <c r="I416" s="4" t="s">
        <v>264</v>
      </c>
      <c r="J416" s="4" t="s">
        <v>333</v>
      </c>
      <c r="K416" s="4" t="s">
        <v>737</v>
      </c>
      <c r="L416" s="3">
        <v>41942</v>
      </c>
      <c r="M416" s="4"/>
      <c r="N416" s="4" t="s">
        <v>718</v>
      </c>
      <c r="O416" s="4" t="s">
        <v>861</v>
      </c>
      <c r="P416" s="4" t="s">
        <v>560</v>
      </c>
      <c r="Q416" s="4" t="s">
        <v>400</v>
      </c>
      <c r="R416" s="4" t="s">
        <v>67</v>
      </c>
      <c r="S416" s="4" t="s">
        <v>454</v>
      </c>
      <c r="T416" s="4">
        <v>220808</v>
      </c>
      <c r="U416" s="4"/>
      <c r="V416" s="4" t="s">
        <v>564</v>
      </c>
      <c r="W416" s="4"/>
    </row>
    <row r="417" spans="1:23" ht="57" customHeight="1">
      <c r="A417" s="4" t="s">
        <v>400</v>
      </c>
      <c r="B417" s="4" t="s">
        <v>563</v>
      </c>
      <c r="C417" s="4" t="s">
        <v>248</v>
      </c>
      <c r="D417" s="4"/>
      <c r="E417" s="4"/>
      <c r="F417" s="2">
        <v>2014</v>
      </c>
      <c r="G417" s="4">
        <v>0</v>
      </c>
      <c r="H417" s="4">
        <v>0</v>
      </c>
      <c r="I417" s="4" t="s">
        <v>706</v>
      </c>
      <c r="J417" s="4" t="s">
        <v>333</v>
      </c>
      <c r="K417" s="4" t="s">
        <v>737</v>
      </c>
      <c r="L417" s="3">
        <v>41904</v>
      </c>
      <c r="M417" s="4"/>
      <c r="N417" s="4" t="s">
        <v>718</v>
      </c>
      <c r="O417" s="4" t="s">
        <v>207</v>
      </c>
      <c r="P417" s="4" t="s">
        <v>560</v>
      </c>
      <c r="Q417" s="4" t="s">
        <v>400</v>
      </c>
      <c r="R417" s="4" t="s">
        <v>67</v>
      </c>
      <c r="S417" s="4" t="s">
        <v>454</v>
      </c>
      <c r="T417" s="4">
        <v>219165</v>
      </c>
      <c r="U417" s="4"/>
      <c r="V417" s="4" t="s">
        <v>564</v>
      </c>
      <c r="W417" s="4"/>
    </row>
    <row r="418" spans="1:23" ht="57" customHeight="1">
      <c r="A418" s="4" t="s">
        <v>400</v>
      </c>
      <c r="B418" s="4" t="s">
        <v>563</v>
      </c>
      <c r="C418" s="4" t="s">
        <v>248</v>
      </c>
      <c r="D418" s="4"/>
      <c r="E418" s="4"/>
      <c r="F418" s="2">
        <v>2014</v>
      </c>
      <c r="G418" s="4">
        <v>0</v>
      </c>
      <c r="H418" s="4">
        <v>0</v>
      </c>
      <c r="I418" s="4" t="s">
        <v>337</v>
      </c>
      <c r="J418" s="4" t="s">
        <v>333</v>
      </c>
      <c r="K418" s="4" t="s">
        <v>737</v>
      </c>
      <c r="L418" s="3">
        <v>41904</v>
      </c>
      <c r="M418" s="4"/>
      <c r="N418" s="4" t="s">
        <v>718</v>
      </c>
      <c r="O418" s="4" t="s">
        <v>861</v>
      </c>
      <c r="P418" s="4" t="s">
        <v>560</v>
      </c>
      <c r="Q418" s="4" t="s">
        <v>400</v>
      </c>
      <c r="R418" s="4" t="s">
        <v>67</v>
      </c>
      <c r="S418" s="4" t="s">
        <v>454</v>
      </c>
      <c r="T418" s="4">
        <v>219167</v>
      </c>
      <c r="U418" s="4"/>
      <c r="V418" s="4" t="s">
        <v>564</v>
      </c>
      <c r="W418" s="4"/>
    </row>
    <row r="419" spans="1:23" ht="57" customHeight="1">
      <c r="A419" s="4" t="s">
        <v>400</v>
      </c>
      <c r="B419" s="4" t="s">
        <v>563</v>
      </c>
      <c r="C419" s="4" t="s">
        <v>248</v>
      </c>
      <c r="D419" s="4"/>
      <c r="E419" s="4"/>
      <c r="F419" s="2">
        <v>2014</v>
      </c>
      <c r="G419" s="4">
        <v>0</v>
      </c>
      <c r="H419" s="4">
        <v>0</v>
      </c>
      <c r="I419" s="4" t="s">
        <v>167</v>
      </c>
      <c r="J419" s="4" t="s">
        <v>333</v>
      </c>
      <c r="K419" s="4" t="s">
        <v>737</v>
      </c>
      <c r="L419" s="3">
        <v>41904</v>
      </c>
      <c r="M419" s="4"/>
      <c r="N419" s="4" t="s">
        <v>718</v>
      </c>
      <c r="O419" s="4" t="s">
        <v>207</v>
      </c>
      <c r="P419" s="4" t="s">
        <v>560</v>
      </c>
      <c r="Q419" s="4" t="s">
        <v>400</v>
      </c>
      <c r="R419" s="4" t="s">
        <v>67</v>
      </c>
      <c r="S419" s="4" t="s">
        <v>454</v>
      </c>
      <c r="T419" s="4">
        <v>219170</v>
      </c>
      <c r="U419" s="4"/>
      <c r="V419" s="4" t="s">
        <v>564</v>
      </c>
      <c r="W419" s="4"/>
    </row>
    <row r="420" spans="1:23" ht="57" customHeight="1">
      <c r="A420" s="4" t="s">
        <v>400</v>
      </c>
      <c r="B420" s="4" t="s">
        <v>563</v>
      </c>
      <c r="C420" s="4" t="s">
        <v>248</v>
      </c>
      <c r="D420" s="4"/>
      <c r="E420" s="4"/>
      <c r="F420" s="2">
        <v>2014</v>
      </c>
      <c r="G420" s="4">
        <v>0</v>
      </c>
      <c r="H420" s="4">
        <v>0</v>
      </c>
      <c r="I420" s="4" t="s">
        <v>569</v>
      </c>
      <c r="J420" s="4" t="s">
        <v>333</v>
      </c>
      <c r="K420" s="4" t="s">
        <v>737</v>
      </c>
      <c r="L420" s="3">
        <v>41905</v>
      </c>
      <c r="M420" s="4"/>
      <c r="N420" s="4" t="s">
        <v>718</v>
      </c>
      <c r="O420" s="4" t="s">
        <v>693</v>
      </c>
      <c r="P420" s="4" t="s">
        <v>560</v>
      </c>
      <c r="Q420" s="4" t="s">
        <v>400</v>
      </c>
      <c r="R420" s="4" t="s">
        <v>67</v>
      </c>
      <c r="S420" s="4" t="s">
        <v>454</v>
      </c>
      <c r="T420" s="4">
        <v>219173</v>
      </c>
      <c r="U420" s="4"/>
      <c r="V420" s="4" t="s">
        <v>564</v>
      </c>
      <c r="W420" s="4"/>
    </row>
    <row r="421" spans="1:23" ht="57" customHeight="1">
      <c r="A421" s="4" t="s">
        <v>400</v>
      </c>
      <c r="B421" s="4" t="s">
        <v>563</v>
      </c>
      <c r="C421" s="4" t="s">
        <v>248</v>
      </c>
      <c r="D421" s="4"/>
      <c r="E421" s="4"/>
      <c r="F421" s="2">
        <v>2014</v>
      </c>
      <c r="G421" s="4">
        <v>0</v>
      </c>
      <c r="H421" s="4">
        <v>0</v>
      </c>
      <c r="I421" s="4" t="s">
        <v>215</v>
      </c>
      <c r="J421" s="4" t="s">
        <v>333</v>
      </c>
      <c r="K421" s="4" t="s">
        <v>737</v>
      </c>
      <c r="L421" s="3">
        <v>41922</v>
      </c>
      <c r="M421" s="4"/>
      <c r="N421" s="4" t="s">
        <v>718</v>
      </c>
      <c r="O421" s="4" t="s">
        <v>207</v>
      </c>
      <c r="P421" s="4" t="s">
        <v>560</v>
      </c>
      <c r="Q421" s="4" t="s">
        <v>400</v>
      </c>
      <c r="R421" s="4" t="s">
        <v>67</v>
      </c>
      <c r="S421" s="4" t="s">
        <v>454</v>
      </c>
      <c r="T421" s="4">
        <v>219279</v>
      </c>
      <c r="U421" s="4"/>
      <c r="V421" s="4" t="s">
        <v>564</v>
      </c>
      <c r="W421" s="4"/>
    </row>
    <row r="422" spans="1:23" ht="57" customHeight="1">
      <c r="A422" s="4" t="s">
        <v>400</v>
      </c>
      <c r="B422" s="4" t="s">
        <v>661</v>
      </c>
      <c r="C422" s="4" t="s">
        <v>248</v>
      </c>
      <c r="D422" s="4"/>
      <c r="E422" s="4"/>
      <c r="F422" s="2">
        <v>2014</v>
      </c>
      <c r="G422" s="4">
        <v>35000</v>
      </c>
      <c r="H422" s="4">
        <v>0</v>
      </c>
      <c r="I422" s="4" t="s">
        <v>213</v>
      </c>
      <c r="J422" s="4" t="s">
        <v>333</v>
      </c>
      <c r="K422" s="4" t="s">
        <v>737</v>
      </c>
      <c r="L422" s="3">
        <v>41904</v>
      </c>
      <c r="M422" s="4"/>
      <c r="N422" s="4" t="s">
        <v>718</v>
      </c>
      <c r="O422" s="4" t="s">
        <v>781</v>
      </c>
      <c r="P422" s="4" t="s">
        <v>560</v>
      </c>
      <c r="Q422" s="4" t="s">
        <v>400</v>
      </c>
      <c r="R422" s="4" t="s">
        <v>551</v>
      </c>
      <c r="S422" s="4" t="s">
        <v>412</v>
      </c>
      <c r="T422" s="4">
        <v>219387</v>
      </c>
      <c r="U422" s="4"/>
      <c r="V422" s="4" t="s">
        <v>564</v>
      </c>
      <c r="W422" s="4"/>
    </row>
    <row r="423" spans="1:23" ht="79.5" customHeight="1">
      <c r="A423" s="4" t="s">
        <v>400</v>
      </c>
      <c r="B423" s="4" t="s">
        <v>661</v>
      </c>
      <c r="C423" s="4" t="s">
        <v>248</v>
      </c>
      <c r="D423" s="4" t="s">
        <v>158</v>
      </c>
      <c r="E423" s="4" t="s">
        <v>431</v>
      </c>
      <c r="F423" s="2">
        <v>2014</v>
      </c>
      <c r="G423" s="4">
        <v>35000</v>
      </c>
      <c r="H423" s="4">
        <v>0</v>
      </c>
      <c r="I423" s="4" t="s">
        <v>416</v>
      </c>
      <c r="J423" s="4" t="s">
        <v>333</v>
      </c>
      <c r="K423" s="4" t="s">
        <v>737</v>
      </c>
      <c r="L423" s="3">
        <v>41941</v>
      </c>
      <c r="M423" s="4" t="s">
        <v>667</v>
      </c>
      <c r="N423" s="4" t="s">
        <v>718</v>
      </c>
      <c r="O423" s="4" t="s">
        <v>861</v>
      </c>
      <c r="P423" s="4" t="s">
        <v>560</v>
      </c>
      <c r="Q423" s="4" t="s">
        <v>400</v>
      </c>
      <c r="R423" s="4" t="s">
        <v>551</v>
      </c>
      <c r="S423" s="4" t="s">
        <v>412</v>
      </c>
      <c r="T423" s="4">
        <v>220712</v>
      </c>
      <c r="U423" s="4"/>
      <c r="V423" s="4" t="s">
        <v>564</v>
      </c>
      <c r="W423" s="4" t="s">
        <v>731</v>
      </c>
    </row>
    <row r="424" spans="1:23" ht="79.5" customHeight="1">
      <c r="A424" s="4" t="s">
        <v>400</v>
      </c>
      <c r="B424" s="4" t="s">
        <v>319</v>
      </c>
      <c r="C424" s="4" t="s">
        <v>248</v>
      </c>
      <c r="D424" s="4" t="s">
        <v>158</v>
      </c>
      <c r="E424" s="4" t="s">
        <v>86</v>
      </c>
      <c r="F424" s="2">
        <v>2014</v>
      </c>
      <c r="G424" s="4">
        <v>44803</v>
      </c>
      <c r="H424" s="4">
        <v>0</v>
      </c>
      <c r="I424" s="4" t="s">
        <v>181</v>
      </c>
      <c r="J424" s="4">
        <v>50000</v>
      </c>
      <c r="K424" s="4" t="s">
        <v>877</v>
      </c>
      <c r="L424" s="3">
        <v>41918</v>
      </c>
      <c r="M424" s="4" t="s">
        <v>597</v>
      </c>
      <c r="N424" s="4" t="s">
        <v>718</v>
      </c>
      <c r="O424" s="4" t="s">
        <v>861</v>
      </c>
      <c r="P424" s="4" t="s">
        <v>560</v>
      </c>
      <c r="Q424" s="4" t="s">
        <v>400</v>
      </c>
      <c r="R424" s="4" t="s">
        <v>551</v>
      </c>
      <c r="S424" s="4" t="s">
        <v>412</v>
      </c>
      <c r="T424" s="4">
        <v>219273</v>
      </c>
      <c r="U424" s="4"/>
      <c r="V424" s="4" t="s">
        <v>564</v>
      </c>
      <c r="W424" s="4" t="s">
        <v>731</v>
      </c>
    </row>
    <row r="425" spans="1:23" ht="57" customHeight="1">
      <c r="A425" s="4" t="s">
        <v>400</v>
      </c>
      <c r="B425" s="4" t="s">
        <v>72</v>
      </c>
      <c r="C425" s="4" t="s">
        <v>248</v>
      </c>
      <c r="D425" s="4"/>
      <c r="E425" s="4"/>
      <c r="F425" s="2">
        <v>2014</v>
      </c>
      <c r="G425" s="4">
        <v>0</v>
      </c>
      <c r="H425" s="4">
        <v>0</v>
      </c>
      <c r="I425" s="4" t="s">
        <v>779</v>
      </c>
      <c r="J425" s="4" t="s">
        <v>333</v>
      </c>
      <c r="K425" s="4" t="s">
        <v>737</v>
      </c>
      <c r="L425" s="3">
        <v>41899</v>
      </c>
      <c r="M425" s="4"/>
      <c r="N425" s="4" t="s">
        <v>718</v>
      </c>
      <c r="O425" s="4" t="s">
        <v>861</v>
      </c>
      <c r="P425" s="4" t="s">
        <v>560</v>
      </c>
      <c r="Q425" s="4" t="s">
        <v>400</v>
      </c>
      <c r="R425" s="4" t="s">
        <v>559</v>
      </c>
      <c r="S425" s="4" t="s">
        <v>454</v>
      </c>
      <c r="T425" s="4">
        <v>219069</v>
      </c>
      <c r="U425" s="4"/>
      <c r="V425" s="4" t="s">
        <v>564</v>
      </c>
      <c r="W425" s="4"/>
    </row>
    <row r="426" spans="1:23" ht="79.5" customHeight="1">
      <c r="A426" s="4" t="s">
        <v>400</v>
      </c>
      <c r="B426" s="4" t="s">
        <v>63</v>
      </c>
      <c r="C426" s="4" t="s">
        <v>248</v>
      </c>
      <c r="D426" s="4" t="s">
        <v>158</v>
      </c>
      <c r="E426" s="4" t="s">
        <v>854</v>
      </c>
      <c r="F426" s="2">
        <v>2014</v>
      </c>
      <c r="G426" s="4">
        <v>300</v>
      </c>
      <c r="H426" s="4">
        <v>0</v>
      </c>
      <c r="I426" s="4" t="s">
        <v>774</v>
      </c>
      <c r="J426" s="4" t="s">
        <v>333</v>
      </c>
      <c r="K426" s="4" t="s">
        <v>737</v>
      </c>
      <c r="L426" s="3">
        <v>41921</v>
      </c>
      <c r="M426" s="4" t="s">
        <v>597</v>
      </c>
      <c r="N426" s="4" t="s">
        <v>718</v>
      </c>
      <c r="O426" s="4" t="s">
        <v>861</v>
      </c>
      <c r="P426" s="4" t="s">
        <v>560</v>
      </c>
      <c r="Q426" s="4" t="s">
        <v>400</v>
      </c>
      <c r="R426" s="4" t="s">
        <v>439</v>
      </c>
      <c r="S426" s="4" t="s">
        <v>412</v>
      </c>
      <c r="T426" s="4">
        <v>220294</v>
      </c>
      <c r="U426" s="4"/>
      <c r="V426" s="4" t="s">
        <v>404</v>
      </c>
      <c r="W426" s="4" t="s">
        <v>731</v>
      </c>
    </row>
    <row r="427" spans="1:23" ht="57" customHeight="1">
      <c r="A427" s="4" t="s">
        <v>400</v>
      </c>
      <c r="B427" s="4" t="s">
        <v>450</v>
      </c>
      <c r="C427" s="4" t="s">
        <v>248</v>
      </c>
      <c r="D427" s="4"/>
      <c r="E427" s="4"/>
      <c r="F427" s="2">
        <v>2014</v>
      </c>
      <c r="G427" s="4">
        <v>0</v>
      </c>
      <c r="H427" s="4">
        <v>1381025</v>
      </c>
      <c r="I427" s="4" t="s">
        <v>109</v>
      </c>
      <c r="J427" s="4">
        <v>10000000</v>
      </c>
      <c r="K427" s="4" t="s">
        <v>500</v>
      </c>
      <c r="L427" s="3">
        <v>41932</v>
      </c>
      <c r="M427" s="4"/>
      <c r="N427" s="4" t="s">
        <v>718</v>
      </c>
      <c r="O427" s="4" t="s">
        <v>861</v>
      </c>
      <c r="P427" s="4" t="s">
        <v>646</v>
      </c>
      <c r="Q427" s="4" t="s">
        <v>400</v>
      </c>
      <c r="R427" s="4" t="s">
        <v>301</v>
      </c>
      <c r="S427" s="4" t="s">
        <v>412</v>
      </c>
      <c r="T427" s="4">
        <v>219684</v>
      </c>
      <c r="U427" s="4"/>
      <c r="V427" s="4" t="s">
        <v>564</v>
      </c>
      <c r="W427" s="4"/>
    </row>
    <row r="428" spans="1:23" ht="79.5" customHeight="1">
      <c r="A428" s="4" t="s">
        <v>400</v>
      </c>
      <c r="B428" s="4" t="s">
        <v>414</v>
      </c>
      <c r="C428" s="4" t="s">
        <v>248</v>
      </c>
      <c r="D428" s="4" t="s">
        <v>158</v>
      </c>
      <c r="E428" s="4" t="s">
        <v>788</v>
      </c>
      <c r="F428" s="2">
        <v>2014</v>
      </c>
      <c r="G428" s="4">
        <v>199314</v>
      </c>
      <c r="H428" s="4">
        <v>0</v>
      </c>
      <c r="I428" s="4" t="s">
        <v>895</v>
      </c>
      <c r="J428" s="4">
        <v>181376</v>
      </c>
      <c r="K428" s="4" t="s">
        <v>350</v>
      </c>
      <c r="L428" s="3">
        <v>41879</v>
      </c>
      <c r="M428" s="4" t="s">
        <v>597</v>
      </c>
      <c r="N428" s="4" t="s">
        <v>718</v>
      </c>
      <c r="O428" s="4" t="s">
        <v>226</v>
      </c>
      <c r="P428" s="4" t="s">
        <v>560</v>
      </c>
      <c r="Q428" s="4" t="s">
        <v>400</v>
      </c>
      <c r="R428" s="4" t="s">
        <v>551</v>
      </c>
      <c r="S428" s="4" t="s">
        <v>412</v>
      </c>
      <c r="T428" s="4">
        <v>217364</v>
      </c>
      <c r="U428" s="4"/>
      <c r="V428" s="4" t="s">
        <v>404</v>
      </c>
      <c r="W428" s="4" t="s">
        <v>731</v>
      </c>
    </row>
    <row r="429" spans="1:23" ht="79.5" customHeight="1">
      <c r="A429" s="4" t="s">
        <v>400</v>
      </c>
      <c r="B429" s="4" t="s">
        <v>414</v>
      </c>
      <c r="C429" s="4" t="s">
        <v>248</v>
      </c>
      <c r="D429" s="4" t="s">
        <v>158</v>
      </c>
      <c r="E429" s="4" t="s">
        <v>788</v>
      </c>
      <c r="F429" s="2">
        <v>2014</v>
      </c>
      <c r="G429" s="4">
        <v>2414274</v>
      </c>
      <c r="H429" s="4">
        <v>0</v>
      </c>
      <c r="I429" s="4" t="s">
        <v>40</v>
      </c>
      <c r="J429" s="4">
        <v>2196989</v>
      </c>
      <c r="K429" s="4" t="s">
        <v>350</v>
      </c>
      <c r="L429" s="3">
        <v>41879</v>
      </c>
      <c r="M429" s="4" t="s">
        <v>597</v>
      </c>
      <c r="N429" s="4" t="s">
        <v>718</v>
      </c>
      <c r="O429" s="4" t="s">
        <v>226</v>
      </c>
      <c r="P429" s="4" t="s">
        <v>560</v>
      </c>
      <c r="Q429" s="4" t="s">
        <v>400</v>
      </c>
      <c r="R429" s="4" t="s">
        <v>551</v>
      </c>
      <c r="S429" s="4" t="s">
        <v>412</v>
      </c>
      <c r="T429" s="4">
        <v>217366</v>
      </c>
      <c r="U429" s="4"/>
      <c r="V429" s="4" t="s">
        <v>404</v>
      </c>
      <c r="W429" s="4" t="s">
        <v>731</v>
      </c>
    </row>
    <row r="430" spans="1:23" ht="79.5" customHeight="1">
      <c r="A430" s="4" t="s">
        <v>400</v>
      </c>
      <c r="B430" s="4" t="s">
        <v>414</v>
      </c>
      <c r="C430" s="4" t="s">
        <v>248</v>
      </c>
      <c r="D430" s="4" t="s">
        <v>158</v>
      </c>
      <c r="E430" s="4" t="s">
        <v>788</v>
      </c>
      <c r="F430" s="2">
        <v>2014</v>
      </c>
      <c r="G430" s="4">
        <v>1813560</v>
      </c>
      <c r="H430" s="4">
        <v>0</v>
      </c>
      <c r="I430" s="4" t="s">
        <v>649</v>
      </c>
      <c r="J430" s="4">
        <v>1650340</v>
      </c>
      <c r="K430" s="4" t="s">
        <v>350</v>
      </c>
      <c r="L430" s="3">
        <v>41879</v>
      </c>
      <c r="M430" s="4" t="s">
        <v>597</v>
      </c>
      <c r="N430" s="4" t="s">
        <v>718</v>
      </c>
      <c r="O430" s="4" t="s">
        <v>207</v>
      </c>
      <c r="P430" s="4" t="s">
        <v>560</v>
      </c>
      <c r="Q430" s="4" t="s">
        <v>400</v>
      </c>
      <c r="R430" s="4" t="s">
        <v>551</v>
      </c>
      <c r="S430" s="4" t="s">
        <v>412</v>
      </c>
      <c r="T430" s="4">
        <v>217368</v>
      </c>
      <c r="U430" s="4"/>
      <c r="V430" s="4" t="s">
        <v>404</v>
      </c>
      <c r="W430" s="4" t="s">
        <v>731</v>
      </c>
    </row>
    <row r="431" spans="1:23" ht="79.5" customHeight="1">
      <c r="A431" s="4" t="s">
        <v>400</v>
      </c>
      <c r="B431" s="4" t="s">
        <v>414</v>
      </c>
      <c r="C431" s="4" t="s">
        <v>248</v>
      </c>
      <c r="D431" s="4" t="s">
        <v>158</v>
      </c>
      <c r="E431" s="4" t="s">
        <v>788</v>
      </c>
      <c r="F431" s="2">
        <v>2014</v>
      </c>
      <c r="G431" s="4">
        <v>1132078</v>
      </c>
      <c r="H431" s="4">
        <v>0</v>
      </c>
      <c r="I431" s="4" t="s">
        <v>840</v>
      </c>
      <c r="J431" s="4">
        <v>1030191</v>
      </c>
      <c r="K431" s="4" t="s">
        <v>350</v>
      </c>
      <c r="L431" s="3">
        <v>41879</v>
      </c>
      <c r="M431" s="4" t="s">
        <v>597</v>
      </c>
      <c r="N431" s="4" t="s">
        <v>718</v>
      </c>
      <c r="O431" s="4" t="s">
        <v>693</v>
      </c>
      <c r="P431" s="4" t="s">
        <v>560</v>
      </c>
      <c r="Q431" s="4" t="s">
        <v>400</v>
      </c>
      <c r="R431" s="4" t="s">
        <v>551</v>
      </c>
      <c r="S431" s="4" t="s">
        <v>412</v>
      </c>
      <c r="T431" s="4">
        <v>217370</v>
      </c>
      <c r="U431" s="4"/>
      <c r="V431" s="4" t="s">
        <v>404</v>
      </c>
      <c r="W431" s="4" t="s">
        <v>731</v>
      </c>
    </row>
    <row r="432" spans="1:23" ht="79.5" customHeight="1">
      <c r="A432" s="4" t="s">
        <v>400</v>
      </c>
      <c r="B432" s="4" t="s">
        <v>414</v>
      </c>
      <c r="C432" s="4" t="s">
        <v>248</v>
      </c>
      <c r="D432" s="4" t="s">
        <v>158</v>
      </c>
      <c r="E432" s="4" t="s">
        <v>788</v>
      </c>
      <c r="F432" s="2">
        <v>2014</v>
      </c>
      <c r="G432" s="4">
        <v>30000</v>
      </c>
      <c r="H432" s="4">
        <v>0</v>
      </c>
      <c r="I432" s="4" t="s">
        <v>555</v>
      </c>
      <c r="J432" s="4" t="s">
        <v>333</v>
      </c>
      <c r="K432" s="4" t="s">
        <v>737</v>
      </c>
      <c r="L432" s="3">
        <v>41905</v>
      </c>
      <c r="M432" s="4" t="s">
        <v>597</v>
      </c>
      <c r="N432" s="4" t="s">
        <v>718</v>
      </c>
      <c r="O432" s="4" t="s">
        <v>861</v>
      </c>
      <c r="P432" s="4" t="s">
        <v>560</v>
      </c>
      <c r="Q432" s="4" t="s">
        <v>400</v>
      </c>
      <c r="R432" s="4" t="s">
        <v>551</v>
      </c>
      <c r="S432" s="4" t="s">
        <v>412</v>
      </c>
      <c r="T432" s="4">
        <v>219377</v>
      </c>
      <c r="U432" s="4"/>
      <c r="V432" s="4" t="s">
        <v>564</v>
      </c>
      <c r="W432" s="4" t="s">
        <v>731</v>
      </c>
    </row>
    <row r="433" spans="1:23" ht="79.5" customHeight="1">
      <c r="A433" s="4" t="s">
        <v>400</v>
      </c>
      <c r="B433" s="4" t="s">
        <v>414</v>
      </c>
      <c r="C433" s="4" t="s">
        <v>248</v>
      </c>
      <c r="D433" s="4" t="s">
        <v>158</v>
      </c>
      <c r="E433" s="4" t="s">
        <v>788</v>
      </c>
      <c r="F433" s="2">
        <v>2014</v>
      </c>
      <c r="G433" s="4">
        <v>100000</v>
      </c>
      <c r="H433" s="4">
        <v>0</v>
      </c>
      <c r="I433" s="4" t="s">
        <v>530</v>
      </c>
      <c r="J433" s="4" t="s">
        <v>333</v>
      </c>
      <c r="K433" s="4" t="s">
        <v>737</v>
      </c>
      <c r="L433" s="3">
        <v>41927</v>
      </c>
      <c r="M433" s="4" t="s">
        <v>597</v>
      </c>
      <c r="N433" s="4" t="s">
        <v>718</v>
      </c>
      <c r="O433" s="4" t="s">
        <v>861</v>
      </c>
      <c r="P433" s="4" t="s">
        <v>560</v>
      </c>
      <c r="Q433" s="4" t="s">
        <v>400</v>
      </c>
      <c r="R433" s="4" t="s">
        <v>551</v>
      </c>
      <c r="S433" s="4" t="s">
        <v>412</v>
      </c>
      <c r="T433" s="4">
        <v>219674</v>
      </c>
      <c r="U433" s="4"/>
      <c r="V433" s="4" t="s">
        <v>564</v>
      </c>
      <c r="W433" s="4" t="s">
        <v>731</v>
      </c>
    </row>
    <row r="434" spans="1:23" ht="57" customHeight="1">
      <c r="A434" s="4" t="s">
        <v>400</v>
      </c>
      <c r="B434" s="4" t="s">
        <v>143</v>
      </c>
      <c r="C434" s="4" t="s">
        <v>248</v>
      </c>
      <c r="D434" s="4"/>
      <c r="E434" s="4"/>
      <c r="F434" s="2">
        <v>2014</v>
      </c>
      <c r="G434" s="4">
        <v>0</v>
      </c>
      <c r="H434" s="4">
        <v>0</v>
      </c>
      <c r="I434" s="4" t="s">
        <v>141</v>
      </c>
      <c r="J434" s="4" t="s">
        <v>333</v>
      </c>
      <c r="K434" s="4" t="s">
        <v>737</v>
      </c>
      <c r="L434" s="3">
        <v>41904</v>
      </c>
      <c r="M434" s="4"/>
      <c r="N434" s="4" t="s">
        <v>718</v>
      </c>
      <c r="O434" s="4" t="s">
        <v>861</v>
      </c>
      <c r="P434" s="4" t="s">
        <v>560</v>
      </c>
      <c r="Q434" s="4" t="s">
        <v>400</v>
      </c>
      <c r="R434" s="4" t="s">
        <v>559</v>
      </c>
      <c r="S434" s="4" t="s">
        <v>454</v>
      </c>
      <c r="T434" s="4">
        <v>219171</v>
      </c>
      <c r="U434" s="4"/>
      <c r="V434" s="4" t="s">
        <v>564</v>
      </c>
      <c r="W434" s="4"/>
    </row>
    <row r="435" spans="1:23" ht="57" customHeight="1">
      <c r="A435" s="4" t="s">
        <v>400</v>
      </c>
      <c r="B435" s="4" t="s">
        <v>656</v>
      </c>
      <c r="C435" s="4" t="s">
        <v>248</v>
      </c>
      <c r="D435" s="4"/>
      <c r="E435" s="4"/>
      <c r="F435" s="2">
        <v>2014</v>
      </c>
      <c r="G435" s="4">
        <v>0</v>
      </c>
      <c r="H435" s="4">
        <v>140000</v>
      </c>
      <c r="I435" s="4" t="s">
        <v>23</v>
      </c>
      <c r="J435" s="4" t="s">
        <v>333</v>
      </c>
      <c r="K435" s="4" t="s">
        <v>737</v>
      </c>
      <c r="L435" s="3">
        <v>41935</v>
      </c>
      <c r="M435" s="4"/>
      <c r="N435" s="4" t="s">
        <v>718</v>
      </c>
      <c r="O435" s="4" t="s">
        <v>207</v>
      </c>
      <c r="P435" s="4" t="s">
        <v>646</v>
      </c>
      <c r="Q435" s="4" t="s">
        <v>400</v>
      </c>
      <c r="R435" s="4" t="s">
        <v>551</v>
      </c>
      <c r="S435" s="4" t="s">
        <v>454</v>
      </c>
      <c r="T435" s="4">
        <v>219691</v>
      </c>
      <c r="U435" s="4"/>
      <c r="V435" s="4" t="s">
        <v>564</v>
      </c>
      <c r="W435" s="4"/>
    </row>
    <row r="436" spans="1:23" ht="57" customHeight="1">
      <c r="A436" s="4" t="s">
        <v>400</v>
      </c>
      <c r="B436" s="4" t="s">
        <v>656</v>
      </c>
      <c r="C436" s="4" t="s">
        <v>248</v>
      </c>
      <c r="D436" s="4"/>
      <c r="E436" s="4"/>
      <c r="F436" s="2">
        <v>2014</v>
      </c>
      <c r="G436" s="4">
        <v>97000</v>
      </c>
      <c r="H436" s="4">
        <v>0</v>
      </c>
      <c r="I436" s="4" t="s">
        <v>841</v>
      </c>
      <c r="J436" s="4" t="s">
        <v>333</v>
      </c>
      <c r="K436" s="4" t="s">
        <v>737</v>
      </c>
      <c r="L436" s="3">
        <v>41942</v>
      </c>
      <c r="M436" s="4"/>
      <c r="N436" s="4" t="s">
        <v>718</v>
      </c>
      <c r="O436" s="4" t="s">
        <v>207</v>
      </c>
      <c r="P436" s="4" t="s">
        <v>560</v>
      </c>
      <c r="Q436" s="4" t="s">
        <v>400</v>
      </c>
      <c r="R436" s="4" t="s">
        <v>551</v>
      </c>
      <c r="S436" s="4" t="s">
        <v>454</v>
      </c>
      <c r="T436" s="4">
        <v>220360</v>
      </c>
      <c r="U436" s="4"/>
      <c r="V436" s="4" t="s">
        <v>564</v>
      </c>
      <c r="W436" s="4"/>
    </row>
    <row r="437" spans="1:23" ht="79.5" customHeight="1">
      <c r="A437" s="4" t="s">
        <v>400</v>
      </c>
      <c r="B437" s="4" t="s">
        <v>259</v>
      </c>
      <c r="C437" s="4" t="s">
        <v>248</v>
      </c>
      <c r="D437" s="4" t="s">
        <v>158</v>
      </c>
      <c r="E437" s="4" t="s">
        <v>715</v>
      </c>
      <c r="F437" s="2">
        <v>2014</v>
      </c>
      <c r="G437" s="4">
        <v>2000000</v>
      </c>
      <c r="H437" s="4">
        <v>0</v>
      </c>
      <c r="I437" s="4" t="s">
        <v>62</v>
      </c>
      <c r="J437" s="4" t="s">
        <v>333</v>
      </c>
      <c r="K437" s="4" t="s">
        <v>737</v>
      </c>
      <c r="L437" s="3">
        <v>41927</v>
      </c>
      <c r="M437" s="4" t="s">
        <v>597</v>
      </c>
      <c r="N437" s="4" t="s">
        <v>718</v>
      </c>
      <c r="O437" s="4" t="s">
        <v>861</v>
      </c>
      <c r="P437" s="4" t="s">
        <v>560</v>
      </c>
      <c r="Q437" s="4" t="s">
        <v>400</v>
      </c>
      <c r="R437" s="4" t="s">
        <v>559</v>
      </c>
      <c r="S437" s="4" t="s">
        <v>412</v>
      </c>
      <c r="T437" s="4">
        <v>220374</v>
      </c>
      <c r="U437" s="4"/>
      <c r="V437" s="4" t="s">
        <v>564</v>
      </c>
      <c r="W437" s="4" t="s">
        <v>731</v>
      </c>
    </row>
    <row r="438" spans="1:23" ht="57" customHeight="1">
      <c r="A438" s="4" t="s">
        <v>400</v>
      </c>
      <c r="B438" s="4" t="s">
        <v>768</v>
      </c>
      <c r="C438" s="4" t="s">
        <v>248</v>
      </c>
      <c r="D438" s="4"/>
      <c r="E438" s="4"/>
      <c r="F438" s="2">
        <v>2014</v>
      </c>
      <c r="G438" s="4">
        <v>0</v>
      </c>
      <c r="H438" s="4">
        <v>0</v>
      </c>
      <c r="I438" s="4" t="s">
        <v>535</v>
      </c>
      <c r="J438" s="4" t="s">
        <v>333</v>
      </c>
      <c r="K438" s="4" t="s">
        <v>737</v>
      </c>
      <c r="L438" s="3">
        <v>41886</v>
      </c>
      <c r="M438" s="4"/>
      <c r="N438" s="4" t="s">
        <v>718</v>
      </c>
      <c r="O438" s="4" t="s">
        <v>861</v>
      </c>
      <c r="P438" s="4" t="s">
        <v>560</v>
      </c>
      <c r="Q438" s="4" t="s">
        <v>400</v>
      </c>
      <c r="R438" s="4" t="s">
        <v>559</v>
      </c>
      <c r="S438" s="4" t="s">
        <v>454</v>
      </c>
      <c r="T438" s="4">
        <v>219278</v>
      </c>
      <c r="U438" s="4"/>
      <c r="V438" s="4" t="s">
        <v>564</v>
      </c>
      <c r="W438" s="4"/>
    </row>
    <row r="439" spans="1:23" ht="79.5" customHeight="1">
      <c r="A439" s="4" t="s">
        <v>400</v>
      </c>
      <c r="B439" s="4" t="s">
        <v>382</v>
      </c>
      <c r="C439" s="4" t="s">
        <v>248</v>
      </c>
      <c r="D439" s="4" t="s">
        <v>158</v>
      </c>
      <c r="E439" s="4" t="s">
        <v>743</v>
      </c>
      <c r="F439" s="2">
        <v>2014</v>
      </c>
      <c r="G439" s="4">
        <v>376894</v>
      </c>
      <c r="H439" s="4">
        <v>0</v>
      </c>
      <c r="I439" s="4" t="s">
        <v>507</v>
      </c>
      <c r="J439" s="4" t="s">
        <v>333</v>
      </c>
      <c r="K439" s="4" t="s">
        <v>737</v>
      </c>
      <c r="L439" s="3">
        <v>41911</v>
      </c>
      <c r="M439" s="4" t="s">
        <v>597</v>
      </c>
      <c r="N439" s="4" t="s">
        <v>718</v>
      </c>
      <c r="O439" s="4" t="s">
        <v>861</v>
      </c>
      <c r="P439" s="4" t="s">
        <v>424</v>
      </c>
      <c r="Q439" s="4" t="s">
        <v>400</v>
      </c>
      <c r="R439" s="4" t="s">
        <v>559</v>
      </c>
      <c r="S439" s="4" t="s">
        <v>412</v>
      </c>
      <c r="T439" s="4">
        <v>220084</v>
      </c>
      <c r="U439" s="4"/>
      <c r="V439" s="4" t="s">
        <v>404</v>
      </c>
      <c r="W439" s="4" t="s">
        <v>731</v>
      </c>
    </row>
    <row r="440" spans="1:23" ht="79.5" customHeight="1">
      <c r="A440" s="4" t="s">
        <v>400</v>
      </c>
      <c r="B440" s="4" t="s">
        <v>400</v>
      </c>
      <c r="C440" s="4" t="s">
        <v>248</v>
      </c>
      <c r="D440" s="4"/>
      <c r="E440" s="4"/>
      <c r="F440" s="2">
        <v>2014</v>
      </c>
      <c r="G440" s="4">
        <v>15637</v>
      </c>
      <c r="H440" s="4">
        <v>0</v>
      </c>
      <c r="I440" s="4" t="s">
        <v>140</v>
      </c>
      <c r="J440" s="4" t="s">
        <v>333</v>
      </c>
      <c r="K440" s="4" t="s">
        <v>737</v>
      </c>
      <c r="L440" s="3">
        <v>41908</v>
      </c>
      <c r="M440" s="4"/>
      <c r="N440" s="4" t="s">
        <v>718</v>
      </c>
      <c r="O440" s="4" t="s">
        <v>239</v>
      </c>
      <c r="P440" s="4" t="s">
        <v>560</v>
      </c>
      <c r="Q440" s="4" t="s">
        <v>400</v>
      </c>
      <c r="R440" s="4" t="s">
        <v>301</v>
      </c>
      <c r="S440" s="4" t="s">
        <v>412</v>
      </c>
      <c r="T440" s="4">
        <v>219059</v>
      </c>
      <c r="U440" s="4"/>
      <c r="V440" s="4" t="s">
        <v>564</v>
      </c>
      <c r="W440" s="4"/>
    </row>
    <row r="441" spans="1:23" ht="57" customHeight="1">
      <c r="A441" s="4" t="s">
        <v>400</v>
      </c>
      <c r="B441" s="4" t="s">
        <v>898</v>
      </c>
      <c r="C441" s="4" t="s">
        <v>248</v>
      </c>
      <c r="D441" s="4"/>
      <c r="E441" s="4"/>
      <c r="F441" s="2">
        <v>2014</v>
      </c>
      <c r="G441" s="4">
        <v>0</v>
      </c>
      <c r="H441" s="4">
        <v>100000</v>
      </c>
      <c r="I441" s="4" t="s">
        <v>443</v>
      </c>
      <c r="J441" s="4" t="s">
        <v>333</v>
      </c>
      <c r="K441" s="4" t="s">
        <v>737</v>
      </c>
      <c r="L441" s="3">
        <v>41928</v>
      </c>
      <c r="M441" s="4"/>
      <c r="N441" s="4" t="s">
        <v>718</v>
      </c>
      <c r="O441" s="4" t="s">
        <v>861</v>
      </c>
      <c r="P441" s="4" t="s">
        <v>646</v>
      </c>
      <c r="Q441" s="4" t="s">
        <v>400</v>
      </c>
      <c r="R441" s="4" t="s">
        <v>559</v>
      </c>
      <c r="S441" s="4" t="s">
        <v>412</v>
      </c>
      <c r="T441" s="4">
        <v>219685</v>
      </c>
      <c r="U441" s="4"/>
      <c r="V441" s="4" t="s">
        <v>564</v>
      </c>
      <c r="W441" s="4"/>
    </row>
    <row r="442" spans="1:23" ht="79.5" customHeight="1">
      <c r="A442" s="4" t="s">
        <v>400</v>
      </c>
      <c r="B442" s="4" t="s">
        <v>898</v>
      </c>
      <c r="C442" s="4" t="s">
        <v>248</v>
      </c>
      <c r="D442" s="4" t="s">
        <v>158</v>
      </c>
      <c r="E442" s="4" t="s">
        <v>529</v>
      </c>
      <c r="F442" s="2">
        <v>2014</v>
      </c>
      <c r="G442" s="4">
        <v>0</v>
      </c>
      <c r="H442" s="4">
        <v>100000</v>
      </c>
      <c r="I442" s="4" t="s">
        <v>793</v>
      </c>
      <c r="J442" s="4" t="s">
        <v>333</v>
      </c>
      <c r="K442" s="4" t="s">
        <v>737</v>
      </c>
      <c r="L442" s="3">
        <v>41943</v>
      </c>
      <c r="M442" s="4" t="s">
        <v>597</v>
      </c>
      <c r="N442" s="4" t="s">
        <v>718</v>
      </c>
      <c r="O442" s="4" t="s">
        <v>861</v>
      </c>
      <c r="P442" s="4" t="s">
        <v>646</v>
      </c>
      <c r="Q442" s="4" t="s">
        <v>400</v>
      </c>
      <c r="R442" s="4" t="s">
        <v>559</v>
      </c>
      <c r="S442" s="4" t="s">
        <v>412</v>
      </c>
      <c r="T442" s="4">
        <v>220373</v>
      </c>
      <c r="U442" s="4"/>
      <c r="V442" s="4" t="s">
        <v>564</v>
      </c>
      <c r="W442" s="4" t="s">
        <v>731</v>
      </c>
    </row>
    <row r="443" spans="1:23" ht="216" customHeight="1">
      <c r="A443" s="4" t="s">
        <v>400</v>
      </c>
      <c r="B443" s="4" t="s">
        <v>820</v>
      </c>
      <c r="C443" s="4" t="s">
        <v>248</v>
      </c>
      <c r="D443" s="4"/>
      <c r="E443" s="4"/>
      <c r="F443" s="2">
        <v>2014</v>
      </c>
      <c r="G443" s="4">
        <v>0</v>
      </c>
      <c r="H443" s="4">
        <v>1000000</v>
      </c>
      <c r="I443" s="4" t="s">
        <v>249</v>
      </c>
      <c r="J443" s="4" t="s">
        <v>333</v>
      </c>
      <c r="K443" s="4" t="s">
        <v>737</v>
      </c>
      <c r="L443" s="3">
        <v>41946</v>
      </c>
      <c r="M443" s="4"/>
      <c r="N443" s="4" t="s">
        <v>718</v>
      </c>
      <c r="O443" s="4" t="s">
        <v>861</v>
      </c>
      <c r="P443" s="4" t="s">
        <v>646</v>
      </c>
      <c r="Q443" s="4" t="s">
        <v>400</v>
      </c>
      <c r="R443" s="4" t="s">
        <v>439</v>
      </c>
      <c r="S443" s="4" t="s">
        <v>454</v>
      </c>
      <c r="T443" s="4">
        <v>220838</v>
      </c>
      <c r="U443" s="4"/>
      <c r="V443" s="4" t="s">
        <v>564</v>
      </c>
      <c r="W443" s="4"/>
    </row>
    <row r="444" spans="1:23" ht="79.5" customHeight="1">
      <c r="A444" s="4" t="s">
        <v>400</v>
      </c>
      <c r="B444" s="4" t="s">
        <v>68</v>
      </c>
      <c r="C444" s="4" t="s">
        <v>248</v>
      </c>
      <c r="D444" s="4" t="s">
        <v>158</v>
      </c>
      <c r="E444" s="4" t="s">
        <v>386</v>
      </c>
      <c r="F444" s="2">
        <v>2014</v>
      </c>
      <c r="G444" s="4">
        <v>15000</v>
      </c>
      <c r="H444" s="4">
        <v>0</v>
      </c>
      <c r="I444" s="4" t="s">
        <v>511</v>
      </c>
      <c r="J444" s="4">
        <v>100000</v>
      </c>
      <c r="K444" s="4" t="s">
        <v>156</v>
      </c>
      <c r="L444" s="3">
        <v>41919</v>
      </c>
      <c r="M444" s="4" t="s">
        <v>667</v>
      </c>
      <c r="N444" s="4" t="s">
        <v>82</v>
      </c>
      <c r="O444" s="4" t="s">
        <v>861</v>
      </c>
      <c r="P444" s="4" t="s">
        <v>560</v>
      </c>
      <c r="Q444" s="4" t="s">
        <v>400</v>
      </c>
      <c r="R444" s="4" t="s">
        <v>210</v>
      </c>
      <c r="S444" s="4" t="s">
        <v>412</v>
      </c>
      <c r="T444" s="4">
        <v>219061</v>
      </c>
      <c r="U444" s="4"/>
      <c r="V444" s="4" t="s">
        <v>564</v>
      </c>
      <c r="W444" s="4" t="s">
        <v>731</v>
      </c>
    </row>
    <row r="445" spans="1:23" ht="79.5" customHeight="1">
      <c r="A445" s="4" t="s">
        <v>400</v>
      </c>
      <c r="B445" s="4" t="s">
        <v>652</v>
      </c>
      <c r="C445" s="4" t="s">
        <v>248</v>
      </c>
      <c r="D445" s="4" t="s">
        <v>158</v>
      </c>
      <c r="E445" s="4" t="s">
        <v>281</v>
      </c>
      <c r="F445" s="2">
        <v>2014</v>
      </c>
      <c r="G445" s="4">
        <v>45700</v>
      </c>
      <c r="H445" s="4">
        <v>0</v>
      </c>
      <c r="I445" s="4" t="s">
        <v>828</v>
      </c>
      <c r="J445" s="4" t="s">
        <v>333</v>
      </c>
      <c r="K445" s="4" t="s">
        <v>737</v>
      </c>
      <c r="L445" s="3">
        <v>41852</v>
      </c>
      <c r="M445" s="4" t="s">
        <v>597</v>
      </c>
      <c r="N445" s="4" t="s">
        <v>718</v>
      </c>
      <c r="O445" s="4" t="s">
        <v>693</v>
      </c>
      <c r="P445" s="4" t="s">
        <v>560</v>
      </c>
      <c r="Q445" s="4" t="s">
        <v>400</v>
      </c>
      <c r="R445" s="4" t="s">
        <v>439</v>
      </c>
      <c r="S445" s="4" t="s">
        <v>412</v>
      </c>
      <c r="T445" s="4">
        <v>217965</v>
      </c>
      <c r="U445" s="4"/>
      <c r="V445" s="4" t="s">
        <v>404</v>
      </c>
      <c r="W445" s="4" t="s">
        <v>731</v>
      </c>
    </row>
    <row r="446" spans="1:23" ht="79.5" customHeight="1">
      <c r="A446" s="4" t="s">
        <v>400</v>
      </c>
      <c r="B446" s="4" t="s">
        <v>652</v>
      </c>
      <c r="C446" s="4" t="s">
        <v>248</v>
      </c>
      <c r="D446" s="4" t="s">
        <v>158</v>
      </c>
      <c r="E446" s="4" t="s">
        <v>281</v>
      </c>
      <c r="F446" s="2">
        <v>2014</v>
      </c>
      <c r="G446" s="4">
        <v>15000</v>
      </c>
      <c r="H446" s="4">
        <v>0</v>
      </c>
      <c r="I446" s="4" t="s">
        <v>232</v>
      </c>
      <c r="J446" s="4" t="s">
        <v>333</v>
      </c>
      <c r="K446" s="4" t="s">
        <v>737</v>
      </c>
      <c r="L446" s="3">
        <v>41907</v>
      </c>
      <c r="M446" s="4" t="s">
        <v>597</v>
      </c>
      <c r="N446" s="4" t="s">
        <v>718</v>
      </c>
      <c r="O446" s="4" t="s">
        <v>693</v>
      </c>
      <c r="P446" s="4" t="s">
        <v>424</v>
      </c>
      <c r="Q446" s="4" t="s">
        <v>400</v>
      </c>
      <c r="R446" s="4" t="s">
        <v>439</v>
      </c>
      <c r="S446" s="4" t="s">
        <v>412</v>
      </c>
      <c r="T446" s="4">
        <v>219380</v>
      </c>
      <c r="U446" s="4"/>
      <c r="V446" s="4" t="s">
        <v>564</v>
      </c>
      <c r="W446" s="4" t="s">
        <v>731</v>
      </c>
    </row>
    <row r="447" spans="1:23" ht="79.5" customHeight="1">
      <c r="A447" s="4" t="s">
        <v>400</v>
      </c>
      <c r="B447" s="4" t="s">
        <v>652</v>
      </c>
      <c r="C447" s="4" t="s">
        <v>248</v>
      </c>
      <c r="D447" s="4" t="s">
        <v>158</v>
      </c>
      <c r="E447" s="4" t="s">
        <v>281</v>
      </c>
      <c r="F447" s="2">
        <v>2014</v>
      </c>
      <c r="G447" s="4">
        <v>10000</v>
      </c>
      <c r="H447" s="4">
        <v>0</v>
      </c>
      <c r="I447" s="4" t="s">
        <v>855</v>
      </c>
      <c r="J447" s="4" t="s">
        <v>333</v>
      </c>
      <c r="K447" s="4" t="s">
        <v>737</v>
      </c>
      <c r="L447" s="3">
        <v>41907</v>
      </c>
      <c r="M447" s="4" t="s">
        <v>597</v>
      </c>
      <c r="N447" s="4" t="s">
        <v>718</v>
      </c>
      <c r="O447" s="4" t="s">
        <v>207</v>
      </c>
      <c r="P447" s="4" t="s">
        <v>424</v>
      </c>
      <c r="Q447" s="4" t="s">
        <v>400</v>
      </c>
      <c r="R447" s="4" t="s">
        <v>439</v>
      </c>
      <c r="S447" s="4" t="s">
        <v>412</v>
      </c>
      <c r="T447" s="4">
        <v>219381</v>
      </c>
      <c r="U447" s="4"/>
      <c r="V447" s="4" t="s">
        <v>564</v>
      </c>
      <c r="W447" s="4" t="s">
        <v>731</v>
      </c>
    </row>
    <row r="448" spans="1:23" ht="125.25" customHeight="1">
      <c r="A448" s="4" t="s">
        <v>400</v>
      </c>
      <c r="B448" s="4" t="s">
        <v>708</v>
      </c>
      <c r="C448" s="4" t="s">
        <v>248</v>
      </c>
      <c r="D448" s="4"/>
      <c r="E448" s="4"/>
      <c r="F448" s="2">
        <v>2014</v>
      </c>
      <c r="G448" s="4">
        <v>0</v>
      </c>
      <c r="H448" s="4">
        <v>0</v>
      </c>
      <c r="I448" s="4" t="s">
        <v>148</v>
      </c>
      <c r="J448" s="4" t="s">
        <v>333</v>
      </c>
      <c r="K448" s="4" t="s">
        <v>737</v>
      </c>
      <c r="L448" s="3">
        <v>41939</v>
      </c>
      <c r="M448" s="4"/>
      <c r="N448" s="4" t="s">
        <v>718</v>
      </c>
      <c r="O448" s="4" t="s">
        <v>207</v>
      </c>
      <c r="P448" s="4" t="s">
        <v>560</v>
      </c>
      <c r="Q448" s="4" t="s">
        <v>400</v>
      </c>
      <c r="R448" s="4" t="s">
        <v>210</v>
      </c>
      <c r="S448" s="4" t="s">
        <v>454</v>
      </c>
      <c r="T448" s="4">
        <v>220709</v>
      </c>
      <c r="U448" s="4"/>
      <c r="V448" s="4" t="s">
        <v>564</v>
      </c>
      <c r="W448" s="4"/>
    </row>
    <row r="449" spans="1:23" ht="125.25" customHeight="1">
      <c r="A449" s="4" t="s">
        <v>400</v>
      </c>
      <c r="B449" s="4" t="s">
        <v>708</v>
      </c>
      <c r="C449" s="4" t="s">
        <v>248</v>
      </c>
      <c r="D449" s="4"/>
      <c r="E449" s="4"/>
      <c r="F449" s="2">
        <v>2014</v>
      </c>
      <c r="G449" s="4">
        <v>0</v>
      </c>
      <c r="H449" s="4">
        <v>0</v>
      </c>
      <c r="I449" s="4" t="s">
        <v>663</v>
      </c>
      <c r="J449" s="4" t="s">
        <v>333</v>
      </c>
      <c r="K449" s="4" t="s">
        <v>737</v>
      </c>
      <c r="L449" s="3">
        <v>41940</v>
      </c>
      <c r="M449" s="4"/>
      <c r="N449" s="4" t="s">
        <v>718</v>
      </c>
      <c r="O449" s="4" t="s">
        <v>207</v>
      </c>
      <c r="P449" s="4" t="s">
        <v>560</v>
      </c>
      <c r="Q449" s="4" t="s">
        <v>400</v>
      </c>
      <c r="R449" s="4" t="s">
        <v>210</v>
      </c>
      <c r="S449" s="4" t="s">
        <v>454</v>
      </c>
      <c r="T449" s="4">
        <v>220710</v>
      </c>
      <c r="U449" s="4"/>
      <c r="V449" s="4" t="s">
        <v>564</v>
      </c>
      <c r="W449" s="4"/>
    </row>
    <row r="450" spans="1:23" ht="68.25" customHeight="1">
      <c r="A450" s="4" t="s">
        <v>400</v>
      </c>
      <c r="B450" s="4" t="s">
        <v>708</v>
      </c>
      <c r="C450" s="4" t="s">
        <v>248</v>
      </c>
      <c r="D450" s="4"/>
      <c r="E450" s="4"/>
      <c r="F450" s="2">
        <v>2014</v>
      </c>
      <c r="G450" s="4">
        <v>0</v>
      </c>
      <c r="H450" s="4">
        <v>0</v>
      </c>
      <c r="I450" s="4" t="s">
        <v>138</v>
      </c>
      <c r="J450" s="4" t="s">
        <v>333</v>
      </c>
      <c r="K450" s="4" t="s">
        <v>737</v>
      </c>
      <c r="L450" s="3">
        <v>41940</v>
      </c>
      <c r="M450" s="4"/>
      <c r="N450" s="4" t="s">
        <v>718</v>
      </c>
      <c r="O450" s="4" t="s">
        <v>861</v>
      </c>
      <c r="P450" s="4" t="s">
        <v>560</v>
      </c>
      <c r="Q450" s="4" t="s">
        <v>400</v>
      </c>
      <c r="R450" s="4" t="s">
        <v>210</v>
      </c>
      <c r="S450" s="4" t="s">
        <v>454</v>
      </c>
      <c r="T450" s="4">
        <v>220711</v>
      </c>
      <c r="U450" s="4"/>
      <c r="V450" s="4" t="s">
        <v>564</v>
      </c>
      <c r="W450" s="4"/>
    </row>
    <row r="451" spans="1:23" ht="57" customHeight="1">
      <c r="A451" s="4" t="s">
        <v>400</v>
      </c>
      <c r="B451" s="4" t="s">
        <v>708</v>
      </c>
      <c r="C451" s="4" t="s">
        <v>248</v>
      </c>
      <c r="D451" s="4"/>
      <c r="E451" s="4"/>
      <c r="F451" s="2">
        <v>2014</v>
      </c>
      <c r="G451" s="4">
        <v>0</v>
      </c>
      <c r="H451" s="4">
        <v>0</v>
      </c>
      <c r="I451" s="4" t="s">
        <v>45</v>
      </c>
      <c r="J451" s="4" t="s">
        <v>333</v>
      </c>
      <c r="K451" s="4" t="s">
        <v>737</v>
      </c>
      <c r="L451" s="3">
        <v>41911</v>
      </c>
      <c r="M451" s="4"/>
      <c r="N451" s="4" t="s">
        <v>718</v>
      </c>
      <c r="O451" s="4" t="s">
        <v>861</v>
      </c>
      <c r="P451" s="4" t="s">
        <v>560</v>
      </c>
      <c r="Q451" s="4" t="s">
        <v>400</v>
      </c>
      <c r="R451" s="4" t="s">
        <v>210</v>
      </c>
      <c r="S451" s="4" t="s">
        <v>454</v>
      </c>
      <c r="T451" s="4">
        <v>219441</v>
      </c>
      <c r="U451" s="4"/>
      <c r="V451" s="4" t="s">
        <v>564</v>
      </c>
      <c r="W451" s="4"/>
    </row>
    <row r="452" spans="1:23" ht="375.75" customHeight="1">
      <c r="A452" s="4" t="s">
        <v>400</v>
      </c>
      <c r="B452" s="4" t="s">
        <v>708</v>
      </c>
      <c r="C452" s="4" t="s">
        <v>248</v>
      </c>
      <c r="D452" s="4"/>
      <c r="E452" s="4"/>
      <c r="F452" s="2">
        <v>2014</v>
      </c>
      <c r="G452" s="4">
        <v>0</v>
      </c>
      <c r="H452" s="4">
        <v>0</v>
      </c>
      <c r="I452" s="4" t="s">
        <v>123</v>
      </c>
      <c r="J452" s="4" t="s">
        <v>333</v>
      </c>
      <c r="K452" s="4" t="s">
        <v>737</v>
      </c>
      <c r="L452" s="3">
        <v>41921</v>
      </c>
      <c r="M452" s="4"/>
      <c r="N452" s="4" t="s">
        <v>718</v>
      </c>
      <c r="O452" s="4" t="s">
        <v>207</v>
      </c>
      <c r="P452" s="4" t="s">
        <v>560</v>
      </c>
      <c r="Q452" s="4" t="s">
        <v>400</v>
      </c>
      <c r="R452" s="4" t="s">
        <v>210</v>
      </c>
      <c r="S452" s="4" t="s">
        <v>454</v>
      </c>
      <c r="T452" s="4">
        <v>219440</v>
      </c>
      <c r="U452" s="4"/>
      <c r="V452" s="4" t="s">
        <v>564</v>
      </c>
      <c r="W452" s="4"/>
    </row>
    <row r="453" spans="1:23" ht="114" customHeight="1">
      <c r="A453" s="4" t="s">
        <v>400</v>
      </c>
      <c r="B453" s="4" t="s">
        <v>708</v>
      </c>
      <c r="C453" s="4" t="s">
        <v>248</v>
      </c>
      <c r="D453" s="4"/>
      <c r="E453" s="4"/>
      <c r="F453" s="2">
        <v>2014</v>
      </c>
      <c r="G453" s="4">
        <v>0</v>
      </c>
      <c r="H453" s="4">
        <v>0</v>
      </c>
      <c r="I453" s="4" t="s">
        <v>482</v>
      </c>
      <c r="J453" s="4" t="s">
        <v>333</v>
      </c>
      <c r="K453" s="4" t="s">
        <v>737</v>
      </c>
      <c r="L453" s="3">
        <v>41942</v>
      </c>
      <c r="M453" s="4"/>
      <c r="N453" s="4" t="s">
        <v>718</v>
      </c>
      <c r="O453" s="4" t="s">
        <v>693</v>
      </c>
      <c r="P453" s="4" t="s">
        <v>560</v>
      </c>
      <c r="Q453" s="4" t="s">
        <v>400</v>
      </c>
      <c r="R453" s="4" t="s">
        <v>210</v>
      </c>
      <c r="S453" s="4" t="s">
        <v>454</v>
      </c>
      <c r="T453" s="4">
        <v>220804</v>
      </c>
      <c r="U453" s="4"/>
      <c r="V453" s="4" t="s">
        <v>564</v>
      </c>
      <c r="W453" s="4"/>
    </row>
    <row r="454" spans="1:23" ht="102" customHeight="1">
      <c r="A454" s="4" t="s">
        <v>400</v>
      </c>
      <c r="B454" s="4" t="s">
        <v>708</v>
      </c>
      <c r="C454" s="4" t="s">
        <v>248</v>
      </c>
      <c r="D454" s="4"/>
      <c r="E454" s="4"/>
      <c r="F454" s="2">
        <v>2014</v>
      </c>
      <c r="G454" s="4">
        <v>0</v>
      </c>
      <c r="H454" s="4">
        <v>250000</v>
      </c>
      <c r="I454" s="4" t="s">
        <v>351</v>
      </c>
      <c r="J454" s="4" t="s">
        <v>333</v>
      </c>
      <c r="K454" s="4" t="s">
        <v>737</v>
      </c>
      <c r="L454" s="3">
        <v>41947</v>
      </c>
      <c r="M454" s="4"/>
      <c r="N454" s="4" t="s">
        <v>718</v>
      </c>
      <c r="O454" s="4" t="s">
        <v>861</v>
      </c>
      <c r="P454" s="4" t="s">
        <v>646</v>
      </c>
      <c r="Q454" s="4" t="s">
        <v>400</v>
      </c>
      <c r="R454" s="4" t="s">
        <v>210</v>
      </c>
      <c r="S454" s="4" t="s">
        <v>454</v>
      </c>
      <c r="T454" s="4">
        <v>220839</v>
      </c>
      <c r="U454" s="4"/>
      <c r="V454" s="4" t="s">
        <v>564</v>
      </c>
      <c r="W454" s="4"/>
    </row>
    <row r="455" spans="1:23" ht="114" customHeight="1">
      <c r="A455" s="4" t="s">
        <v>400</v>
      </c>
      <c r="B455" s="4" t="s">
        <v>708</v>
      </c>
      <c r="C455" s="4" t="s">
        <v>248</v>
      </c>
      <c r="D455" s="4"/>
      <c r="E455" s="4"/>
      <c r="F455" s="2">
        <v>2014</v>
      </c>
      <c r="G455" s="4">
        <v>0</v>
      </c>
      <c r="H455" s="4">
        <v>1000000</v>
      </c>
      <c r="I455" s="4" t="s">
        <v>637</v>
      </c>
      <c r="J455" s="4" t="s">
        <v>333</v>
      </c>
      <c r="K455" s="4" t="s">
        <v>737</v>
      </c>
      <c r="L455" s="3">
        <v>41955</v>
      </c>
      <c r="M455" s="4"/>
      <c r="N455" s="4" t="s">
        <v>467</v>
      </c>
      <c r="O455" s="4" t="s">
        <v>226</v>
      </c>
      <c r="P455" s="4" t="s">
        <v>646</v>
      </c>
      <c r="Q455" s="4" t="s">
        <v>400</v>
      </c>
      <c r="R455" s="4" t="s">
        <v>210</v>
      </c>
      <c r="S455" s="4" t="s">
        <v>412</v>
      </c>
      <c r="T455" s="4">
        <v>220842</v>
      </c>
      <c r="U455" s="4"/>
      <c r="V455" s="4" t="s">
        <v>564</v>
      </c>
      <c r="W455" s="4"/>
    </row>
    <row r="456" spans="1:23" ht="57" customHeight="1">
      <c r="A456" s="4" t="s">
        <v>400</v>
      </c>
      <c r="B456" s="4" t="s">
        <v>708</v>
      </c>
      <c r="C456" s="4" t="s">
        <v>248</v>
      </c>
      <c r="D456" s="4"/>
      <c r="E456" s="4"/>
      <c r="F456" s="2">
        <v>2014</v>
      </c>
      <c r="G456" s="4">
        <v>0</v>
      </c>
      <c r="H456" s="4">
        <v>0</v>
      </c>
      <c r="I456" s="4" t="s">
        <v>336</v>
      </c>
      <c r="J456" s="4" t="s">
        <v>333</v>
      </c>
      <c r="K456" s="4" t="s">
        <v>737</v>
      </c>
      <c r="L456" s="3">
        <v>41899</v>
      </c>
      <c r="M456" s="4"/>
      <c r="N456" s="4" t="s">
        <v>718</v>
      </c>
      <c r="O456" s="4" t="s">
        <v>226</v>
      </c>
      <c r="P456" s="4" t="s">
        <v>560</v>
      </c>
      <c r="Q456" s="4" t="s">
        <v>400</v>
      </c>
      <c r="R456" s="4" t="s">
        <v>210</v>
      </c>
      <c r="S456" s="4" t="s">
        <v>454</v>
      </c>
      <c r="T456" s="4">
        <v>219067</v>
      </c>
      <c r="U456" s="4"/>
      <c r="V456" s="4" t="s">
        <v>564</v>
      </c>
      <c r="W456" s="4"/>
    </row>
    <row r="457" spans="1:23" ht="57" customHeight="1">
      <c r="A457" s="4" t="s">
        <v>400</v>
      </c>
      <c r="B457" s="4" t="s">
        <v>708</v>
      </c>
      <c r="C457" s="4" t="s">
        <v>248</v>
      </c>
      <c r="D457" s="4"/>
      <c r="E457" s="4"/>
      <c r="F457" s="2">
        <v>2014</v>
      </c>
      <c r="G457" s="4">
        <v>0</v>
      </c>
      <c r="H457" s="4">
        <v>0</v>
      </c>
      <c r="I457" s="4" t="s">
        <v>726</v>
      </c>
      <c r="J457" s="4" t="s">
        <v>333</v>
      </c>
      <c r="K457" s="4" t="s">
        <v>737</v>
      </c>
      <c r="L457" s="3">
        <v>41899</v>
      </c>
      <c r="M457" s="4"/>
      <c r="N457" s="4" t="s">
        <v>718</v>
      </c>
      <c r="O457" s="4" t="s">
        <v>861</v>
      </c>
      <c r="P457" s="4" t="s">
        <v>560</v>
      </c>
      <c r="Q457" s="4" t="s">
        <v>400</v>
      </c>
      <c r="R457" s="4" t="s">
        <v>210</v>
      </c>
      <c r="S457" s="4" t="s">
        <v>454</v>
      </c>
      <c r="T457" s="4">
        <v>219068</v>
      </c>
      <c r="U457" s="4"/>
      <c r="V457" s="4" t="s">
        <v>564</v>
      </c>
      <c r="W457" s="4"/>
    </row>
    <row r="458" spans="1:23" ht="57" customHeight="1">
      <c r="A458" s="4" t="s">
        <v>400</v>
      </c>
      <c r="B458" s="4" t="s">
        <v>708</v>
      </c>
      <c r="C458" s="4" t="s">
        <v>248</v>
      </c>
      <c r="D458" s="4"/>
      <c r="E458" s="4"/>
      <c r="F458" s="2">
        <v>2014</v>
      </c>
      <c r="G458" s="4">
        <v>0</v>
      </c>
      <c r="H458" s="4">
        <v>10000</v>
      </c>
      <c r="I458" s="4" t="s">
        <v>798</v>
      </c>
      <c r="J458" s="4" t="s">
        <v>333</v>
      </c>
      <c r="K458" s="4" t="s">
        <v>737</v>
      </c>
      <c r="L458" s="3">
        <v>41884</v>
      </c>
      <c r="M458" s="4"/>
      <c r="N458" s="4" t="s">
        <v>718</v>
      </c>
      <c r="O458" s="4" t="s">
        <v>207</v>
      </c>
      <c r="P458" s="4" t="s">
        <v>646</v>
      </c>
      <c r="Q458" s="4" t="s">
        <v>400</v>
      </c>
      <c r="R458" s="4" t="s">
        <v>210</v>
      </c>
      <c r="S458" s="4" t="s">
        <v>412</v>
      </c>
      <c r="T458" s="4">
        <v>219065</v>
      </c>
      <c r="U458" s="4"/>
      <c r="V458" s="4" t="s">
        <v>564</v>
      </c>
      <c r="W458" s="4"/>
    </row>
    <row r="459" spans="1:23" ht="79.5" customHeight="1">
      <c r="A459" s="4" t="s">
        <v>400</v>
      </c>
      <c r="B459" s="4" t="s">
        <v>708</v>
      </c>
      <c r="C459" s="4" t="s">
        <v>248</v>
      </c>
      <c r="D459" s="4"/>
      <c r="E459" s="4"/>
      <c r="F459" s="2">
        <v>2014</v>
      </c>
      <c r="G459" s="4">
        <v>0</v>
      </c>
      <c r="H459" s="4">
        <v>0</v>
      </c>
      <c r="I459" s="4" t="s">
        <v>279</v>
      </c>
      <c r="J459" s="4" t="s">
        <v>333</v>
      </c>
      <c r="K459" s="4" t="s">
        <v>737</v>
      </c>
      <c r="L459" s="3">
        <v>41884</v>
      </c>
      <c r="M459" s="4"/>
      <c r="N459" s="4" t="s">
        <v>718</v>
      </c>
      <c r="O459" s="4" t="s">
        <v>861</v>
      </c>
      <c r="P459" s="4" t="s">
        <v>560</v>
      </c>
      <c r="Q459" s="4" t="s">
        <v>400</v>
      </c>
      <c r="R459" s="4" t="s">
        <v>210</v>
      </c>
      <c r="S459" s="4" t="s">
        <v>454</v>
      </c>
      <c r="T459" s="4">
        <v>219163</v>
      </c>
      <c r="U459" s="4"/>
      <c r="V459" s="4" t="s">
        <v>564</v>
      </c>
      <c r="W459" s="4"/>
    </row>
    <row r="460" spans="1:23" ht="182.25" customHeight="1">
      <c r="A460" s="4" t="s">
        <v>400</v>
      </c>
      <c r="B460" s="4" t="s">
        <v>708</v>
      </c>
      <c r="C460" s="4" t="s">
        <v>248</v>
      </c>
      <c r="D460" s="4"/>
      <c r="E460" s="4"/>
      <c r="F460" s="2">
        <v>2014</v>
      </c>
      <c r="G460" s="4">
        <v>0</v>
      </c>
      <c r="H460" s="4">
        <v>0</v>
      </c>
      <c r="I460" s="4" t="s">
        <v>64</v>
      </c>
      <c r="J460" s="4" t="s">
        <v>333</v>
      </c>
      <c r="K460" s="4" t="s">
        <v>737</v>
      </c>
      <c r="L460" s="3">
        <v>41934</v>
      </c>
      <c r="M460" s="4"/>
      <c r="N460" s="4" t="s">
        <v>718</v>
      </c>
      <c r="O460" s="4" t="s">
        <v>519</v>
      </c>
      <c r="P460" s="4" t="s">
        <v>560</v>
      </c>
      <c r="Q460" s="4" t="s">
        <v>400</v>
      </c>
      <c r="R460" s="4" t="s">
        <v>210</v>
      </c>
      <c r="S460" s="4" t="s">
        <v>454</v>
      </c>
      <c r="T460" s="4">
        <v>220714</v>
      </c>
      <c r="U460" s="4"/>
      <c r="V460" s="4" t="s">
        <v>564</v>
      </c>
      <c r="W460" s="4"/>
    </row>
    <row r="461" spans="1:23" ht="90.75" customHeight="1">
      <c r="A461" s="4" t="s">
        <v>400</v>
      </c>
      <c r="B461" s="4" t="s">
        <v>708</v>
      </c>
      <c r="C461" s="4" t="s">
        <v>248</v>
      </c>
      <c r="D461" s="4"/>
      <c r="E461" s="4"/>
      <c r="F461" s="2">
        <v>2014</v>
      </c>
      <c r="G461" s="4">
        <v>0</v>
      </c>
      <c r="H461" s="4">
        <v>0</v>
      </c>
      <c r="I461" s="4" t="s">
        <v>698</v>
      </c>
      <c r="J461" s="4" t="s">
        <v>333</v>
      </c>
      <c r="K461" s="4" t="s">
        <v>737</v>
      </c>
      <c r="L461" s="3">
        <v>41942</v>
      </c>
      <c r="M461" s="4"/>
      <c r="N461" s="4" t="s">
        <v>718</v>
      </c>
      <c r="O461" s="4" t="s">
        <v>693</v>
      </c>
      <c r="P461" s="4" t="s">
        <v>560</v>
      </c>
      <c r="Q461" s="4" t="s">
        <v>400</v>
      </c>
      <c r="R461" s="4" t="s">
        <v>210</v>
      </c>
      <c r="S461" s="4" t="s">
        <v>454</v>
      </c>
      <c r="T461" s="4">
        <v>220713</v>
      </c>
      <c r="U461" s="4"/>
      <c r="V461" s="4" t="s">
        <v>564</v>
      </c>
      <c r="W461" s="4"/>
    </row>
    <row r="462" spans="1:23" ht="57" customHeight="1">
      <c r="A462" s="4" t="s">
        <v>400</v>
      </c>
      <c r="B462" s="4" t="s">
        <v>708</v>
      </c>
      <c r="C462" s="4" t="s">
        <v>248</v>
      </c>
      <c r="D462" s="4"/>
      <c r="E462" s="4"/>
      <c r="F462" s="2">
        <v>2014</v>
      </c>
      <c r="G462" s="4">
        <v>205000</v>
      </c>
      <c r="H462" s="4">
        <v>0</v>
      </c>
      <c r="I462" s="4" t="s">
        <v>471</v>
      </c>
      <c r="J462" s="4" t="s">
        <v>333</v>
      </c>
      <c r="K462" s="4" t="s">
        <v>737</v>
      </c>
      <c r="L462" s="3">
        <v>41908</v>
      </c>
      <c r="M462" s="4"/>
      <c r="N462" s="4" t="s">
        <v>718</v>
      </c>
      <c r="O462" s="4" t="s">
        <v>693</v>
      </c>
      <c r="P462" s="4" t="s">
        <v>424</v>
      </c>
      <c r="Q462" s="4" t="s">
        <v>400</v>
      </c>
      <c r="R462" s="4" t="s">
        <v>210</v>
      </c>
      <c r="S462" s="4" t="s">
        <v>454</v>
      </c>
      <c r="T462" s="4">
        <v>219373</v>
      </c>
      <c r="U462" s="4"/>
      <c r="V462" s="4" t="s">
        <v>564</v>
      </c>
      <c r="W462" s="4"/>
    </row>
    <row r="463" spans="1:23" ht="79.5" customHeight="1">
      <c r="A463" s="4" t="s">
        <v>400</v>
      </c>
      <c r="B463" s="4" t="s">
        <v>708</v>
      </c>
      <c r="C463" s="4" t="s">
        <v>248</v>
      </c>
      <c r="D463" s="4"/>
      <c r="E463" s="4"/>
      <c r="F463" s="2">
        <v>2014</v>
      </c>
      <c r="G463" s="4">
        <v>0</v>
      </c>
      <c r="H463" s="4">
        <v>0</v>
      </c>
      <c r="I463" s="4" t="s">
        <v>691</v>
      </c>
      <c r="J463" s="4" t="s">
        <v>333</v>
      </c>
      <c r="K463" s="4" t="s">
        <v>737</v>
      </c>
      <c r="L463" s="3">
        <v>41904</v>
      </c>
      <c r="M463" s="4"/>
      <c r="N463" s="4" t="s">
        <v>718</v>
      </c>
      <c r="O463" s="4" t="s">
        <v>207</v>
      </c>
      <c r="P463" s="4" t="s">
        <v>560</v>
      </c>
      <c r="Q463" s="4" t="s">
        <v>400</v>
      </c>
      <c r="R463" s="4" t="s">
        <v>210</v>
      </c>
      <c r="S463" s="4" t="s">
        <v>454</v>
      </c>
      <c r="T463" s="4">
        <v>219439</v>
      </c>
      <c r="U463" s="4"/>
      <c r="V463" s="4" t="s">
        <v>564</v>
      </c>
      <c r="W463" s="4"/>
    </row>
    <row r="464" spans="1:23" ht="57" customHeight="1">
      <c r="A464" s="4" t="s">
        <v>400</v>
      </c>
      <c r="B464" s="4" t="s">
        <v>708</v>
      </c>
      <c r="C464" s="4" t="s">
        <v>248</v>
      </c>
      <c r="D464" s="4"/>
      <c r="E464" s="4"/>
      <c r="F464" s="2">
        <v>2014</v>
      </c>
      <c r="G464" s="4">
        <v>100000</v>
      </c>
      <c r="H464" s="4">
        <v>0</v>
      </c>
      <c r="I464" s="4" t="s">
        <v>900</v>
      </c>
      <c r="J464" s="4" t="s">
        <v>333</v>
      </c>
      <c r="K464" s="4" t="s">
        <v>737</v>
      </c>
      <c r="L464" s="3">
        <v>41936</v>
      </c>
      <c r="M464" s="4"/>
      <c r="N464" s="4" t="s">
        <v>718</v>
      </c>
      <c r="O464" s="4" t="s">
        <v>226</v>
      </c>
      <c r="P464" s="4" t="s">
        <v>424</v>
      </c>
      <c r="Q464" s="4" t="s">
        <v>400</v>
      </c>
      <c r="R464" s="4" t="s">
        <v>210</v>
      </c>
      <c r="S464" s="4" t="s">
        <v>412</v>
      </c>
      <c r="T464" s="4">
        <v>219442</v>
      </c>
      <c r="U464" s="4"/>
      <c r="V464" s="4" t="s">
        <v>564</v>
      </c>
      <c r="W464" s="4"/>
    </row>
    <row r="465" spans="1:23" ht="90.75" customHeight="1">
      <c r="A465" s="4" t="s">
        <v>400</v>
      </c>
      <c r="B465" s="4" t="s">
        <v>708</v>
      </c>
      <c r="C465" s="4" t="s">
        <v>248</v>
      </c>
      <c r="D465" s="4"/>
      <c r="E465" s="4"/>
      <c r="F465" s="2">
        <v>2014</v>
      </c>
      <c r="G465" s="4">
        <v>0</v>
      </c>
      <c r="H465" s="4">
        <v>0</v>
      </c>
      <c r="I465" s="4" t="s">
        <v>684</v>
      </c>
      <c r="J465" s="4" t="s">
        <v>333</v>
      </c>
      <c r="K465" s="4" t="s">
        <v>737</v>
      </c>
      <c r="L465" s="3">
        <v>41904</v>
      </c>
      <c r="M465" s="4"/>
      <c r="N465" s="4" t="s">
        <v>718</v>
      </c>
      <c r="O465" s="4" t="s">
        <v>207</v>
      </c>
      <c r="P465" s="4" t="s">
        <v>424</v>
      </c>
      <c r="Q465" s="4" t="s">
        <v>400</v>
      </c>
      <c r="R465" s="4" t="s">
        <v>210</v>
      </c>
      <c r="S465" s="4" t="s">
        <v>454</v>
      </c>
      <c r="T465" s="4">
        <v>219443</v>
      </c>
      <c r="U465" s="4"/>
      <c r="V465" s="4" t="s">
        <v>564</v>
      </c>
      <c r="W465" s="4"/>
    </row>
    <row r="466" spans="1:23" ht="57" customHeight="1">
      <c r="A466" s="4" t="s">
        <v>400</v>
      </c>
      <c r="B466" s="4" t="s">
        <v>708</v>
      </c>
      <c r="C466" s="4" t="s">
        <v>248</v>
      </c>
      <c r="D466" s="4"/>
      <c r="E466" s="4"/>
      <c r="F466" s="2">
        <v>2014</v>
      </c>
      <c r="G466" s="4">
        <v>0</v>
      </c>
      <c r="H466" s="4">
        <v>0</v>
      </c>
      <c r="I466" s="4" t="s">
        <v>50</v>
      </c>
      <c r="J466" s="4" t="s">
        <v>333</v>
      </c>
      <c r="K466" s="4" t="s">
        <v>737</v>
      </c>
      <c r="L466" s="3">
        <v>41899</v>
      </c>
      <c r="M466" s="4"/>
      <c r="N466" s="4" t="s">
        <v>718</v>
      </c>
      <c r="O466" s="4" t="s">
        <v>207</v>
      </c>
      <c r="P466" s="4" t="s">
        <v>424</v>
      </c>
      <c r="Q466" s="4" t="s">
        <v>400</v>
      </c>
      <c r="R466" s="4" t="s">
        <v>210</v>
      </c>
      <c r="S466" s="4" t="s">
        <v>454</v>
      </c>
      <c r="T466" s="4">
        <v>219383</v>
      </c>
      <c r="U466" s="4"/>
      <c r="V466" s="4" t="s">
        <v>564</v>
      </c>
      <c r="W466" s="4"/>
    </row>
    <row r="467" spans="1:23" ht="125.25" customHeight="1">
      <c r="A467" s="4" t="s">
        <v>400</v>
      </c>
      <c r="B467" s="4" t="s">
        <v>708</v>
      </c>
      <c r="C467" s="4" t="s">
        <v>248</v>
      </c>
      <c r="D467" s="4"/>
      <c r="E467" s="4"/>
      <c r="F467" s="2">
        <v>2014</v>
      </c>
      <c r="G467" s="4">
        <v>0</v>
      </c>
      <c r="H467" s="4">
        <v>0</v>
      </c>
      <c r="I467" s="4" t="s">
        <v>119</v>
      </c>
      <c r="J467" s="4" t="s">
        <v>333</v>
      </c>
      <c r="K467" s="4" t="s">
        <v>737</v>
      </c>
      <c r="L467" s="3">
        <v>41906</v>
      </c>
      <c r="M467" s="4"/>
      <c r="N467" s="4" t="s">
        <v>718</v>
      </c>
      <c r="O467" s="4" t="s">
        <v>693</v>
      </c>
      <c r="P467" s="4" t="s">
        <v>424</v>
      </c>
      <c r="Q467" s="4" t="s">
        <v>400</v>
      </c>
      <c r="R467" s="4" t="s">
        <v>210</v>
      </c>
      <c r="S467" s="4" t="s">
        <v>454</v>
      </c>
      <c r="T467" s="4">
        <v>219384</v>
      </c>
      <c r="U467" s="4"/>
      <c r="V467" s="4" t="s">
        <v>564</v>
      </c>
      <c r="W467" s="4"/>
    </row>
    <row r="468" spans="1:23" ht="68.25" customHeight="1">
      <c r="A468" s="4" t="s">
        <v>400</v>
      </c>
      <c r="B468" s="4" t="s">
        <v>708</v>
      </c>
      <c r="C468" s="4" t="s">
        <v>248</v>
      </c>
      <c r="D468" s="4"/>
      <c r="E468" s="4"/>
      <c r="F468" s="2">
        <v>2014</v>
      </c>
      <c r="G468" s="4">
        <v>1000000</v>
      </c>
      <c r="H468" s="4">
        <v>0</v>
      </c>
      <c r="I468" s="4" t="s">
        <v>8</v>
      </c>
      <c r="J468" s="4" t="s">
        <v>333</v>
      </c>
      <c r="K468" s="4" t="s">
        <v>737</v>
      </c>
      <c r="L468" s="3">
        <v>41940</v>
      </c>
      <c r="M468" s="4"/>
      <c r="N468" s="4" t="s">
        <v>718</v>
      </c>
      <c r="O468" s="4" t="s">
        <v>226</v>
      </c>
      <c r="P468" s="4" t="s">
        <v>560</v>
      </c>
      <c r="Q468" s="4" t="s">
        <v>400</v>
      </c>
      <c r="R468" s="4" t="s">
        <v>210</v>
      </c>
      <c r="S468" s="4" t="s">
        <v>412</v>
      </c>
      <c r="T468" s="4">
        <v>220358</v>
      </c>
      <c r="U468" s="4"/>
      <c r="V468" s="4" t="s">
        <v>564</v>
      </c>
      <c r="W468" s="4"/>
    </row>
    <row r="469" spans="1:23" ht="136.5" customHeight="1">
      <c r="A469" s="4" t="s">
        <v>400</v>
      </c>
      <c r="B469" s="4" t="s">
        <v>708</v>
      </c>
      <c r="C469" s="4" t="s">
        <v>248</v>
      </c>
      <c r="D469" s="4"/>
      <c r="E469" s="4"/>
      <c r="F469" s="2">
        <v>2014</v>
      </c>
      <c r="G469" s="4">
        <v>0</v>
      </c>
      <c r="H469" s="4">
        <v>200000</v>
      </c>
      <c r="I469" s="4" t="s">
        <v>255</v>
      </c>
      <c r="J469" s="4" t="s">
        <v>333</v>
      </c>
      <c r="K469" s="4" t="s">
        <v>737</v>
      </c>
      <c r="L469" s="3">
        <v>41933</v>
      </c>
      <c r="M469" s="4"/>
      <c r="N469" s="4" t="s">
        <v>718</v>
      </c>
      <c r="O469" s="4" t="s">
        <v>861</v>
      </c>
      <c r="P469" s="4" t="s">
        <v>646</v>
      </c>
      <c r="Q469" s="4" t="s">
        <v>400</v>
      </c>
      <c r="R469" s="4" t="s">
        <v>210</v>
      </c>
      <c r="S469" s="4" t="s">
        <v>412</v>
      </c>
      <c r="T469" s="4">
        <v>220376</v>
      </c>
      <c r="U469" s="4"/>
      <c r="V469" s="4" t="s">
        <v>564</v>
      </c>
      <c r="W469" s="4"/>
    </row>
    <row r="470" spans="1:23" ht="57" customHeight="1">
      <c r="A470" s="4" t="s">
        <v>400</v>
      </c>
      <c r="B470" s="4" t="s">
        <v>708</v>
      </c>
      <c r="C470" s="4" t="s">
        <v>248</v>
      </c>
      <c r="D470" s="4"/>
      <c r="E470" s="4"/>
      <c r="F470" s="2">
        <v>2014</v>
      </c>
      <c r="G470" s="4">
        <v>0</v>
      </c>
      <c r="H470" s="4">
        <v>0</v>
      </c>
      <c r="I470" s="4" t="s">
        <v>146</v>
      </c>
      <c r="J470" s="4" t="s">
        <v>333</v>
      </c>
      <c r="K470" s="4" t="s">
        <v>737</v>
      </c>
      <c r="L470" s="3">
        <v>41942</v>
      </c>
      <c r="M470" s="4"/>
      <c r="N470" s="4" t="s">
        <v>718</v>
      </c>
      <c r="O470" s="4" t="s">
        <v>693</v>
      </c>
      <c r="P470" s="4" t="s">
        <v>560</v>
      </c>
      <c r="Q470" s="4" t="s">
        <v>400</v>
      </c>
      <c r="R470" s="4" t="s">
        <v>210</v>
      </c>
      <c r="S470" s="4" t="s">
        <v>454</v>
      </c>
      <c r="T470" s="4">
        <v>220805</v>
      </c>
      <c r="U470" s="4"/>
      <c r="V470" s="4" t="s">
        <v>564</v>
      </c>
      <c r="W470" s="4"/>
    </row>
    <row r="471" spans="1:23" ht="57" customHeight="1">
      <c r="A471" s="4" t="s">
        <v>400</v>
      </c>
      <c r="B471" s="4" t="s">
        <v>708</v>
      </c>
      <c r="C471" s="4" t="s">
        <v>248</v>
      </c>
      <c r="D471" s="4"/>
      <c r="E471" s="4"/>
      <c r="F471" s="2">
        <v>2014</v>
      </c>
      <c r="G471" s="4">
        <v>0</v>
      </c>
      <c r="H471" s="4">
        <v>19000</v>
      </c>
      <c r="I471" s="4" t="s">
        <v>517</v>
      </c>
      <c r="J471" s="4" t="s">
        <v>333</v>
      </c>
      <c r="K471" s="4" t="s">
        <v>737</v>
      </c>
      <c r="L471" s="3">
        <v>41859</v>
      </c>
      <c r="M471" s="4"/>
      <c r="N471" s="4" t="s">
        <v>718</v>
      </c>
      <c r="O471" s="4" t="s">
        <v>861</v>
      </c>
      <c r="P471" s="4" t="s">
        <v>646</v>
      </c>
      <c r="Q471" s="4" t="s">
        <v>400</v>
      </c>
      <c r="R471" s="4" t="s">
        <v>210</v>
      </c>
      <c r="S471" s="4" t="s">
        <v>412</v>
      </c>
      <c r="T471" s="4">
        <v>219057</v>
      </c>
      <c r="U471" s="4"/>
      <c r="V471" s="4" t="s">
        <v>564</v>
      </c>
      <c r="W471" s="4"/>
    </row>
    <row r="472" spans="1:23" ht="90.75" customHeight="1">
      <c r="A472" s="4" t="s">
        <v>400</v>
      </c>
      <c r="B472" s="4" t="s">
        <v>708</v>
      </c>
      <c r="C472" s="4" t="s">
        <v>248</v>
      </c>
      <c r="D472" s="4"/>
      <c r="E472" s="4"/>
      <c r="F472" s="2">
        <v>2014</v>
      </c>
      <c r="G472" s="4">
        <v>0</v>
      </c>
      <c r="H472" s="4">
        <v>0</v>
      </c>
      <c r="I472" s="4" t="s">
        <v>55</v>
      </c>
      <c r="J472" s="4" t="s">
        <v>333</v>
      </c>
      <c r="K472" s="4" t="s">
        <v>737</v>
      </c>
      <c r="L472" s="3">
        <v>41899</v>
      </c>
      <c r="M472" s="4"/>
      <c r="N472" s="4" t="s">
        <v>718</v>
      </c>
      <c r="O472" s="4" t="s">
        <v>861</v>
      </c>
      <c r="P472" s="4" t="s">
        <v>560</v>
      </c>
      <c r="Q472" s="4" t="s">
        <v>400</v>
      </c>
      <c r="R472" s="4" t="s">
        <v>210</v>
      </c>
      <c r="S472" s="4" t="s">
        <v>454</v>
      </c>
      <c r="T472" s="4">
        <v>219066</v>
      </c>
      <c r="U472" s="4"/>
      <c r="V472" s="4" t="s">
        <v>564</v>
      </c>
      <c r="W472" s="4"/>
    </row>
    <row r="473" spans="1:23" ht="204.75" customHeight="1">
      <c r="A473" s="4" t="s">
        <v>400</v>
      </c>
      <c r="B473" s="4" t="s">
        <v>357</v>
      </c>
      <c r="C473" s="4" t="s">
        <v>248</v>
      </c>
      <c r="D473" s="4"/>
      <c r="E473" s="4"/>
      <c r="F473" s="2">
        <v>2014</v>
      </c>
      <c r="G473" s="4">
        <v>2570000</v>
      </c>
      <c r="H473" s="4">
        <v>0</v>
      </c>
      <c r="I473" s="4" t="s">
        <v>79</v>
      </c>
      <c r="J473" s="4" t="s">
        <v>333</v>
      </c>
      <c r="K473" s="4" t="s">
        <v>737</v>
      </c>
      <c r="L473" s="3">
        <v>41950</v>
      </c>
      <c r="M473" s="4"/>
      <c r="N473" s="4" t="s">
        <v>467</v>
      </c>
      <c r="O473" s="4" t="s">
        <v>226</v>
      </c>
      <c r="P473" s="4" t="s">
        <v>560</v>
      </c>
      <c r="Q473" s="4" t="s">
        <v>400</v>
      </c>
      <c r="R473" s="4" t="s">
        <v>439</v>
      </c>
      <c r="S473" s="4" t="s">
        <v>454</v>
      </c>
      <c r="T473" s="4">
        <v>220841</v>
      </c>
      <c r="U473" s="4"/>
      <c r="V473" s="4" t="s">
        <v>564</v>
      </c>
      <c r="W473" s="4"/>
    </row>
    <row r="474" spans="1:23" ht="79.5" customHeight="1">
      <c r="A474" s="4" t="s">
        <v>400</v>
      </c>
      <c r="B474" s="4" t="s">
        <v>357</v>
      </c>
      <c r="C474" s="4" t="s">
        <v>248</v>
      </c>
      <c r="D474" s="4" t="s">
        <v>158</v>
      </c>
      <c r="E474" s="4" t="s">
        <v>767</v>
      </c>
      <c r="F474" s="2">
        <v>2014</v>
      </c>
      <c r="G474" s="4">
        <v>49950</v>
      </c>
      <c r="H474" s="4">
        <v>0</v>
      </c>
      <c r="I474" s="4" t="s">
        <v>627</v>
      </c>
      <c r="J474" s="4" t="s">
        <v>333</v>
      </c>
      <c r="K474" s="4" t="s">
        <v>737</v>
      </c>
      <c r="L474" s="3">
        <v>41926</v>
      </c>
      <c r="M474" s="4" t="s">
        <v>597</v>
      </c>
      <c r="N474" s="4" t="s">
        <v>467</v>
      </c>
      <c r="O474" s="4" t="s">
        <v>861</v>
      </c>
      <c r="P474" s="4" t="s">
        <v>560</v>
      </c>
      <c r="Q474" s="4" t="s">
        <v>400</v>
      </c>
      <c r="R474" s="4" t="s">
        <v>439</v>
      </c>
      <c r="S474" s="4" t="s">
        <v>412</v>
      </c>
      <c r="T474" s="4">
        <v>219425</v>
      </c>
      <c r="U474" s="4"/>
      <c r="V474" s="4" t="s">
        <v>404</v>
      </c>
      <c r="W474" s="4" t="s">
        <v>731</v>
      </c>
    </row>
    <row r="475" spans="1:23" ht="79.5" customHeight="1">
      <c r="A475" s="4" t="s">
        <v>400</v>
      </c>
      <c r="B475" s="4" t="s">
        <v>357</v>
      </c>
      <c r="C475" s="4" t="s">
        <v>248</v>
      </c>
      <c r="D475" s="4" t="s">
        <v>158</v>
      </c>
      <c r="E475" s="4" t="s">
        <v>767</v>
      </c>
      <c r="F475" s="2">
        <v>2014</v>
      </c>
      <c r="G475" s="4">
        <v>182999</v>
      </c>
      <c r="H475" s="4">
        <v>0</v>
      </c>
      <c r="I475" s="4" t="s">
        <v>546</v>
      </c>
      <c r="J475" s="4" t="s">
        <v>333</v>
      </c>
      <c r="K475" s="4" t="s">
        <v>737</v>
      </c>
      <c r="L475" s="3">
        <v>41950</v>
      </c>
      <c r="M475" s="4" t="s">
        <v>597</v>
      </c>
      <c r="N475" s="4" t="s">
        <v>467</v>
      </c>
      <c r="O475" s="4" t="s">
        <v>861</v>
      </c>
      <c r="P475" s="4" t="s">
        <v>560</v>
      </c>
      <c r="Q475" s="4" t="s">
        <v>400</v>
      </c>
      <c r="R475" s="4" t="s">
        <v>439</v>
      </c>
      <c r="S475" s="4" t="s">
        <v>412</v>
      </c>
      <c r="T475" s="4">
        <v>220433</v>
      </c>
      <c r="U475" s="4"/>
      <c r="V475" s="4" t="s">
        <v>404</v>
      </c>
      <c r="W475" s="4" t="s">
        <v>731</v>
      </c>
    </row>
    <row r="476" spans="1:23" ht="79.5" customHeight="1">
      <c r="A476" s="4" t="s">
        <v>400</v>
      </c>
      <c r="B476" s="4" t="s">
        <v>357</v>
      </c>
      <c r="C476" s="4" t="s">
        <v>248</v>
      </c>
      <c r="D476" s="4" t="s">
        <v>158</v>
      </c>
      <c r="E476" s="4" t="s">
        <v>767</v>
      </c>
      <c r="F476" s="2">
        <v>2014</v>
      </c>
      <c r="G476" s="4">
        <v>112973</v>
      </c>
      <c r="H476" s="4">
        <v>0</v>
      </c>
      <c r="I476" s="4" t="s">
        <v>300</v>
      </c>
      <c r="J476" s="4" t="s">
        <v>333</v>
      </c>
      <c r="K476" s="4" t="s">
        <v>737</v>
      </c>
      <c r="L476" s="3">
        <v>41901</v>
      </c>
      <c r="M476" s="4" t="s">
        <v>597</v>
      </c>
      <c r="N476" s="4" t="s">
        <v>467</v>
      </c>
      <c r="O476" s="4" t="s">
        <v>207</v>
      </c>
      <c r="P476" s="4" t="s">
        <v>560</v>
      </c>
      <c r="Q476" s="4" t="s">
        <v>400</v>
      </c>
      <c r="R476" s="4" t="s">
        <v>439</v>
      </c>
      <c r="S476" s="4" t="s">
        <v>412</v>
      </c>
      <c r="T476" s="4">
        <v>218156</v>
      </c>
      <c r="U476" s="4"/>
      <c r="V476" s="4" t="s">
        <v>404</v>
      </c>
      <c r="W476" s="4" t="s">
        <v>731</v>
      </c>
    </row>
    <row r="477" spans="1:23" ht="57" customHeight="1">
      <c r="A477" s="4" t="s">
        <v>400</v>
      </c>
      <c r="B477" s="4" t="s">
        <v>678</v>
      </c>
      <c r="C477" s="4" t="s">
        <v>248</v>
      </c>
      <c r="D477" s="4"/>
      <c r="E477" s="4"/>
      <c r="F477" s="2">
        <v>2014</v>
      </c>
      <c r="G477" s="4">
        <v>30000</v>
      </c>
      <c r="H477" s="4">
        <v>0</v>
      </c>
      <c r="I477" s="4" t="s">
        <v>90</v>
      </c>
      <c r="J477" s="4" t="s">
        <v>333</v>
      </c>
      <c r="K477" s="4" t="s">
        <v>737</v>
      </c>
      <c r="L477" s="3">
        <v>41935</v>
      </c>
      <c r="M477" s="4"/>
      <c r="N477" s="4" t="s">
        <v>718</v>
      </c>
      <c r="O477" s="4" t="s">
        <v>861</v>
      </c>
      <c r="P477" s="4" t="s">
        <v>560</v>
      </c>
      <c r="Q477" s="4" t="s">
        <v>400</v>
      </c>
      <c r="R477" s="4" t="s">
        <v>439</v>
      </c>
      <c r="S477" s="4" t="s">
        <v>454</v>
      </c>
      <c r="T477" s="4">
        <v>219905</v>
      </c>
      <c r="U477" s="4"/>
      <c r="V477" s="4" t="s">
        <v>564</v>
      </c>
      <c r="W477" s="4"/>
    </row>
    <row r="478" spans="1:23" ht="79.5" customHeight="1">
      <c r="A478" s="4" t="s">
        <v>400</v>
      </c>
      <c r="B478" s="4" t="s">
        <v>678</v>
      </c>
      <c r="C478" s="4" t="s">
        <v>248</v>
      </c>
      <c r="D478" s="4" t="s">
        <v>158</v>
      </c>
      <c r="E478" s="4" t="s">
        <v>809</v>
      </c>
      <c r="F478" s="2">
        <v>2014</v>
      </c>
      <c r="G478" s="4">
        <v>107000</v>
      </c>
      <c r="H478" s="4">
        <v>0</v>
      </c>
      <c r="I478" s="4" t="s">
        <v>608</v>
      </c>
      <c r="J478" s="4" t="s">
        <v>333</v>
      </c>
      <c r="K478" s="4" t="s">
        <v>737</v>
      </c>
      <c r="L478" s="3">
        <v>41820</v>
      </c>
      <c r="M478" s="4" t="s">
        <v>597</v>
      </c>
      <c r="N478" s="4" t="s">
        <v>718</v>
      </c>
      <c r="O478" s="4" t="s">
        <v>226</v>
      </c>
      <c r="P478" s="4" t="s">
        <v>560</v>
      </c>
      <c r="Q478" s="4" t="s">
        <v>400</v>
      </c>
      <c r="R478" s="4" t="s">
        <v>439</v>
      </c>
      <c r="S478" s="4" t="s">
        <v>412</v>
      </c>
      <c r="T478" s="4">
        <v>217843</v>
      </c>
      <c r="U478" s="4"/>
      <c r="V478" s="4" t="s">
        <v>404</v>
      </c>
      <c r="W478" s="4" t="s">
        <v>731</v>
      </c>
    </row>
    <row r="479" spans="1:23" ht="79.5" customHeight="1">
      <c r="A479" s="4" t="s">
        <v>400</v>
      </c>
      <c r="B479" s="4" t="s">
        <v>678</v>
      </c>
      <c r="C479" s="4" t="s">
        <v>248</v>
      </c>
      <c r="D479" s="4" t="s">
        <v>158</v>
      </c>
      <c r="E479" s="4" t="s">
        <v>809</v>
      </c>
      <c r="F479" s="2">
        <v>2014</v>
      </c>
      <c r="G479" s="4">
        <v>100000</v>
      </c>
      <c r="H479" s="4">
        <v>0</v>
      </c>
      <c r="I479" s="4" t="s">
        <v>433</v>
      </c>
      <c r="J479" s="4" t="s">
        <v>333</v>
      </c>
      <c r="K479" s="4" t="s">
        <v>737</v>
      </c>
      <c r="L479" s="3">
        <v>41820</v>
      </c>
      <c r="M479" s="4" t="s">
        <v>597</v>
      </c>
      <c r="N479" s="4" t="s">
        <v>718</v>
      </c>
      <c r="O479" s="4" t="s">
        <v>861</v>
      </c>
      <c r="P479" s="4" t="s">
        <v>560</v>
      </c>
      <c r="Q479" s="4" t="s">
        <v>400</v>
      </c>
      <c r="R479" s="4" t="s">
        <v>439</v>
      </c>
      <c r="S479" s="4" t="s">
        <v>412</v>
      </c>
      <c r="T479" s="4">
        <v>217844</v>
      </c>
      <c r="U479" s="4"/>
      <c r="V479" s="4" t="s">
        <v>404</v>
      </c>
      <c r="W479" s="4" t="s">
        <v>731</v>
      </c>
    </row>
    <row r="480" spans="1:23" ht="79.5" customHeight="1">
      <c r="A480" s="4" t="s">
        <v>400</v>
      </c>
      <c r="B480" s="4" t="s">
        <v>678</v>
      </c>
      <c r="C480" s="4" t="s">
        <v>248</v>
      </c>
      <c r="D480" s="4" t="s">
        <v>158</v>
      </c>
      <c r="E480" s="4" t="s">
        <v>809</v>
      </c>
      <c r="F480" s="2">
        <v>2014</v>
      </c>
      <c r="G480" s="4">
        <v>28200</v>
      </c>
      <c r="H480" s="4">
        <v>0</v>
      </c>
      <c r="I480" s="4" t="s">
        <v>274</v>
      </c>
      <c r="J480" s="4" t="s">
        <v>333</v>
      </c>
      <c r="K480" s="4" t="s">
        <v>737</v>
      </c>
      <c r="L480" s="3">
        <v>41820</v>
      </c>
      <c r="M480" s="4" t="s">
        <v>597</v>
      </c>
      <c r="N480" s="4" t="s">
        <v>718</v>
      </c>
      <c r="O480" s="4" t="s">
        <v>226</v>
      </c>
      <c r="P480" s="4" t="s">
        <v>560</v>
      </c>
      <c r="Q480" s="4" t="s">
        <v>400</v>
      </c>
      <c r="R480" s="4" t="s">
        <v>439</v>
      </c>
      <c r="S480" s="4" t="s">
        <v>412</v>
      </c>
      <c r="T480" s="4">
        <v>217845</v>
      </c>
      <c r="U480" s="4"/>
      <c r="V480" s="4" t="s">
        <v>404</v>
      </c>
      <c r="W480" s="4" t="s">
        <v>731</v>
      </c>
    </row>
    <row r="481" spans="1:23" ht="79.5" customHeight="1">
      <c r="A481" s="4" t="s">
        <v>400</v>
      </c>
      <c r="B481" s="4" t="s">
        <v>678</v>
      </c>
      <c r="C481" s="4" t="s">
        <v>248</v>
      </c>
      <c r="D481" s="4" t="s">
        <v>158</v>
      </c>
      <c r="E481" s="4" t="s">
        <v>809</v>
      </c>
      <c r="F481" s="2">
        <v>2014</v>
      </c>
      <c r="G481" s="4">
        <v>100000</v>
      </c>
      <c r="H481" s="4">
        <v>0</v>
      </c>
      <c r="I481" s="4" t="s">
        <v>584</v>
      </c>
      <c r="J481" s="4" t="s">
        <v>333</v>
      </c>
      <c r="K481" s="4" t="s">
        <v>737</v>
      </c>
      <c r="L481" s="3">
        <v>41759</v>
      </c>
      <c r="M481" s="4" t="s">
        <v>597</v>
      </c>
      <c r="N481" s="4" t="s">
        <v>718</v>
      </c>
      <c r="O481" s="4" t="s">
        <v>226</v>
      </c>
      <c r="P481" s="4" t="s">
        <v>560</v>
      </c>
      <c r="Q481" s="4" t="s">
        <v>400</v>
      </c>
      <c r="R481" s="4" t="s">
        <v>439</v>
      </c>
      <c r="S481" s="4" t="s">
        <v>412</v>
      </c>
      <c r="T481" s="4">
        <v>217834</v>
      </c>
      <c r="U481" s="4"/>
      <c r="V481" s="4" t="s">
        <v>404</v>
      </c>
      <c r="W481" s="4" t="s">
        <v>731</v>
      </c>
    </row>
    <row r="482" spans="1:23" ht="79.5" customHeight="1">
      <c r="A482" s="4" t="s">
        <v>400</v>
      </c>
      <c r="B482" s="4" t="s">
        <v>678</v>
      </c>
      <c r="C482" s="4" t="s">
        <v>248</v>
      </c>
      <c r="D482" s="4" t="s">
        <v>158</v>
      </c>
      <c r="E482" s="4" t="s">
        <v>809</v>
      </c>
      <c r="F482" s="2">
        <v>2014</v>
      </c>
      <c r="G482" s="4">
        <v>400000</v>
      </c>
      <c r="H482" s="4">
        <v>0</v>
      </c>
      <c r="I482" s="4" t="s">
        <v>751</v>
      </c>
      <c r="J482" s="4" t="s">
        <v>333</v>
      </c>
      <c r="K482" s="4" t="s">
        <v>737</v>
      </c>
      <c r="L482" s="3">
        <v>41890</v>
      </c>
      <c r="M482" s="4" t="s">
        <v>597</v>
      </c>
      <c r="N482" s="4" t="s">
        <v>718</v>
      </c>
      <c r="O482" s="4" t="s">
        <v>861</v>
      </c>
      <c r="P482" s="4" t="s">
        <v>560</v>
      </c>
      <c r="Q482" s="4" t="s">
        <v>400</v>
      </c>
      <c r="R482" s="4" t="s">
        <v>439</v>
      </c>
      <c r="S482" s="4" t="s">
        <v>412</v>
      </c>
      <c r="T482" s="4">
        <v>217852</v>
      </c>
      <c r="U482" s="4"/>
      <c r="V482" s="4" t="s">
        <v>404</v>
      </c>
      <c r="W482" s="4" t="s">
        <v>731</v>
      </c>
    </row>
    <row r="483" spans="1:23" ht="79.5" customHeight="1">
      <c r="A483" s="4" t="s">
        <v>400</v>
      </c>
      <c r="B483" s="4" t="s">
        <v>678</v>
      </c>
      <c r="C483" s="4" t="s">
        <v>248</v>
      </c>
      <c r="D483" s="4" t="s">
        <v>158</v>
      </c>
      <c r="E483" s="4" t="s">
        <v>809</v>
      </c>
      <c r="F483" s="2">
        <v>2014</v>
      </c>
      <c r="G483" s="4">
        <v>400000</v>
      </c>
      <c r="H483" s="4">
        <v>0</v>
      </c>
      <c r="I483" s="4" t="s">
        <v>751</v>
      </c>
      <c r="J483" s="4" t="s">
        <v>333</v>
      </c>
      <c r="K483" s="4" t="s">
        <v>737</v>
      </c>
      <c r="L483" s="3">
        <v>41890</v>
      </c>
      <c r="M483" s="4" t="s">
        <v>597</v>
      </c>
      <c r="N483" s="4" t="s">
        <v>718</v>
      </c>
      <c r="O483" s="4" t="s">
        <v>861</v>
      </c>
      <c r="P483" s="4" t="s">
        <v>560</v>
      </c>
      <c r="Q483" s="4" t="s">
        <v>400</v>
      </c>
      <c r="R483" s="4" t="s">
        <v>439</v>
      </c>
      <c r="S483" s="4" t="s">
        <v>412</v>
      </c>
      <c r="T483" s="4">
        <v>218850</v>
      </c>
      <c r="U483" s="4"/>
      <c r="V483" s="4" t="s">
        <v>404</v>
      </c>
      <c r="W483" s="4" t="s">
        <v>731</v>
      </c>
    </row>
    <row r="484" spans="1:23" ht="79.5" customHeight="1">
      <c r="A484" s="4" t="s">
        <v>545</v>
      </c>
      <c r="B484" s="4" t="s">
        <v>678</v>
      </c>
      <c r="C484" s="4" t="s">
        <v>248</v>
      </c>
      <c r="D484" s="4" t="s">
        <v>158</v>
      </c>
      <c r="E484" s="4" t="s">
        <v>809</v>
      </c>
      <c r="F484" s="2">
        <v>2014</v>
      </c>
      <c r="G484" s="4">
        <v>1000000</v>
      </c>
      <c r="H484" s="4">
        <v>0</v>
      </c>
      <c r="I484" s="4" t="s">
        <v>339</v>
      </c>
      <c r="J484" s="4" t="s">
        <v>333</v>
      </c>
      <c r="K484" s="4" t="s">
        <v>737</v>
      </c>
      <c r="L484" s="3">
        <v>41901</v>
      </c>
      <c r="M484" s="4" t="s">
        <v>597</v>
      </c>
      <c r="N484" s="4" t="s">
        <v>718</v>
      </c>
      <c r="O484" s="4" t="s">
        <v>861</v>
      </c>
      <c r="P484" s="4" t="s">
        <v>560</v>
      </c>
      <c r="Q484" s="4" t="s">
        <v>545</v>
      </c>
      <c r="R484" s="4" t="s">
        <v>439</v>
      </c>
      <c r="S484" s="4" t="s">
        <v>412</v>
      </c>
      <c r="T484" s="4">
        <v>218174</v>
      </c>
      <c r="U484" s="4"/>
      <c r="V484" s="4" t="s">
        <v>404</v>
      </c>
      <c r="W484" s="4" t="s">
        <v>731</v>
      </c>
    </row>
    <row r="485" spans="1:23" ht="57" customHeight="1">
      <c r="A485" s="4" t="s">
        <v>848</v>
      </c>
      <c r="B485" s="4" t="s">
        <v>708</v>
      </c>
      <c r="C485" s="4" t="s">
        <v>248</v>
      </c>
      <c r="D485" s="4"/>
      <c r="E485" s="4"/>
      <c r="F485" s="2">
        <v>2014</v>
      </c>
      <c r="G485" s="4">
        <v>100000</v>
      </c>
      <c r="H485" s="4">
        <v>0</v>
      </c>
      <c r="I485" s="4" t="s">
        <v>811</v>
      </c>
      <c r="J485" s="4">
        <v>100000</v>
      </c>
      <c r="K485" s="4" t="s">
        <v>737</v>
      </c>
      <c r="L485" s="3">
        <v>41905</v>
      </c>
      <c r="M485" s="4"/>
      <c r="N485" s="4" t="s">
        <v>718</v>
      </c>
      <c r="O485" s="4" t="s">
        <v>861</v>
      </c>
      <c r="P485" s="4" t="s">
        <v>560</v>
      </c>
      <c r="Q485" s="4" t="s">
        <v>400</v>
      </c>
      <c r="R485" s="4" t="s">
        <v>210</v>
      </c>
      <c r="S485" s="4" t="s">
        <v>412</v>
      </c>
      <c r="T485" s="4">
        <v>219800</v>
      </c>
      <c r="U485" s="4"/>
      <c r="V485" s="4" t="s">
        <v>564</v>
      </c>
      <c r="W485" s="4"/>
    </row>
    <row r="486" spans="1:23" ht="57" customHeight="1">
      <c r="A486" s="4" t="s">
        <v>495</v>
      </c>
      <c r="B486" s="4" t="s">
        <v>541</v>
      </c>
      <c r="C486" s="4" t="s">
        <v>248</v>
      </c>
      <c r="D486" s="4"/>
      <c r="E486" s="4"/>
      <c r="F486" s="2">
        <v>2014</v>
      </c>
      <c r="G486" s="4">
        <v>1000000</v>
      </c>
      <c r="H486" s="4">
        <v>0</v>
      </c>
      <c r="I486" s="4" t="s">
        <v>1</v>
      </c>
      <c r="J486" s="4" t="s">
        <v>333</v>
      </c>
      <c r="K486" s="4" t="s">
        <v>737</v>
      </c>
      <c r="L486" s="3">
        <v>41876</v>
      </c>
      <c r="M486" s="4"/>
      <c r="N486" s="4" t="s">
        <v>718</v>
      </c>
      <c r="O486" s="4" t="s">
        <v>861</v>
      </c>
      <c r="P486" s="4" t="s">
        <v>424</v>
      </c>
      <c r="Q486" s="4" t="s">
        <v>400</v>
      </c>
      <c r="R486" s="4" t="s">
        <v>301</v>
      </c>
      <c r="S486" s="4" t="s">
        <v>412</v>
      </c>
      <c r="T486" s="4">
        <v>217973</v>
      </c>
      <c r="U486" s="4"/>
      <c r="V486" s="4" t="s">
        <v>564</v>
      </c>
      <c r="W486" s="4"/>
    </row>
    <row r="487" spans="1:23" ht="79.5" customHeight="1">
      <c r="A487" s="4" t="s">
        <v>615</v>
      </c>
      <c r="B487" s="4" t="s">
        <v>63</v>
      </c>
      <c r="C487" s="4" t="s">
        <v>248</v>
      </c>
      <c r="D487" s="4" t="s">
        <v>158</v>
      </c>
      <c r="E487" s="4" t="s">
        <v>854</v>
      </c>
      <c r="F487" s="2">
        <v>2014</v>
      </c>
      <c r="G487" s="4">
        <v>40000</v>
      </c>
      <c r="H487" s="4">
        <v>0</v>
      </c>
      <c r="I487" s="4" t="s">
        <v>774</v>
      </c>
      <c r="J487" s="4" t="s">
        <v>333</v>
      </c>
      <c r="K487" s="4" t="s">
        <v>737</v>
      </c>
      <c r="L487" s="3">
        <v>41921</v>
      </c>
      <c r="M487" s="4" t="s">
        <v>597</v>
      </c>
      <c r="N487" s="4" t="s">
        <v>718</v>
      </c>
      <c r="O487" s="4" t="s">
        <v>861</v>
      </c>
      <c r="P487" s="4" t="s">
        <v>424</v>
      </c>
      <c r="Q487" s="4" t="s">
        <v>615</v>
      </c>
      <c r="R487" s="4" t="s">
        <v>439</v>
      </c>
      <c r="S487" s="4" t="s">
        <v>412</v>
      </c>
      <c r="T487" s="4">
        <v>219323</v>
      </c>
      <c r="U487" s="4"/>
      <c r="V487" s="4" t="s">
        <v>404</v>
      </c>
      <c r="W487" s="4" t="s">
        <v>731</v>
      </c>
    </row>
    <row r="488" spans="1:23" ht="57" customHeight="1">
      <c r="A488" s="4" t="s">
        <v>857</v>
      </c>
      <c r="B488" s="4" t="s">
        <v>820</v>
      </c>
      <c r="C488" s="4" t="s">
        <v>248</v>
      </c>
      <c r="D488" s="4"/>
      <c r="E488" s="4"/>
      <c r="F488" s="2">
        <v>2014</v>
      </c>
      <c r="G488" s="4">
        <v>0</v>
      </c>
      <c r="H488" s="4">
        <v>1000000</v>
      </c>
      <c r="I488" s="4" t="s">
        <v>256</v>
      </c>
      <c r="J488" s="4" t="s">
        <v>333</v>
      </c>
      <c r="K488" s="4" t="s">
        <v>737</v>
      </c>
      <c r="L488" s="3">
        <v>41928</v>
      </c>
      <c r="M488" s="4"/>
      <c r="N488" s="4" t="s">
        <v>718</v>
      </c>
      <c r="O488" s="4" t="s">
        <v>861</v>
      </c>
      <c r="P488" s="4" t="s">
        <v>646</v>
      </c>
      <c r="Q488" s="4" t="s">
        <v>400</v>
      </c>
      <c r="R488" s="4" t="s">
        <v>439</v>
      </c>
      <c r="S488" s="4" t="s">
        <v>454</v>
      </c>
      <c r="T488" s="4">
        <v>219670</v>
      </c>
      <c r="U488" s="4"/>
      <c r="V488" s="4" t="s">
        <v>564</v>
      </c>
      <c r="W488" s="4"/>
    </row>
    <row r="489" spans="1:23" ht="79.5" customHeight="1">
      <c r="A489" s="4" t="s">
        <v>205</v>
      </c>
      <c r="B489" s="4" t="s">
        <v>357</v>
      </c>
      <c r="C489" s="4" t="s">
        <v>248</v>
      </c>
      <c r="D489" s="4" t="s">
        <v>158</v>
      </c>
      <c r="E489" s="4" t="s">
        <v>767</v>
      </c>
      <c r="F489" s="2">
        <v>2014</v>
      </c>
      <c r="G489" s="4">
        <v>190738</v>
      </c>
      <c r="H489" s="4">
        <v>0</v>
      </c>
      <c r="I489" s="4" t="s">
        <v>546</v>
      </c>
      <c r="J489" s="4" t="s">
        <v>333</v>
      </c>
      <c r="K489" s="4" t="s">
        <v>737</v>
      </c>
      <c r="L489" s="3">
        <v>41950</v>
      </c>
      <c r="M489" s="4" t="s">
        <v>597</v>
      </c>
      <c r="N489" s="4" t="s">
        <v>467</v>
      </c>
      <c r="O489" s="4" t="s">
        <v>861</v>
      </c>
      <c r="P489" s="4" t="s">
        <v>560</v>
      </c>
      <c r="Q489" s="4" t="s">
        <v>185</v>
      </c>
      <c r="R489" s="4" t="s">
        <v>439</v>
      </c>
      <c r="S489" s="4" t="s">
        <v>412</v>
      </c>
      <c r="T489" s="4">
        <v>220434</v>
      </c>
      <c r="U489" s="4"/>
      <c r="V489" s="4" t="s">
        <v>404</v>
      </c>
      <c r="W489" s="4" t="s">
        <v>731</v>
      </c>
    </row>
    <row r="490" spans="1:23" ht="79.5" customHeight="1">
      <c r="A490" s="4" t="s">
        <v>484</v>
      </c>
      <c r="B490" s="4" t="s">
        <v>319</v>
      </c>
      <c r="C490" s="4" t="s">
        <v>248</v>
      </c>
      <c r="D490" s="4" t="s">
        <v>158</v>
      </c>
      <c r="E490" s="4" t="s">
        <v>86</v>
      </c>
      <c r="F490" s="2">
        <v>2014</v>
      </c>
      <c r="G490" s="4">
        <v>31362</v>
      </c>
      <c r="H490" s="4">
        <v>0</v>
      </c>
      <c r="I490" s="4" t="s">
        <v>396</v>
      </c>
      <c r="J490" s="4">
        <v>35000</v>
      </c>
      <c r="K490" s="4" t="s">
        <v>877</v>
      </c>
      <c r="L490" s="3">
        <v>41918</v>
      </c>
      <c r="M490" s="4" t="s">
        <v>597</v>
      </c>
      <c r="N490" s="4" t="s">
        <v>718</v>
      </c>
      <c r="O490" s="4" t="s">
        <v>861</v>
      </c>
      <c r="P490" s="4" t="s">
        <v>560</v>
      </c>
      <c r="Q490" s="4" t="s">
        <v>400</v>
      </c>
      <c r="R490" s="4" t="s">
        <v>551</v>
      </c>
      <c r="S490" s="4" t="s">
        <v>412</v>
      </c>
      <c r="T490" s="4">
        <v>219268</v>
      </c>
      <c r="U490" s="4"/>
      <c r="V490" s="4" t="s">
        <v>564</v>
      </c>
      <c r="W490" s="4" t="s">
        <v>731</v>
      </c>
    </row>
    <row r="491" spans="1:23" ht="22.5" customHeight="1">
      <c r="A491" s="4" t="s">
        <v>781</v>
      </c>
      <c r="B491" s="4" t="s">
        <v>708</v>
      </c>
      <c r="C491" s="4" t="s">
        <v>248</v>
      </c>
      <c r="D491" s="4"/>
      <c r="E491" s="4"/>
      <c r="F491" s="2">
        <v>2014</v>
      </c>
      <c r="G491" s="4">
        <v>0</v>
      </c>
      <c r="H491" s="4">
        <v>0</v>
      </c>
      <c r="I491" s="4" t="s">
        <v>546</v>
      </c>
      <c r="J491" s="4" t="s">
        <v>333</v>
      </c>
      <c r="K491" s="4" t="s">
        <v>737</v>
      </c>
      <c r="L491" s="3">
        <v>41907</v>
      </c>
      <c r="M491" s="4"/>
      <c r="N491" s="4" t="s">
        <v>718</v>
      </c>
      <c r="O491" s="4" t="s">
        <v>861</v>
      </c>
      <c r="P491" s="4" t="s">
        <v>646</v>
      </c>
      <c r="Q491" s="4" t="s">
        <v>781</v>
      </c>
      <c r="R491" s="4" t="s">
        <v>210</v>
      </c>
      <c r="S491" s="4" t="s">
        <v>412</v>
      </c>
      <c r="T491" s="4">
        <v>219319</v>
      </c>
      <c r="U491" s="4"/>
      <c r="V491" s="4" t="s">
        <v>564</v>
      </c>
      <c r="W491" s="4"/>
    </row>
    <row r="492" spans="1:23" ht="57" customHeight="1">
      <c r="A492" s="4" t="s">
        <v>102</v>
      </c>
      <c r="B492" s="4" t="s">
        <v>563</v>
      </c>
      <c r="C492" s="4" t="s">
        <v>248</v>
      </c>
      <c r="D492" s="4"/>
      <c r="E492" s="4"/>
      <c r="F492" s="2">
        <v>2014</v>
      </c>
      <c r="G492" s="4">
        <v>123457</v>
      </c>
      <c r="H492" s="4">
        <v>0</v>
      </c>
      <c r="I492" s="4" t="s">
        <v>133</v>
      </c>
      <c r="J492" s="4">
        <v>20000000</v>
      </c>
      <c r="K492" s="4" t="s">
        <v>52</v>
      </c>
      <c r="L492" s="3">
        <v>41894</v>
      </c>
      <c r="M492" s="4"/>
      <c r="N492" s="4" t="s">
        <v>718</v>
      </c>
      <c r="O492" s="4" t="s">
        <v>239</v>
      </c>
      <c r="P492" s="4" t="s">
        <v>560</v>
      </c>
      <c r="Q492" s="4" t="s">
        <v>400</v>
      </c>
      <c r="R492" s="4" t="s">
        <v>67</v>
      </c>
      <c r="S492" s="4" t="s">
        <v>412</v>
      </c>
      <c r="T492" s="4">
        <v>219033</v>
      </c>
      <c r="U492" s="4"/>
      <c r="V492" s="4" t="s">
        <v>564</v>
      </c>
      <c r="W492" s="4"/>
    </row>
    <row r="493" spans="1:23" ht="57" customHeight="1">
      <c r="A493" s="4" t="s">
        <v>102</v>
      </c>
      <c r="B493" s="4" t="s">
        <v>400</v>
      </c>
      <c r="C493" s="4" t="s">
        <v>248</v>
      </c>
      <c r="D493" s="4"/>
      <c r="E493" s="4"/>
      <c r="F493" s="2">
        <v>2014</v>
      </c>
      <c r="G493" s="4">
        <v>185185</v>
      </c>
      <c r="H493" s="4">
        <v>0</v>
      </c>
      <c r="I493" s="4" t="s">
        <v>711</v>
      </c>
      <c r="J493" s="4" t="s">
        <v>333</v>
      </c>
      <c r="K493" s="4" t="s">
        <v>737</v>
      </c>
      <c r="L493" s="3">
        <v>41894</v>
      </c>
      <c r="M493" s="4"/>
      <c r="N493" s="4" t="s">
        <v>718</v>
      </c>
      <c r="O493" s="4" t="s">
        <v>239</v>
      </c>
      <c r="P493" s="4" t="s">
        <v>560</v>
      </c>
      <c r="Q493" s="4" t="s">
        <v>400</v>
      </c>
      <c r="R493" s="4" t="s">
        <v>301</v>
      </c>
      <c r="S493" s="4" t="s">
        <v>412</v>
      </c>
      <c r="T493" s="4">
        <v>219029</v>
      </c>
      <c r="U493" s="4"/>
      <c r="V493" s="4" t="s">
        <v>564</v>
      </c>
      <c r="W493" s="4"/>
    </row>
    <row r="494" spans="1:23" ht="102" customHeight="1">
      <c r="A494" s="4" t="s">
        <v>859</v>
      </c>
      <c r="B494" s="4" t="s">
        <v>563</v>
      </c>
      <c r="C494" s="4" t="s">
        <v>248</v>
      </c>
      <c r="D494" s="4"/>
      <c r="E494" s="4"/>
      <c r="F494" s="2">
        <v>2014</v>
      </c>
      <c r="G494" s="4">
        <v>0</v>
      </c>
      <c r="H494" s="4">
        <v>0</v>
      </c>
      <c r="I494" s="4" t="s">
        <v>591</v>
      </c>
      <c r="J494" s="4" t="s">
        <v>333</v>
      </c>
      <c r="K494" s="4" t="s">
        <v>737</v>
      </c>
      <c r="L494" s="3">
        <v>41867</v>
      </c>
      <c r="M494" s="4"/>
      <c r="N494" s="4" t="s">
        <v>718</v>
      </c>
      <c r="O494" s="4" t="s">
        <v>239</v>
      </c>
      <c r="P494" s="4" t="s">
        <v>560</v>
      </c>
      <c r="Q494" s="4" t="s">
        <v>400</v>
      </c>
      <c r="R494" s="4" t="s">
        <v>67</v>
      </c>
      <c r="S494" s="4" t="s">
        <v>454</v>
      </c>
      <c r="T494" s="4">
        <v>219071</v>
      </c>
      <c r="U494" s="4"/>
      <c r="V494" s="4" t="s">
        <v>564</v>
      </c>
      <c r="W494" s="4"/>
    </row>
    <row r="495" spans="1:23" ht="57" customHeight="1">
      <c r="A495" s="4" t="s">
        <v>859</v>
      </c>
      <c r="B495" s="4" t="s">
        <v>400</v>
      </c>
      <c r="C495" s="4" t="s">
        <v>248</v>
      </c>
      <c r="D495" s="4"/>
      <c r="E495" s="4"/>
      <c r="F495" s="2">
        <v>2014</v>
      </c>
      <c r="G495" s="4">
        <v>0</v>
      </c>
      <c r="H495" s="4">
        <v>0</v>
      </c>
      <c r="I495" s="4" t="s">
        <v>49</v>
      </c>
      <c r="J495" s="4" t="s">
        <v>333</v>
      </c>
      <c r="K495" s="4" t="s">
        <v>737</v>
      </c>
      <c r="L495" s="3">
        <v>41904</v>
      </c>
      <c r="M495" s="4"/>
      <c r="N495" s="4" t="s">
        <v>718</v>
      </c>
      <c r="O495" s="4" t="s">
        <v>861</v>
      </c>
      <c r="P495" s="4" t="s">
        <v>560</v>
      </c>
      <c r="Q495" s="4" t="s">
        <v>400</v>
      </c>
      <c r="R495" s="4" t="s">
        <v>301</v>
      </c>
      <c r="S495" s="4" t="s">
        <v>454</v>
      </c>
      <c r="T495" s="4">
        <v>219172</v>
      </c>
      <c r="U495" s="4"/>
      <c r="V495" s="4" t="s">
        <v>564</v>
      </c>
      <c r="W495" s="4"/>
    </row>
    <row r="496" spans="1:23" ht="57" customHeight="1">
      <c r="A496" s="4" t="s">
        <v>429</v>
      </c>
      <c r="B496" s="4" t="s">
        <v>563</v>
      </c>
      <c r="C496" s="4" t="s">
        <v>248</v>
      </c>
      <c r="D496" s="4"/>
      <c r="E496" s="4"/>
      <c r="F496" s="2">
        <v>2014</v>
      </c>
      <c r="G496" s="4">
        <v>30345</v>
      </c>
      <c r="H496" s="4">
        <v>0</v>
      </c>
      <c r="I496" s="4" t="s">
        <v>522</v>
      </c>
      <c r="J496" s="4" t="s">
        <v>333</v>
      </c>
      <c r="K496" s="4" t="s">
        <v>737</v>
      </c>
      <c r="L496" s="3">
        <v>41891</v>
      </c>
      <c r="M496" s="4"/>
      <c r="N496" s="4" t="s">
        <v>718</v>
      </c>
      <c r="O496" s="4" t="s">
        <v>693</v>
      </c>
      <c r="P496" s="4" t="s">
        <v>560</v>
      </c>
      <c r="Q496" s="4" t="s">
        <v>400</v>
      </c>
      <c r="R496" s="4" t="s">
        <v>67</v>
      </c>
      <c r="S496" s="4" t="s">
        <v>412</v>
      </c>
      <c r="T496" s="4">
        <v>219054</v>
      </c>
      <c r="U496" s="4"/>
      <c r="V496" s="4" t="s">
        <v>564</v>
      </c>
      <c r="W496" s="4"/>
    </row>
    <row r="497" spans="1:23" ht="57" customHeight="1">
      <c r="A497" s="4" t="s">
        <v>345</v>
      </c>
      <c r="B497" s="4" t="s">
        <v>541</v>
      </c>
      <c r="C497" s="4" t="s">
        <v>248</v>
      </c>
      <c r="D497" s="4"/>
      <c r="E497" s="4"/>
      <c r="F497" s="2">
        <v>2014</v>
      </c>
      <c r="G497" s="4">
        <v>0</v>
      </c>
      <c r="H497" s="4">
        <v>25000000</v>
      </c>
      <c r="I497" s="4" t="s">
        <v>246</v>
      </c>
      <c r="J497" s="4" t="s">
        <v>333</v>
      </c>
      <c r="K497" s="4" t="s">
        <v>737</v>
      </c>
      <c r="L497" s="3">
        <v>41926</v>
      </c>
      <c r="M497" s="4"/>
      <c r="N497" s="4" t="s">
        <v>718</v>
      </c>
      <c r="O497" s="4" t="s">
        <v>861</v>
      </c>
      <c r="P497" s="4" t="s">
        <v>646</v>
      </c>
      <c r="Q497" s="4" t="s">
        <v>400</v>
      </c>
      <c r="R497" s="4" t="s">
        <v>301</v>
      </c>
      <c r="S497" s="4" t="s">
        <v>412</v>
      </c>
      <c r="T497" s="4">
        <v>219325</v>
      </c>
      <c r="U497" s="4"/>
      <c r="V497" s="4" t="s">
        <v>564</v>
      </c>
      <c r="W497" s="4"/>
    </row>
    <row r="498" spans="1:23" ht="79.5" customHeight="1">
      <c r="A498" s="4" t="s">
        <v>294</v>
      </c>
      <c r="B498" s="4" t="s">
        <v>678</v>
      </c>
      <c r="C498" s="4" t="s">
        <v>248</v>
      </c>
      <c r="D498" s="4" t="s">
        <v>158</v>
      </c>
      <c r="E498" s="4" t="s">
        <v>809</v>
      </c>
      <c r="F498" s="2">
        <v>2014</v>
      </c>
      <c r="G498" s="4">
        <v>150000</v>
      </c>
      <c r="H498" s="4">
        <v>0</v>
      </c>
      <c r="I498" s="4" t="s">
        <v>316</v>
      </c>
      <c r="J498" s="4" t="s">
        <v>333</v>
      </c>
      <c r="K498" s="4" t="s">
        <v>737</v>
      </c>
      <c r="L498" s="3">
        <v>41943</v>
      </c>
      <c r="M498" s="4" t="s">
        <v>597</v>
      </c>
      <c r="N498" s="4" t="s">
        <v>718</v>
      </c>
      <c r="O498" s="4" t="s">
        <v>861</v>
      </c>
      <c r="P498" s="4" t="s">
        <v>424</v>
      </c>
      <c r="Q498" s="4" t="s">
        <v>294</v>
      </c>
      <c r="R498" s="4" t="s">
        <v>439</v>
      </c>
      <c r="S498" s="4" t="s">
        <v>412</v>
      </c>
      <c r="T498" s="4">
        <v>220110</v>
      </c>
      <c r="U498" s="4"/>
      <c r="V498" s="4" t="s">
        <v>404</v>
      </c>
      <c r="W498" s="4" t="s">
        <v>731</v>
      </c>
    </row>
    <row r="499" spans="1:23" ht="79.5" customHeight="1">
      <c r="A499" s="4" t="s">
        <v>503</v>
      </c>
      <c r="B499" s="4" t="s">
        <v>678</v>
      </c>
      <c r="C499" s="4" t="s">
        <v>248</v>
      </c>
      <c r="D499" s="4" t="s">
        <v>158</v>
      </c>
      <c r="E499" s="4" t="s">
        <v>809</v>
      </c>
      <c r="F499" s="2">
        <v>2014</v>
      </c>
      <c r="G499" s="4">
        <v>20053</v>
      </c>
      <c r="H499" s="4">
        <v>0</v>
      </c>
      <c r="I499" s="4" t="s">
        <v>316</v>
      </c>
      <c r="J499" s="4">
        <v>15000</v>
      </c>
      <c r="K499" s="4" t="s">
        <v>262</v>
      </c>
      <c r="L499" s="3">
        <v>41883</v>
      </c>
      <c r="M499" s="4" t="s">
        <v>597</v>
      </c>
      <c r="N499" s="4" t="s">
        <v>718</v>
      </c>
      <c r="O499" s="4" t="s">
        <v>861</v>
      </c>
      <c r="P499" s="4" t="s">
        <v>560</v>
      </c>
      <c r="Q499" s="4" t="s">
        <v>503</v>
      </c>
      <c r="R499" s="4" t="s">
        <v>439</v>
      </c>
      <c r="S499" s="4" t="s">
        <v>412</v>
      </c>
      <c r="T499" s="4">
        <v>218849</v>
      </c>
      <c r="U499" s="4"/>
      <c r="V499" s="4" t="s">
        <v>404</v>
      </c>
      <c r="W499" s="4" t="s">
        <v>731</v>
      </c>
    </row>
    <row r="500" spans="1:23" ht="79.5" customHeight="1">
      <c r="A500" s="4" t="s">
        <v>650</v>
      </c>
      <c r="B500" s="4" t="s">
        <v>678</v>
      </c>
      <c r="C500" s="4" t="s">
        <v>248</v>
      </c>
      <c r="D500" s="4" t="s">
        <v>158</v>
      </c>
      <c r="E500" s="4" t="s">
        <v>809</v>
      </c>
      <c r="F500" s="2">
        <v>2014</v>
      </c>
      <c r="G500" s="4">
        <v>50000</v>
      </c>
      <c r="H500" s="4">
        <v>0</v>
      </c>
      <c r="I500" s="4" t="s">
        <v>639</v>
      </c>
      <c r="J500" s="4" t="s">
        <v>333</v>
      </c>
      <c r="K500" s="4" t="s">
        <v>737</v>
      </c>
      <c r="L500" s="3">
        <v>41790</v>
      </c>
      <c r="M500" s="4" t="s">
        <v>597</v>
      </c>
      <c r="N500" s="4" t="s">
        <v>718</v>
      </c>
      <c r="O500" s="4" t="s">
        <v>226</v>
      </c>
      <c r="P500" s="4" t="s">
        <v>560</v>
      </c>
      <c r="Q500" s="4" t="s">
        <v>400</v>
      </c>
      <c r="R500" s="4" t="s">
        <v>439</v>
      </c>
      <c r="S500" s="4" t="s">
        <v>412</v>
      </c>
      <c r="T500" s="4">
        <v>217842</v>
      </c>
      <c r="U500" s="4"/>
      <c r="V500" s="4" t="s">
        <v>404</v>
      </c>
      <c r="W500" s="4" t="s">
        <v>731</v>
      </c>
    </row>
    <row r="501" spans="1:23" ht="90.75" customHeight="1">
      <c r="A501" s="4" t="s">
        <v>100</v>
      </c>
      <c r="B501" s="4" t="s">
        <v>708</v>
      </c>
      <c r="C501" s="4" t="s">
        <v>248</v>
      </c>
      <c r="D501" s="4"/>
      <c r="E501" s="4"/>
      <c r="F501" s="2">
        <v>2014</v>
      </c>
      <c r="G501" s="4">
        <v>0</v>
      </c>
      <c r="H501" s="4">
        <v>0</v>
      </c>
      <c r="I501" s="4" t="s">
        <v>470</v>
      </c>
      <c r="J501" s="4" t="s">
        <v>333</v>
      </c>
      <c r="K501" s="4" t="s">
        <v>737</v>
      </c>
      <c r="L501" s="3">
        <v>41907</v>
      </c>
      <c r="M501" s="4"/>
      <c r="N501" s="4" t="s">
        <v>718</v>
      </c>
      <c r="O501" s="4" t="s">
        <v>861</v>
      </c>
      <c r="P501" s="4" t="s">
        <v>646</v>
      </c>
      <c r="Q501" s="4" t="s">
        <v>100</v>
      </c>
      <c r="R501" s="4" t="s">
        <v>210</v>
      </c>
      <c r="S501" s="4" t="s">
        <v>454</v>
      </c>
      <c r="T501" s="4">
        <v>219318</v>
      </c>
      <c r="U501" s="4"/>
      <c r="V501" s="4" t="s">
        <v>564</v>
      </c>
      <c r="W501" s="4"/>
    </row>
    <row r="502" spans="1:23" ht="22.5" customHeight="1">
      <c r="A502" s="4" t="s">
        <v>599</v>
      </c>
      <c r="B502" s="4" t="s">
        <v>435</v>
      </c>
      <c r="C502" s="4" t="s">
        <v>248</v>
      </c>
      <c r="D502" s="4"/>
      <c r="E502" s="4"/>
      <c r="F502" s="2">
        <v>2014</v>
      </c>
      <c r="G502" s="4">
        <v>68776</v>
      </c>
      <c r="H502" s="4">
        <v>0</v>
      </c>
      <c r="I502" s="4" t="s">
        <v>812</v>
      </c>
      <c r="J502" s="4">
        <v>50000</v>
      </c>
      <c r="K502" s="4" t="s">
        <v>262</v>
      </c>
      <c r="L502" s="3">
        <v>41737</v>
      </c>
      <c r="M502" s="4"/>
      <c r="N502" s="4" t="s">
        <v>718</v>
      </c>
      <c r="O502" s="4" t="s">
        <v>226</v>
      </c>
      <c r="P502" s="4" t="s">
        <v>424</v>
      </c>
      <c r="Q502" s="4" t="s">
        <v>599</v>
      </c>
      <c r="R502" s="4" t="s">
        <v>559</v>
      </c>
      <c r="S502" s="4" t="s">
        <v>412</v>
      </c>
      <c r="T502" s="4">
        <v>218262</v>
      </c>
      <c r="U502" s="4"/>
      <c r="V502" s="4" t="s">
        <v>564</v>
      </c>
      <c r="W502" s="4"/>
    </row>
    <row r="503" spans="1:23" ht="57" customHeight="1">
      <c r="A503" s="4" t="s">
        <v>599</v>
      </c>
      <c r="B503" s="4" t="s">
        <v>563</v>
      </c>
      <c r="C503" s="4" t="s">
        <v>248</v>
      </c>
      <c r="D503" s="4"/>
      <c r="E503" s="4"/>
      <c r="F503" s="2">
        <v>2014</v>
      </c>
      <c r="G503" s="4">
        <v>213904</v>
      </c>
      <c r="H503" s="4">
        <v>0</v>
      </c>
      <c r="I503" s="4" t="s">
        <v>161</v>
      </c>
      <c r="J503" s="4">
        <v>160000</v>
      </c>
      <c r="K503" s="4" t="s">
        <v>262</v>
      </c>
      <c r="L503" s="3">
        <v>41864</v>
      </c>
      <c r="M503" s="4"/>
      <c r="N503" s="4" t="s">
        <v>718</v>
      </c>
      <c r="O503" s="4" t="s">
        <v>207</v>
      </c>
      <c r="P503" s="4" t="s">
        <v>424</v>
      </c>
      <c r="Q503" s="4" t="s">
        <v>599</v>
      </c>
      <c r="R503" s="4" t="s">
        <v>67</v>
      </c>
      <c r="S503" s="4" t="s">
        <v>454</v>
      </c>
      <c r="T503" s="4">
        <v>218876</v>
      </c>
      <c r="U503" s="4"/>
      <c r="V503" s="4" t="s">
        <v>564</v>
      </c>
      <c r="W503" s="4"/>
    </row>
    <row r="504" spans="1:23" ht="79.5" customHeight="1">
      <c r="A504" s="4" t="s">
        <v>599</v>
      </c>
      <c r="B504" s="4" t="s">
        <v>414</v>
      </c>
      <c r="C504" s="4" t="s">
        <v>248</v>
      </c>
      <c r="D504" s="4" t="s">
        <v>158</v>
      </c>
      <c r="E504" s="4" t="s">
        <v>788</v>
      </c>
      <c r="F504" s="2">
        <v>2014</v>
      </c>
      <c r="G504" s="4">
        <v>13305</v>
      </c>
      <c r="H504" s="4">
        <v>0</v>
      </c>
      <c r="I504" s="4" t="s">
        <v>165</v>
      </c>
      <c r="J504" s="4">
        <v>9952</v>
      </c>
      <c r="K504" s="4" t="s">
        <v>262</v>
      </c>
      <c r="L504" s="3">
        <v>41873</v>
      </c>
      <c r="M504" s="4" t="s">
        <v>597</v>
      </c>
      <c r="N504" s="4" t="s">
        <v>718</v>
      </c>
      <c r="O504" s="4" t="s">
        <v>42</v>
      </c>
      <c r="P504" s="4" t="s">
        <v>424</v>
      </c>
      <c r="Q504" s="4" t="s">
        <v>599</v>
      </c>
      <c r="R504" s="4" t="s">
        <v>551</v>
      </c>
      <c r="S504" s="4" t="s">
        <v>412</v>
      </c>
      <c r="T504" s="4">
        <v>219973</v>
      </c>
      <c r="U504" s="4"/>
      <c r="V504" s="4" t="s">
        <v>564</v>
      </c>
      <c r="W504" s="4" t="s">
        <v>731</v>
      </c>
    </row>
    <row r="505" spans="1:23" ht="79.5" customHeight="1">
      <c r="A505" s="4" t="s">
        <v>599</v>
      </c>
      <c r="B505" s="4" t="s">
        <v>414</v>
      </c>
      <c r="C505" s="4" t="s">
        <v>248</v>
      </c>
      <c r="D505" s="4" t="s">
        <v>158</v>
      </c>
      <c r="E505" s="4" t="s">
        <v>788</v>
      </c>
      <c r="F505" s="2">
        <v>2014</v>
      </c>
      <c r="G505" s="4">
        <v>40978</v>
      </c>
      <c r="H505" s="4">
        <v>0</v>
      </c>
      <c r="I505" s="4" t="s">
        <v>744</v>
      </c>
      <c r="J505" s="4">
        <v>32250</v>
      </c>
      <c r="K505" s="4" t="s">
        <v>262</v>
      </c>
      <c r="L505" s="3">
        <v>41928</v>
      </c>
      <c r="M505" s="4" t="s">
        <v>597</v>
      </c>
      <c r="N505" s="4" t="s">
        <v>718</v>
      </c>
      <c r="O505" s="4" t="s">
        <v>359</v>
      </c>
      <c r="P505" s="4" t="s">
        <v>424</v>
      </c>
      <c r="Q505" s="4" t="s">
        <v>599</v>
      </c>
      <c r="R505" s="4" t="s">
        <v>551</v>
      </c>
      <c r="S505" s="4" t="s">
        <v>412</v>
      </c>
      <c r="T505" s="4">
        <v>219972</v>
      </c>
      <c r="U505" s="4"/>
      <c r="V505" s="4" t="s">
        <v>564</v>
      </c>
      <c r="W505" s="4" t="s">
        <v>731</v>
      </c>
    </row>
    <row r="506" spans="1:23" ht="79.5" customHeight="1">
      <c r="A506" s="4" t="s">
        <v>599</v>
      </c>
      <c r="B506" s="4" t="s">
        <v>414</v>
      </c>
      <c r="C506" s="4" t="s">
        <v>248</v>
      </c>
      <c r="D506" s="4" t="s">
        <v>158</v>
      </c>
      <c r="E506" s="4" t="s">
        <v>788</v>
      </c>
      <c r="F506" s="2">
        <v>2014</v>
      </c>
      <c r="G506" s="4">
        <v>53508</v>
      </c>
      <c r="H506" s="4">
        <v>0</v>
      </c>
      <c r="I506" s="4" t="s">
        <v>217</v>
      </c>
      <c r="J506" s="4">
        <v>40024</v>
      </c>
      <c r="K506" s="4" t="s">
        <v>262</v>
      </c>
      <c r="L506" s="3">
        <v>41873</v>
      </c>
      <c r="M506" s="4" t="s">
        <v>597</v>
      </c>
      <c r="N506" s="4" t="s">
        <v>718</v>
      </c>
      <c r="O506" s="4" t="s">
        <v>230</v>
      </c>
      <c r="P506" s="4" t="s">
        <v>424</v>
      </c>
      <c r="Q506" s="4" t="s">
        <v>599</v>
      </c>
      <c r="R506" s="4" t="s">
        <v>551</v>
      </c>
      <c r="S506" s="4" t="s">
        <v>412</v>
      </c>
      <c r="T506" s="4">
        <v>219971</v>
      </c>
      <c r="U506" s="4"/>
      <c r="V506" s="4" t="s">
        <v>564</v>
      </c>
      <c r="W506" s="4" t="s">
        <v>731</v>
      </c>
    </row>
    <row r="507" spans="1:23" ht="79.5" customHeight="1">
      <c r="A507" s="4" t="s">
        <v>599</v>
      </c>
      <c r="B507" s="4" t="s">
        <v>898</v>
      </c>
      <c r="C507" s="4" t="s">
        <v>248</v>
      </c>
      <c r="D507" s="4" t="s">
        <v>158</v>
      </c>
      <c r="E507" s="4" t="s">
        <v>529</v>
      </c>
      <c r="F507" s="2">
        <v>2014</v>
      </c>
      <c r="G507" s="4">
        <v>60160</v>
      </c>
      <c r="H507" s="4">
        <v>0</v>
      </c>
      <c r="I507" s="4" t="s">
        <v>169</v>
      </c>
      <c r="J507" s="4">
        <v>45000</v>
      </c>
      <c r="K507" s="4" t="s">
        <v>262</v>
      </c>
      <c r="L507" s="3">
        <v>41876</v>
      </c>
      <c r="M507" s="4" t="s">
        <v>597</v>
      </c>
      <c r="N507" s="4" t="s">
        <v>718</v>
      </c>
      <c r="O507" s="4" t="s">
        <v>861</v>
      </c>
      <c r="P507" s="4" t="s">
        <v>424</v>
      </c>
      <c r="Q507" s="4" t="s">
        <v>599</v>
      </c>
      <c r="R507" s="4" t="s">
        <v>559</v>
      </c>
      <c r="S507" s="4" t="s">
        <v>412</v>
      </c>
      <c r="T507" s="4">
        <v>218877</v>
      </c>
      <c r="U507" s="4"/>
      <c r="V507" s="4" t="s">
        <v>564</v>
      </c>
      <c r="W507" s="4" t="s">
        <v>731</v>
      </c>
    </row>
    <row r="508" spans="1:23" ht="79.5" customHeight="1">
      <c r="A508" s="4" t="s">
        <v>599</v>
      </c>
      <c r="B508" s="4" t="s">
        <v>863</v>
      </c>
      <c r="C508" s="4" t="s">
        <v>248</v>
      </c>
      <c r="D508" s="4" t="s">
        <v>158</v>
      </c>
      <c r="E508" s="4" t="s">
        <v>702</v>
      </c>
      <c r="F508" s="2">
        <v>2014</v>
      </c>
      <c r="G508" s="4">
        <v>197628</v>
      </c>
      <c r="H508" s="4">
        <v>0</v>
      </c>
      <c r="I508" s="4" t="s">
        <v>233</v>
      </c>
      <c r="J508" s="4">
        <v>150000</v>
      </c>
      <c r="K508" s="4" t="s">
        <v>262</v>
      </c>
      <c r="L508" s="3">
        <v>41884</v>
      </c>
      <c r="M508" s="4" t="s">
        <v>597</v>
      </c>
      <c r="N508" s="4" t="s">
        <v>718</v>
      </c>
      <c r="O508" s="4" t="s">
        <v>693</v>
      </c>
      <c r="P508" s="4" t="s">
        <v>424</v>
      </c>
      <c r="Q508" s="4" t="s">
        <v>599</v>
      </c>
      <c r="R508" s="4" t="s">
        <v>551</v>
      </c>
      <c r="S508" s="4" t="s">
        <v>412</v>
      </c>
      <c r="T508" s="4">
        <v>218144</v>
      </c>
      <c r="U508" s="4"/>
      <c r="V508" s="4" t="s">
        <v>564</v>
      </c>
      <c r="W508" s="4" t="s">
        <v>731</v>
      </c>
    </row>
    <row r="509" spans="1:23" ht="102" customHeight="1">
      <c r="A509" s="4" t="s">
        <v>599</v>
      </c>
      <c r="B509" s="4" t="s">
        <v>708</v>
      </c>
      <c r="C509" s="4" t="s">
        <v>248</v>
      </c>
      <c r="D509" s="4"/>
      <c r="E509" s="4"/>
      <c r="F509" s="2">
        <v>2014</v>
      </c>
      <c r="G509" s="4">
        <v>189155</v>
      </c>
      <c r="H509" s="4">
        <v>0</v>
      </c>
      <c r="I509" s="4" t="s">
        <v>1018</v>
      </c>
      <c r="J509" s="4">
        <v>150000</v>
      </c>
      <c r="K509" s="4" t="s">
        <v>262</v>
      </c>
      <c r="L509" s="3">
        <v>41957</v>
      </c>
      <c r="M509" s="4"/>
      <c r="N509" s="4" t="s">
        <v>82</v>
      </c>
      <c r="O509" s="4" t="s">
        <v>861</v>
      </c>
      <c r="P509" s="4" t="s">
        <v>424</v>
      </c>
      <c r="Q509" s="4" t="s">
        <v>599</v>
      </c>
      <c r="R509" s="4" t="s">
        <v>210</v>
      </c>
      <c r="S509" s="4" t="s">
        <v>412</v>
      </c>
      <c r="T509" s="4">
        <v>221012</v>
      </c>
      <c r="U509" s="4"/>
      <c r="V509" s="4" t="s">
        <v>564</v>
      </c>
      <c r="W509" s="4"/>
    </row>
    <row r="510" spans="1:23" ht="102" customHeight="1">
      <c r="A510" s="4" t="s">
        <v>599</v>
      </c>
      <c r="B510" s="4" t="s">
        <v>708</v>
      </c>
      <c r="C510" s="4" t="s">
        <v>248</v>
      </c>
      <c r="D510" s="4"/>
      <c r="E510" s="4"/>
      <c r="F510" s="2">
        <v>2014</v>
      </c>
      <c r="G510" s="4">
        <v>378310</v>
      </c>
      <c r="H510" s="4">
        <v>0</v>
      </c>
      <c r="I510" s="4" t="s">
        <v>1019</v>
      </c>
      <c r="J510" s="4">
        <v>300000</v>
      </c>
      <c r="K510" s="4" t="s">
        <v>262</v>
      </c>
      <c r="L510" s="3">
        <v>41957</v>
      </c>
      <c r="M510" s="4"/>
      <c r="N510" s="4" t="s">
        <v>82</v>
      </c>
      <c r="O510" s="4" t="s">
        <v>226</v>
      </c>
      <c r="P510" s="4" t="s">
        <v>424</v>
      </c>
      <c r="Q510" s="4" t="s">
        <v>599</v>
      </c>
      <c r="R510" s="4" t="s">
        <v>210</v>
      </c>
      <c r="S510" s="4" t="s">
        <v>412</v>
      </c>
      <c r="T510" s="4">
        <v>221008</v>
      </c>
      <c r="U510" s="4"/>
      <c r="V510" s="4" t="s">
        <v>564</v>
      </c>
      <c r="W510" s="4"/>
    </row>
    <row r="511" spans="1:23" ht="102" customHeight="1">
      <c r="A511" s="4" t="s">
        <v>599</v>
      </c>
      <c r="B511" s="4" t="s">
        <v>708</v>
      </c>
      <c r="C511" s="4" t="s">
        <v>248</v>
      </c>
      <c r="D511" s="4"/>
      <c r="E511" s="4"/>
      <c r="F511" s="2">
        <v>2014</v>
      </c>
      <c r="G511" s="4">
        <v>693569</v>
      </c>
      <c r="H511" s="4">
        <v>0</v>
      </c>
      <c r="I511" s="4" t="s">
        <v>1018</v>
      </c>
      <c r="J511" s="4">
        <v>550000</v>
      </c>
      <c r="K511" s="4" t="s">
        <v>262</v>
      </c>
      <c r="L511" s="3">
        <v>41957</v>
      </c>
      <c r="M511" s="4"/>
      <c r="N511" s="4" t="s">
        <v>82</v>
      </c>
      <c r="O511" s="4" t="s">
        <v>861</v>
      </c>
      <c r="P511" s="4" t="s">
        <v>424</v>
      </c>
      <c r="Q511" s="4" t="s">
        <v>599</v>
      </c>
      <c r="R511" s="4" t="s">
        <v>210</v>
      </c>
      <c r="S511" s="4" t="s">
        <v>412</v>
      </c>
      <c r="T511" s="4">
        <v>221010</v>
      </c>
      <c r="U511" s="4"/>
      <c r="V511" s="4" t="s">
        <v>564</v>
      </c>
      <c r="W511" s="4"/>
    </row>
    <row r="512" spans="1:23" ht="79.5" customHeight="1">
      <c r="A512" s="4" t="s">
        <v>599</v>
      </c>
      <c r="B512" s="4" t="s">
        <v>678</v>
      </c>
      <c r="C512" s="4" t="s">
        <v>248</v>
      </c>
      <c r="D512" s="4" t="s">
        <v>158</v>
      </c>
      <c r="E512" s="4" t="s">
        <v>809</v>
      </c>
      <c r="F512" s="2">
        <v>2014</v>
      </c>
      <c r="G512" s="4">
        <v>126103</v>
      </c>
      <c r="H512" s="4">
        <v>0</v>
      </c>
      <c r="I512" s="4" t="s">
        <v>1020</v>
      </c>
      <c r="J512" s="4">
        <v>100000</v>
      </c>
      <c r="K512" s="4" t="s">
        <v>262</v>
      </c>
      <c r="L512" s="3">
        <v>41946</v>
      </c>
      <c r="M512" s="4" t="s">
        <v>597</v>
      </c>
      <c r="N512" s="4" t="s">
        <v>718</v>
      </c>
      <c r="O512" s="4" t="s">
        <v>226</v>
      </c>
      <c r="P512" s="4" t="s">
        <v>424</v>
      </c>
      <c r="Q512" s="4" t="s">
        <v>599</v>
      </c>
      <c r="R512" s="4" t="s">
        <v>439</v>
      </c>
      <c r="S512" s="4" t="s">
        <v>412</v>
      </c>
      <c r="T512" s="4">
        <v>221015</v>
      </c>
      <c r="U512" s="4"/>
      <c r="V512" s="4" t="s">
        <v>564</v>
      </c>
      <c r="W512" s="4" t="s">
        <v>731</v>
      </c>
    </row>
    <row r="513" spans="1:23" ht="90.75" customHeight="1">
      <c r="A513" s="4" t="s">
        <v>664</v>
      </c>
      <c r="B513" s="4" t="s">
        <v>259</v>
      </c>
      <c r="C513" s="4" t="s">
        <v>248</v>
      </c>
      <c r="D513" s="4" t="s">
        <v>158</v>
      </c>
      <c r="E513" s="4" t="s">
        <v>715</v>
      </c>
      <c r="F513" s="2">
        <v>2014</v>
      </c>
      <c r="G513" s="4">
        <v>0</v>
      </c>
      <c r="H513" s="4">
        <v>500000</v>
      </c>
      <c r="I513" s="4" t="s">
        <v>833</v>
      </c>
      <c r="J513" s="4" t="s">
        <v>333</v>
      </c>
      <c r="K513" s="4" t="s">
        <v>737</v>
      </c>
      <c r="L513" s="3">
        <v>41893</v>
      </c>
      <c r="M513" s="4" t="s">
        <v>597</v>
      </c>
      <c r="N513" s="4" t="s">
        <v>718</v>
      </c>
      <c r="O513" s="4" t="s">
        <v>861</v>
      </c>
      <c r="P513" s="4" t="s">
        <v>646</v>
      </c>
      <c r="Q513" s="4" t="s">
        <v>400</v>
      </c>
      <c r="R513" s="4" t="s">
        <v>559</v>
      </c>
      <c r="S513" s="4" t="s">
        <v>412</v>
      </c>
      <c r="T513" s="4">
        <v>219018</v>
      </c>
      <c r="U513" s="4"/>
      <c r="V513" s="4" t="s">
        <v>564</v>
      </c>
      <c r="W513" s="4" t="s">
        <v>731</v>
      </c>
    </row>
    <row r="514" spans="1:23" ht="79.5" customHeight="1">
      <c r="A514" s="4" t="s">
        <v>451</v>
      </c>
      <c r="B514" s="4" t="s">
        <v>319</v>
      </c>
      <c r="C514" s="4" t="s">
        <v>248</v>
      </c>
      <c r="D514" s="4" t="s">
        <v>158</v>
      </c>
      <c r="E514" s="4" t="s">
        <v>86</v>
      </c>
      <c r="F514" s="2">
        <v>2014</v>
      </c>
      <c r="G514" s="4">
        <v>44803</v>
      </c>
      <c r="H514" s="4">
        <v>0</v>
      </c>
      <c r="I514" s="4" t="s">
        <v>565</v>
      </c>
      <c r="J514" s="4">
        <v>50000</v>
      </c>
      <c r="K514" s="4" t="s">
        <v>877</v>
      </c>
      <c r="L514" s="3">
        <v>41915</v>
      </c>
      <c r="M514" s="4" t="s">
        <v>597</v>
      </c>
      <c r="N514" s="4" t="s">
        <v>718</v>
      </c>
      <c r="O514" s="4" t="s">
        <v>861</v>
      </c>
      <c r="P514" s="4" t="s">
        <v>560</v>
      </c>
      <c r="Q514" s="4" t="s">
        <v>400</v>
      </c>
      <c r="R514" s="4" t="s">
        <v>551</v>
      </c>
      <c r="S514" s="4" t="s">
        <v>412</v>
      </c>
      <c r="T514" s="4">
        <v>219271</v>
      </c>
      <c r="U514" s="4"/>
      <c r="V514" s="4" t="s">
        <v>564</v>
      </c>
      <c r="W514" s="4" t="s">
        <v>731</v>
      </c>
    </row>
    <row r="515" spans="1:23" ht="57" customHeight="1">
      <c r="A515" s="4" t="s">
        <v>497</v>
      </c>
      <c r="B515" s="4" t="s">
        <v>110</v>
      </c>
      <c r="C515" s="4" t="s">
        <v>248</v>
      </c>
      <c r="D515" s="4"/>
      <c r="E515" s="4"/>
      <c r="F515" s="2">
        <v>2014</v>
      </c>
      <c r="G515" s="4">
        <v>144425</v>
      </c>
      <c r="H515" s="4">
        <v>0</v>
      </c>
      <c r="I515" s="4" t="s">
        <v>288</v>
      </c>
      <c r="J515" s="4">
        <v>1049969</v>
      </c>
      <c r="K515" s="4" t="s">
        <v>500</v>
      </c>
      <c r="L515" s="3">
        <v>41822</v>
      </c>
      <c r="M515" s="4"/>
      <c r="N515" s="4" t="s">
        <v>718</v>
      </c>
      <c r="O515" s="4" t="s">
        <v>861</v>
      </c>
      <c r="P515" s="4" t="s">
        <v>424</v>
      </c>
      <c r="Q515" s="4" t="s">
        <v>497</v>
      </c>
      <c r="R515" s="4" t="s">
        <v>559</v>
      </c>
      <c r="S515" s="4" t="s">
        <v>412</v>
      </c>
      <c r="T515" s="4">
        <v>218879</v>
      </c>
      <c r="U515" s="4"/>
      <c r="V515" s="4" t="s">
        <v>564</v>
      </c>
      <c r="W515" s="4"/>
    </row>
    <row r="516" spans="1:23" ht="79.5" customHeight="1">
      <c r="A516" s="4" t="s">
        <v>497</v>
      </c>
      <c r="B516" s="4" t="s">
        <v>63</v>
      </c>
      <c r="C516" s="4" t="s">
        <v>248</v>
      </c>
      <c r="D516" s="4" t="s">
        <v>158</v>
      </c>
      <c r="E516" s="4" t="s">
        <v>854</v>
      </c>
      <c r="F516" s="2">
        <v>2014</v>
      </c>
      <c r="G516" s="4">
        <v>0</v>
      </c>
      <c r="H516" s="4">
        <v>13810247</v>
      </c>
      <c r="I516" s="4" t="s">
        <v>800</v>
      </c>
      <c r="J516" s="4">
        <v>100000000</v>
      </c>
      <c r="K516" s="4" t="s">
        <v>500</v>
      </c>
      <c r="L516" s="3">
        <v>41935</v>
      </c>
      <c r="M516" s="4" t="s">
        <v>597</v>
      </c>
      <c r="N516" s="4" t="s">
        <v>718</v>
      </c>
      <c r="O516" s="4" t="s">
        <v>861</v>
      </c>
      <c r="P516" s="4" t="s">
        <v>646</v>
      </c>
      <c r="Q516" s="4" t="s">
        <v>497</v>
      </c>
      <c r="R516" s="4" t="s">
        <v>439</v>
      </c>
      <c r="S516" s="4" t="s">
        <v>412</v>
      </c>
      <c r="T516" s="4">
        <v>219693</v>
      </c>
      <c r="U516" s="4"/>
      <c r="V516" s="4" t="s">
        <v>404</v>
      </c>
      <c r="W516" s="4" t="s">
        <v>731</v>
      </c>
    </row>
    <row r="517" spans="1:23" ht="22.5" customHeight="1">
      <c r="A517" s="4" t="s">
        <v>497</v>
      </c>
      <c r="B517" s="4" t="s">
        <v>114</v>
      </c>
      <c r="C517" s="4" t="s">
        <v>248</v>
      </c>
      <c r="D517" s="4"/>
      <c r="E517" s="4"/>
      <c r="F517" s="2">
        <v>2014</v>
      </c>
      <c r="G517" s="4">
        <v>207226</v>
      </c>
      <c r="H517" s="4">
        <v>0</v>
      </c>
      <c r="I517" s="4" t="s">
        <v>295</v>
      </c>
      <c r="J517" s="4">
        <v>1524768</v>
      </c>
      <c r="K517" s="4" t="s">
        <v>500</v>
      </c>
      <c r="L517" s="3">
        <v>41950</v>
      </c>
      <c r="M517" s="4"/>
      <c r="N517" s="4" t="s">
        <v>718</v>
      </c>
      <c r="O517" s="4" t="s">
        <v>230</v>
      </c>
      <c r="P517" s="4" t="s">
        <v>424</v>
      </c>
      <c r="Q517" s="4" t="s">
        <v>497</v>
      </c>
      <c r="R517" s="4" t="s">
        <v>559</v>
      </c>
      <c r="S517" s="4" t="s">
        <v>412</v>
      </c>
      <c r="T517" s="4">
        <v>220697</v>
      </c>
      <c r="U517" s="4"/>
      <c r="V517" s="4" t="s">
        <v>564</v>
      </c>
      <c r="W517" s="4"/>
    </row>
    <row r="518" spans="1:23" ht="22.5" customHeight="1">
      <c r="A518" s="4" t="s">
        <v>497</v>
      </c>
      <c r="B518" s="4" t="s">
        <v>114</v>
      </c>
      <c r="C518" s="4" t="s">
        <v>248</v>
      </c>
      <c r="D518" s="4"/>
      <c r="E518" s="4"/>
      <c r="F518" s="2">
        <v>2014</v>
      </c>
      <c r="G518" s="4">
        <v>187540</v>
      </c>
      <c r="H518" s="4">
        <v>0</v>
      </c>
      <c r="I518" s="4" t="s">
        <v>826</v>
      </c>
      <c r="J518" s="4">
        <v>1363419</v>
      </c>
      <c r="K518" s="4" t="s">
        <v>500</v>
      </c>
      <c r="L518" s="3">
        <v>41863</v>
      </c>
      <c r="M518" s="4"/>
      <c r="N518" s="4" t="s">
        <v>718</v>
      </c>
      <c r="O518" s="4" t="s">
        <v>693</v>
      </c>
      <c r="P518" s="4" t="s">
        <v>424</v>
      </c>
      <c r="Q518" s="4" t="s">
        <v>497</v>
      </c>
      <c r="R518" s="4" t="s">
        <v>559</v>
      </c>
      <c r="S518" s="4" t="s">
        <v>412</v>
      </c>
      <c r="T518" s="4">
        <v>218103</v>
      </c>
      <c r="U518" s="4"/>
      <c r="V518" s="4" t="s">
        <v>564</v>
      </c>
      <c r="W518" s="4"/>
    </row>
    <row r="519" spans="1:23" ht="22.5" customHeight="1">
      <c r="A519" s="4" t="s">
        <v>497</v>
      </c>
      <c r="B519" s="4" t="s">
        <v>114</v>
      </c>
      <c r="C519" s="4" t="s">
        <v>248</v>
      </c>
      <c r="D519" s="4"/>
      <c r="E519" s="4"/>
      <c r="F519" s="2">
        <v>2014</v>
      </c>
      <c r="G519" s="4">
        <v>299596</v>
      </c>
      <c r="H519" s="4">
        <v>0</v>
      </c>
      <c r="I519" s="4" t="s">
        <v>816</v>
      </c>
      <c r="J519" s="4">
        <v>2178063</v>
      </c>
      <c r="K519" s="4" t="s">
        <v>500</v>
      </c>
      <c r="L519" s="3">
        <v>41876</v>
      </c>
      <c r="M519" s="4"/>
      <c r="N519" s="4" t="s">
        <v>718</v>
      </c>
      <c r="O519" s="4" t="s">
        <v>207</v>
      </c>
      <c r="P519" s="4" t="s">
        <v>424</v>
      </c>
      <c r="Q519" s="4" t="s">
        <v>497</v>
      </c>
      <c r="R519" s="4" t="s">
        <v>559</v>
      </c>
      <c r="S519" s="4" t="s">
        <v>412</v>
      </c>
      <c r="T519" s="4">
        <v>218878</v>
      </c>
      <c r="U519" s="4"/>
      <c r="V519" s="4" t="s">
        <v>564</v>
      </c>
      <c r="W519" s="4"/>
    </row>
    <row r="520" spans="1:23" ht="79.5" customHeight="1">
      <c r="A520" s="4" t="s">
        <v>497</v>
      </c>
      <c r="B520" s="4" t="s">
        <v>259</v>
      </c>
      <c r="C520" s="4" t="s">
        <v>248</v>
      </c>
      <c r="D520" s="4" t="s">
        <v>158</v>
      </c>
      <c r="E520" s="4" t="s">
        <v>715</v>
      </c>
      <c r="F520" s="2">
        <v>2014</v>
      </c>
      <c r="G520" s="4">
        <v>687758</v>
      </c>
      <c r="H520" s="4">
        <v>0</v>
      </c>
      <c r="I520" s="4" t="s">
        <v>740</v>
      </c>
      <c r="J520" s="4">
        <v>5000000</v>
      </c>
      <c r="K520" s="4" t="s">
        <v>500</v>
      </c>
      <c r="L520" s="3">
        <v>41877</v>
      </c>
      <c r="M520" s="4" t="s">
        <v>597</v>
      </c>
      <c r="N520" s="4" t="s">
        <v>718</v>
      </c>
      <c r="O520" s="4" t="s">
        <v>207</v>
      </c>
      <c r="P520" s="4" t="s">
        <v>424</v>
      </c>
      <c r="Q520" s="4" t="s">
        <v>497</v>
      </c>
      <c r="R520" s="4" t="s">
        <v>559</v>
      </c>
      <c r="S520" s="4" t="s">
        <v>412</v>
      </c>
      <c r="T520" s="4">
        <v>216155</v>
      </c>
      <c r="U520" s="4"/>
      <c r="V520" s="4" t="s">
        <v>564</v>
      </c>
      <c r="W520" s="4" t="s">
        <v>731</v>
      </c>
    </row>
    <row r="521" spans="1:23" ht="79.5" customHeight="1">
      <c r="A521" s="4" t="s">
        <v>497</v>
      </c>
      <c r="B521" s="4" t="s">
        <v>259</v>
      </c>
      <c r="C521" s="4" t="s">
        <v>248</v>
      </c>
      <c r="D521" s="4" t="s">
        <v>158</v>
      </c>
      <c r="E521" s="4" t="s">
        <v>715</v>
      </c>
      <c r="F521" s="2">
        <v>2014</v>
      </c>
      <c r="G521" s="4">
        <v>687758</v>
      </c>
      <c r="H521" s="4">
        <v>0</v>
      </c>
      <c r="I521" s="4" t="s">
        <v>576</v>
      </c>
      <c r="J521" s="4">
        <v>5000000</v>
      </c>
      <c r="K521" s="4" t="s">
        <v>500</v>
      </c>
      <c r="L521" s="3">
        <v>41844</v>
      </c>
      <c r="M521" s="4" t="s">
        <v>597</v>
      </c>
      <c r="N521" s="4" t="s">
        <v>718</v>
      </c>
      <c r="O521" s="4" t="s">
        <v>693</v>
      </c>
      <c r="P521" s="4" t="s">
        <v>424</v>
      </c>
      <c r="Q521" s="4" t="s">
        <v>497</v>
      </c>
      <c r="R521" s="4" t="s">
        <v>559</v>
      </c>
      <c r="S521" s="4" t="s">
        <v>412</v>
      </c>
      <c r="T521" s="4">
        <v>218098</v>
      </c>
      <c r="U521" s="4"/>
      <c r="V521" s="4" t="s">
        <v>564</v>
      </c>
      <c r="W521" s="4" t="s">
        <v>731</v>
      </c>
    </row>
    <row r="522" spans="1:23" ht="79.5" customHeight="1">
      <c r="A522" s="4" t="s">
        <v>497</v>
      </c>
      <c r="B522" s="4" t="s">
        <v>259</v>
      </c>
      <c r="C522" s="4" t="s">
        <v>248</v>
      </c>
      <c r="D522" s="4" t="s">
        <v>158</v>
      </c>
      <c r="E522" s="4" t="s">
        <v>715</v>
      </c>
      <c r="F522" s="2">
        <v>2014</v>
      </c>
      <c r="G522" s="4">
        <v>687758</v>
      </c>
      <c r="H522" s="4">
        <v>0</v>
      </c>
      <c r="I522" s="4" t="s">
        <v>740</v>
      </c>
      <c r="J522" s="4">
        <v>5000000</v>
      </c>
      <c r="K522" s="4" t="s">
        <v>500</v>
      </c>
      <c r="L522" s="3">
        <v>41891</v>
      </c>
      <c r="M522" s="4" t="s">
        <v>597</v>
      </c>
      <c r="N522" s="4" t="s">
        <v>718</v>
      </c>
      <c r="O522" s="4" t="s">
        <v>207</v>
      </c>
      <c r="P522" s="4" t="s">
        <v>424</v>
      </c>
      <c r="Q522" s="4" t="s">
        <v>497</v>
      </c>
      <c r="R522" s="4" t="s">
        <v>559</v>
      </c>
      <c r="S522" s="4" t="s">
        <v>412</v>
      </c>
      <c r="T522" s="4">
        <v>218949</v>
      </c>
      <c r="U522" s="4"/>
      <c r="V522" s="4" t="s">
        <v>564</v>
      </c>
      <c r="W522" s="4" t="s">
        <v>731</v>
      </c>
    </row>
    <row r="523" spans="1:23" ht="22.5" customHeight="1">
      <c r="A523" s="4" t="s">
        <v>497</v>
      </c>
      <c r="B523" s="4" t="s">
        <v>446</v>
      </c>
      <c r="C523" s="4" t="s">
        <v>248</v>
      </c>
      <c r="D523" s="4"/>
      <c r="E523" s="4"/>
      <c r="F523" s="2">
        <v>2014</v>
      </c>
      <c r="G523" s="4">
        <v>325000</v>
      </c>
      <c r="H523" s="4">
        <v>0</v>
      </c>
      <c r="I523" s="4" t="s">
        <v>125</v>
      </c>
      <c r="J523" s="4">
        <v>2436300</v>
      </c>
      <c r="K523" s="4" t="s">
        <v>500</v>
      </c>
      <c r="L523" s="3">
        <v>41908</v>
      </c>
      <c r="M523" s="4"/>
      <c r="N523" s="4" t="s">
        <v>718</v>
      </c>
      <c r="O523" s="4" t="s">
        <v>207</v>
      </c>
      <c r="P523" s="4" t="s">
        <v>560</v>
      </c>
      <c r="Q523" s="4" t="s">
        <v>497</v>
      </c>
      <c r="R523" s="4" t="s">
        <v>559</v>
      </c>
      <c r="S523" s="4" t="s">
        <v>412</v>
      </c>
      <c r="T523" s="4">
        <v>218874</v>
      </c>
      <c r="U523" s="4"/>
      <c r="V523" s="4" t="s">
        <v>568</v>
      </c>
      <c r="W523" s="4"/>
    </row>
    <row r="524" spans="1:23" ht="22.5" customHeight="1">
      <c r="A524" s="4" t="s">
        <v>497</v>
      </c>
      <c r="B524" s="4" t="s">
        <v>446</v>
      </c>
      <c r="C524" s="4" t="s">
        <v>248</v>
      </c>
      <c r="D524" s="4"/>
      <c r="E524" s="4"/>
      <c r="F524" s="2">
        <v>2014</v>
      </c>
      <c r="G524" s="4">
        <v>325000</v>
      </c>
      <c r="H524" s="4">
        <v>0</v>
      </c>
      <c r="I524" s="4" t="s">
        <v>491</v>
      </c>
      <c r="J524" s="4">
        <v>2436304</v>
      </c>
      <c r="K524" s="4" t="s">
        <v>500</v>
      </c>
      <c r="L524" s="3">
        <v>41908</v>
      </c>
      <c r="M524" s="4"/>
      <c r="N524" s="4" t="s">
        <v>718</v>
      </c>
      <c r="O524" s="4" t="s">
        <v>693</v>
      </c>
      <c r="P524" s="4" t="s">
        <v>424</v>
      </c>
      <c r="Q524" s="4" t="s">
        <v>497</v>
      </c>
      <c r="R524" s="4" t="s">
        <v>559</v>
      </c>
      <c r="S524" s="4" t="s">
        <v>412</v>
      </c>
      <c r="T524" s="4">
        <v>218871</v>
      </c>
      <c r="U524" s="4"/>
      <c r="V524" s="4" t="s">
        <v>564</v>
      </c>
      <c r="W524" s="4"/>
    </row>
    <row r="525" spans="1:23" ht="79.5" customHeight="1">
      <c r="A525" s="4" t="s">
        <v>497</v>
      </c>
      <c r="B525" s="4" t="s">
        <v>382</v>
      </c>
      <c r="C525" s="4" t="s">
        <v>248</v>
      </c>
      <c r="D525" s="4" t="s">
        <v>158</v>
      </c>
      <c r="E525" s="4" t="s">
        <v>743</v>
      </c>
      <c r="F525" s="2">
        <v>2014</v>
      </c>
      <c r="G525" s="4">
        <v>1491507</v>
      </c>
      <c r="H525" s="4">
        <v>0</v>
      </c>
      <c r="I525" s="4" t="s">
        <v>15</v>
      </c>
      <c r="J525" s="4">
        <v>10800000</v>
      </c>
      <c r="K525" s="4" t="s">
        <v>500</v>
      </c>
      <c r="L525" s="3">
        <v>41941</v>
      </c>
      <c r="M525" s="4" t="s">
        <v>597</v>
      </c>
      <c r="N525" s="4" t="s">
        <v>718</v>
      </c>
      <c r="O525" s="4" t="s">
        <v>861</v>
      </c>
      <c r="P525" s="4" t="s">
        <v>424</v>
      </c>
      <c r="Q525" s="4" t="s">
        <v>497</v>
      </c>
      <c r="R525" s="4" t="s">
        <v>559</v>
      </c>
      <c r="S525" s="4" t="s">
        <v>412</v>
      </c>
      <c r="T525" s="4">
        <v>220268</v>
      </c>
      <c r="U525" s="4"/>
      <c r="V525" s="4" t="s">
        <v>564</v>
      </c>
      <c r="W525" s="4" t="s">
        <v>731</v>
      </c>
    </row>
    <row r="526" spans="1:23" ht="79.5" customHeight="1">
      <c r="A526" s="4" t="s">
        <v>497</v>
      </c>
      <c r="B526" s="4" t="s">
        <v>382</v>
      </c>
      <c r="C526" s="4" t="s">
        <v>248</v>
      </c>
      <c r="D526" s="4" t="s">
        <v>158</v>
      </c>
      <c r="E526" s="4" t="s">
        <v>743</v>
      </c>
      <c r="F526" s="2">
        <v>2014</v>
      </c>
      <c r="G526" s="4">
        <v>297910</v>
      </c>
      <c r="H526" s="4">
        <v>0</v>
      </c>
      <c r="I526" s="4" t="s">
        <v>736</v>
      </c>
      <c r="J526" s="4">
        <v>2157166</v>
      </c>
      <c r="K526" s="4" t="s">
        <v>500</v>
      </c>
      <c r="L526" s="3">
        <v>41913</v>
      </c>
      <c r="M526" s="4" t="s">
        <v>597</v>
      </c>
      <c r="N526" s="4" t="s">
        <v>718</v>
      </c>
      <c r="O526" s="4" t="s">
        <v>207</v>
      </c>
      <c r="P526" s="4" t="s">
        <v>424</v>
      </c>
      <c r="Q526" s="4" t="s">
        <v>497</v>
      </c>
      <c r="R526" s="4" t="s">
        <v>559</v>
      </c>
      <c r="S526" s="4" t="s">
        <v>412</v>
      </c>
      <c r="T526" s="4">
        <v>220026</v>
      </c>
      <c r="U526" s="4"/>
      <c r="V526" s="4" t="s">
        <v>404</v>
      </c>
      <c r="W526" s="4" t="s">
        <v>731</v>
      </c>
    </row>
    <row r="527" spans="1:23" ht="79.5" customHeight="1">
      <c r="A527" s="4" t="s">
        <v>497</v>
      </c>
      <c r="B527" s="4" t="s">
        <v>382</v>
      </c>
      <c r="C527" s="4" t="s">
        <v>248</v>
      </c>
      <c r="D527" s="4" t="s">
        <v>158</v>
      </c>
      <c r="E527" s="4" t="s">
        <v>743</v>
      </c>
      <c r="F527" s="2">
        <v>2014</v>
      </c>
      <c r="G527" s="4">
        <v>275103</v>
      </c>
      <c r="H527" s="4">
        <v>0</v>
      </c>
      <c r="I527" s="4" t="s">
        <v>750</v>
      </c>
      <c r="J527" s="4">
        <v>2000000</v>
      </c>
      <c r="K527" s="4" t="s">
        <v>500</v>
      </c>
      <c r="L527" s="3">
        <v>41843</v>
      </c>
      <c r="M527" s="4" t="s">
        <v>597</v>
      </c>
      <c r="N527" s="4" t="s">
        <v>718</v>
      </c>
      <c r="O527" s="4" t="s">
        <v>226</v>
      </c>
      <c r="P527" s="4" t="s">
        <v>424</v>
      </c>
      <c r="Q527" s="4" t="s">
        <v>497</v>
      </c>
      <c r="R527" s="4" t="s">
        <v>559</v>
      </c>
      <c r="S527" s="4" t="s">
        <v>412</v>
      </c>
      <c r="T527" s="4">
        <v>218888</v>
      </c>
      <c r="U527" s="4"/>
      <c r="V527" s="4" t="s">
        <v>564</v>
      </c>
      <c r="W527" s="4" t="s">
        <v>731</v>
      </c>
    </row>
    <row r="528" spans="1:23" ht="79.5" customHeight="1">
      <c r="A528" s="4" t="s">
        <v>497</v>
      </c>
      <c r="B528" s="4" t="s">
        <v>382</v>
      </c>
      <c r="C528" s="4" t="s">
        <v>248</v>
      </c>
      <c r="D528" s="4" t="s">
        <v>158</v>
      </c>
      <c r="E528" s="4" t="s">
        <v>743</v>
      </c>
      <c r="F528" s="2">
        <v>2014</v>
      </c>
      <c r="G528" s="4">
        <v>432239</v>
      </c>
      <c r="H528" s="4">
        <v>0</v>
      </c>
      <c r="I528" s="4" t="s">
        <v>531</v>
      </c>
      <c r="J528" s="4">
        <v>3000000</v>
      </c>
      <c r="K528" s="4" t="s">
        <v>500</v>
      </c>
      <c r="L528" s="3">
        <v>41901</v>
      </c>
      <c r="M528" s="4" t="s">
        <v>597</v>
      </c>
      <c r="N528" s="4" t="s">
        <v>718</v>
      </c>
      <c r="O528" s="4" t="s">
        <v>693</v>
      </c>
      <c r="P528" s="4" t="s">
        <v>560</v>
      </c>
      <c r="Q528" s="4" t="s">
        <v>497</v>
      </c>
      <c r="R528" s="4" t="s">
        <v>559</v>
      </c>
      <c r="S528" s="4" t="s">
        <v>412</v>
      </c>
      <c r="T528" s="4">
        <v>218263</v>
      </c>
      <c r="U528" s="4"/>
      <c r="V528" s="4" t="s">
        <v>568</v>
      </c>
      <c r="W528" s="4" t="s">
        <v>731</v>
      </c>
    </row>
    <row r="529" spans="1:23" ht="79.5" customHeight="1">
      <c r="A529" s="4" t="s">
        <v>497</v>
      </c>
      <c r="B529" s="4" t="s">
        <v>898</v>
      </c>
      <c r="C529" s="4" t="s">
        <v>248</v>
      </c>
      <c r="D529" s="4" t="s">
        <v>158</v>
      </c>
      <c r="E529" s="4" t="s">
        <v>529</v>
      </c>
      <c r="F529" s="2">
        <v>2014</v>
      </c>
      <c r="G529" s="4">
        <v>1519127</v>
      </c>
      <c r="H529" s="4">
        <v>0</v>
      </c>
      <c r="I529" s="4" t="s">
        <v>838</v>
      </c>
      <c r="J529" s="4">
        <v>11000000</v>
      </c>
      <c r="K529" s="4" t="s">
        <v>500</v>
      </c>
      <c r="L529" s="3">
        <v>41942</v>
      </c>
      <c r="M529" s="4" t="s">
        <v>597</v>
      </c>
      <c r="N529" s="4" t="s">
        <v>718</v>
      </c>
      <c r="O529" s="4" t="s">
        <v>861</v>
      </c>
      <c r="P529" s="4" t="s">
        <v>424</v>
      </c>
      <c r="Q529" s="4" t="s">
        <v>497</v>
      </c>
      <c r="R529" s="4" t="s">
        <v>559</v>
      </c>
      <c r="S529" s="4" t="s">
        <v>412</v>
      </c>
      <c r="T529" s="4">
        <v>220853</v>
      </c>
      <c r="U529" s="4"/>
      <c r="V529" s="4" t="s">
        <v>564</v>
      </c>
      <c r="W529" s="4" t="s">
        <v>731</v>
      </c>
    </row>
    <row r="530" spans="1:23" ht="79.5" customHeight="1">
      <c r="A530" s="4" t="s">
        <v>497</v>
      </c>
      <c r="B530" s="4" t="s">
        <v>898</v>
      </c>
      <c r="C530" s="4" t="s">
        <v>248</v>
      </c>
      <c r="D530" s="4" t="s">
        <v>158</v>
      </c>
      <c r="E530" s="4" t="s">
        <v>529</v>
      </c>
      <c r="F530" s="2">
        <v>2014</v>
      </c>
      <c r="G530" s="4">
        <v>96294</v>
      </c>
      <c r="H530" s="4">
        <v>0</v>
      </c>
      <c r="I530" s="4" t="s">
        <v>623</v>
      </c>
      <c r="J530" s="4">
        <v>700057</v>
      </c>
      <c r="K530" s="4" t="s">
        <v>500</v>
      </c>
      <c r="L530" s="3">
        <v>41834</v>
      </c>
      <c r="M530" s="4" t="s">
        <v>597</v>
      </c>
      <c r="N530" s="4" t="s">
        <v>718</v>
      </c>
      <c r="O530" s="4" t="s">
        <v>226</v>
      </c>
      <c r="P530" s="4" t="s">
        <v>424</v>
      </c>
      <c r="Q530" s="4" t="s">
        <v>497</v>
      </c>
      <c r="R530" s="4" t="s">
        <v>559</v>
      </c>
      <c r="S530" s="4" t="s">
        <v>412</v>
      </c>
      <c r="T530" s="4">
        <v>218887</v>
      </c>
      <c r="U530" s="4"/>
      <c r="V530" s="4" t="s">
        <v>564</v>
      </c>
      <c r="W530" s="4" t="s">
        <v>731</v>
      </c>
    </row>
    <row r="531" spans="1:23" ht="79.5" customHeight="1">
      <c r="A531" s="4" t="s">
        <v>497</v>
      </c>
      <c r="B531" s="4" t="s">
        <v>898</v>
      </c>
      <c r="C531" s="4" t="s">
        <v>248</v>
      </c>
      <c r="D531" s="4" t="s">
        <v>158</v>
      </c>
      <c r="E531" s="4" t="s">
        <v>529</v>
      </c>
      <c r="F531" s="2">
        <v>2014</v>
      </c>
      <c r="G531" s="4">
        <v>345256</v>
      </c>
      <c r="H531" s="4">
        <v>0</v>
      </c>
      <c r="I531" s="4" t="s">
        <v>630</v>
      </c>
      <c r="J531" s="4">
        <v>2500000</v>
      </c>
      <c r="K531" s="4" t="s">
        <v>500</v>
      </c>
      <c r="L531" s="3">
        <v>41940</v>
      </c>
      <c r="M531" s="4" t="s">
        <v>597</v>
      </c>
      <c r="N531" s="4" t="s">
        <v>718</v>
      </c>
      <c r="O531" s="4" t="s">
        <v>207</v>
      </c>
      <c r="P531" s="4" t="s">
        <v>424</v>
      </c>
      <c r="Q531" s="4" t="s">
        <v>497</v>
      </c>
      <c r="R531" s="4" t="s">
        <v>559</v>
      </c>
      <c r="S531" s="4" t="s">
        <v>412</v>
      </c>
      <c r="T531" s="4">
        <v>220135</v>
      </c>
      <c r="U531" s="4"/>
      <c r="V531" s="4" t="s">
        <v>564</v>
      </c>
      <c r="W531" s="4" t="s">
        <v>731</v>
      </c>
    </row>
    <row r="532" spans="1:23" ht="45.75" customHeight="1">
      <c r="A532" s="4" t="s">
        <v>497</v>
      </c>
      <c r="B532" s="4" t="s">
        <v>191</v>
      </c>
      <c r="C532" s="4" t="s">
        <v>248</v>
      </c>
      <c r="D532" s="4"/>
      <c r="E532" s="4"/>
      <c r="F532" s="2">
        <v>2014</v>
      </c>
      <c r="G532" s="4">
        <v>24306</v>
      </c>
      <c r="H532" s="4">
        <v>0</v>
      </c>
      <c r="I532" s="4" t="s">
        <v>605</v>
      </c>
      <c r="J532" s="4">
        <v>176000</v>
      </c>
      <c r="K532" s="4" t="s">
        <v>500</v>
      </c>
      <c r="L532" s="3">
        <v>41947</v>
      </c>
      <c r="M532" s="4"/>
      <c r="N532" s="4" t="s">
        <v>508</v>
      </c>
      <c r="O532" s="4" t="s">
        <v>861</v>
      </c>
      <c r="P532" s="4" t="s">
        <v>424</v>
      </c>
      <c r="Q532" s="4" t="s">
        <v>497</v>
      </c>
      <c r="R532" s="4" t="s">
        <v>67</v>
      </c>
      <c r="S532" s="4" t="s">
        <v>412</v>
      </c>
      <c r="T532" s="4">
        <v>220264</v>
      </c>
      <c r="U532" s="4"/>
      <c r="V532" s="4" t="s">
        <v>564</v>
      </c>
      <c r="W532" s="4"/>
    </row>
    <row r="533" spans="1:23" ht="45.75" customHeight="1">
      <c r="A533" s="4" t="s">
        <v>497</v>
      </c>
      <c r="B533" s="4" t="s">
        <v>191</v>
      </c>
      <c r="C533" s="4" t="s">
        <v>248</v>
      </c>
      <c r="D533" s="4"/>
      <c r="E533" s="4"/>
      <c r="F533" s="2">
        <v>2014</v>
      </c>
      <c r="G533" s="4">
        <v>238227</v>
      </c>
      <c r="H533" s="4">
        <v>0</v>
      </c>
      <c r="I533" s="4" t="s">
        <v>137</v>
      </c>
      <c r="J533" s="4">
        <v>1725000</v>
      </c>
      <c r="K533" s="4" t="s">
        <v>500</v>
      </c>
      <c r="L533" s="3">
        <v>41940</v>
      </c>
      <c r="M533" s="4"/>
      <c r="N533" s="4" t="s">
        <v>508</v>
      </c>
      <c r="O533" s="4" t="s">
        <v>861</v>
      </c>
      <c r="P533" s="4" t="s">
        <v>424</v>
      </c>
      <c r="Q533" s="4" t="s">
        <v>497</v>
      </c>
      <c r="R533" s="4" t="s">
        <v>67</v>
      </c>
      <c r="S533" s="4" t="s">
        <v>412</v>
      </c>
      <c r="T533" s="4">
        <v>220270</v>
      </c>
      <c r="U533" s="4"/>
      <c r="V533" s="4" t="s">
        <v>564</v>
      </c>
      <c r="W533" s="4"/>
    </row>
    <row r="534" spans="1:23" ht="45.75" customHeight="1">
      <c r="A534" s="4" t="s">
        <v>497</v>
      </c>
      <c r="B534" s="4" t="s">
        <v>191</v>
      </c>
      <c r="C534" s="4" t="s">
        <v>248</v>
      </c>
      <c r="D534" s="4"/>
      <c r="E534" s="4"/>
      <c r="F534" s="2">
        <v>2014</v>
      </c>
      <c r="G534" s="4">
        <v>114168</v>
      </c>
      <c r="H534" s="4">
        <v>0</v>
      </c>
      <c r="I534" s="4" t="s">
        <v>523</v>
      </c>
      <c r="J534" s="4">
        <v>830000</v>
      </c>
      <c r="K534" s="4" t="s">
        <v>500</v>
      </c>
      <c r="L534" s="3">
        <v>41912</v>
      </c>
      <c r="M534" s="4"/>
      <c r="N534" s="4" t="s">
        <v>508</v>
      </c>
      <c r="O534" s="4" t="s">
        <v>693</v>
      </c>
      <c r="P534" s="4" t="s">
        <v>424</v>
      </c>
      <c r="Q534" s="4" t="s">
        <v>497</v>
      </c>
      <c r="R534" s="4" t="s">
        <v>67</v>
      </c>
      <c r="S534" s="4" t="s">
        <v>412</v>
      </c>
      <c r="T534" s="4">
        <v>218873</v>
      </c>
      <c r="U534" s="4"/>
      <c r="V534" s="4" t="s">
        <v>564</v>
      </c>
      <c r="W534" s="4"/>
    </row>
    <row r="535" spans="1:23" ht="45.75" customHeight="1">
      <c r="A535" s="4" t="s">
        <v>497</v>
      </c>
      <c r="B535" s="4" t="s">
        <v>191</v>
      </c>
      <c r="C535" s="4" t="s">
        <v>248</v>
      </c>
      <c r="D535" s="4"/>
      <c r="E535" s="4"/>
      <c r="F535" s="2">
        <v>2014</v>
      </c>
      <c r="G535" s="4">
        <v>104648</v>
      </c>
      <c r="H535" s="4">
        <v>0</v>
      </c>
      <c r="I535" s="4" t="s">
        <v>1021</v>
      </c>
      <c r="J535" s="4">
        <v>770000</v>
      </c>
      <c r="K535" s="4" t="s">
        <v>500</v>
      </c>
      <c r="L535" s="3">
        <v>41954</v>
      </c>
      <c r="M535" s="4"/>
      <c r="N535" s="4" t="s">
        <v>508</v>
      </c>
      <c r="O535" s="4" t="s">
        <v>207</v>
      </c>
      <c r="P535" s="4" t="s">
        <v>424</v>
      </c>
      <c r="Q535" s="4" t="s">
        <v>497</v>
      </c>
      <c r="R535" s="4" t="s">
        <v>67</v>
      </c>
      <c r="S535" s="4" t="s">
        <v>412</v>
      </c>
      <c r="T535" s="4">
        <v>221007</v>
      </c>
      <c r="U535" s="4"/>
      <c r="V535" s="4" t="s">
        <v>564</v>
      </c>
      <c r="W535" s="4"/>
    </row>
    <row r="536" spans="1:23" ht="45.75" customHeight="1">
      <c r="A536" s="4" t="s">
        <v>497</v>
      </c>
      <c r="B536" s="4" t="s">
        <v>191</v>
      </c>
      <c r="C536" s="4" t="s">
        <v>248</v>
      </c>
      <c r="D536" s="4"/>
      <c r="E536" s="4"/>
      <c r="F536" s="2">
        <v>2014</v>
      </c>
      <c r="G536" s="4">
        <v>16988</v>
      </c>
      <c r="H536" s="4">
        <v>0</v>
      </c>
      <c r="I536" s="4" t="s">
        <v>1022</v>
      </c>
      <c r="J536" s="4">
        <v>125000</v>
      </c>
      <c r="K536" s="4" t="s">
        <v>500</v>
      </c>
      <c r="L536" s="3">
        <v>41956</v>
      </c>
      <c r="M536" s="4"/>
      <c r="N536" s="4" t="s">
        <v>508</v>
      </c>
      <c r="O536" s="4" t="s">
        <v>519</v>
      </c>
      <c r="P536" s="4" t="s">
        <v>424</v>
      </c>
      <c r="Q536" s="4" t="s">
        <v>497</v>
      </c>
      <c r="R536" s="4" t="s">
        <v>67</v>
      </c>
      <c r="S536" s="4" t="s">
        <v>412</v>
      </c>
      <c r="T536" s="4">
        <v>221009</v>
      </c>
      <c r="U536" s="4"/>
      <c r="V536" s="4" t="s">
        <v>564</v>
      </c>
      <c r="W536" s="4"/>
    </row>
    <row r="537" spans="1:23" ht="45.75" customHeight="1">
      <c r="A537" s="4" t="s">
        <v>497</v>
      </c>
      <c r="B537" s="4" t="s">
        <v>191</v>
      </c>
      <c r="C537" s="4" t="s">
        <v>248</v>
      </c>
      <c r="D537" s="4"/>
      <c r="E537" s="4"/>
      <c r="F537" s="2">
        <v>2014</v>
      </c>
      <c r="G537" s="4">
        <v>89542</v>
      </c>
      <c r="H537" s="4">
        <v>0</v>
      </c>
      <c r="I537" s="4" t="s">
        <v>860</v>
      </c>
      <c r="J537" s="4">
        <v>625000</v>
      </c>
      <c r="K537" s="4" t="s">
        <v>500</v>
      </c>
      <c r="L537" s="3">
        <v>41894</v>
      </c>
      <c r="M537" s="4"/>
      <c r="N537" s="4" t="s">
        <v>508</v>
      </c>
      <c r="O537" s="4" t="s">
        <v>861</v>
      </c>
      <c r="P537" s="4" t="s">
        <v>424</v>
      </c>
      <c r="Q537" s="4" t="s">
        <v>497</v>
      </c>
      <c r="R537" s="4" t="s">
        <v>67</v>
      </c>
      <c r="S537" s="4" t="s">
        <v>412</v>
      </c>
      <c r="T537" s="4">
        <v>218124</v>
      </c>
      <c r="U537" s="4"/>
      <c r="V537" s="4" t="s">
        <v>564</v>
      </c>
      <c r="W537" s="4"/>
    </row>
    <row r="538" spans="1:23" ht="45.75" customHeight="1">
      <c r="A538" s="4" t="s">
        <v>497</v>
      </c>
      <c r="B538" s="4" t="s">
        <v>191</v>
      </c>
      <c r="C538" s="4" t="s">
        <v>248</v>
      </c>
      <c r="D538" s="4"/>
      <c r="E538" s="4"/>
      <c r="F538" s="2">
        <v>2014</v>
      </c>
      <c r="G538" s="4">
        <v>1242922</v>
      </c>
      <c r="H538" s="4">
        <v>0</v>
      </c>
      <c r="I538" s="4" t="s">
        <v>44</v>
      </c>
      <c r="J538" s="4">
        <v>9000000</v>
      </c>
      <c r="K538" s="4" t="s">
        <v>500</v>
      </c>
      <c r="L538" s="3">
        <v>41941</v>
      </c>
      <c r="M538" s="4"/>
      <c r="N538" s="4" t="s">
        <v>508</v>
      </c>
      <c r="O538" s="4" t="s">
        <v>207</v>
      </c>
      <c r="P538" s="4" t="s">
        <v>424</v>
      </c>
      <c r="Q538" s="4" t="s">
        <v>497</v>
      </c>
      <c r="R538" s="4" t="s">
        <v>67</v>
      </c>
      <c r="S538" s="4" t="s">
        <v>412</v>
      </c>
      <c r="T538" s="4">
        <v>220137</v>
      </c>
      <c r="U538" s="4"/>
      <c r="V538" s="4" t="s">
        <v>564</v>
      </c>
      <c r="W538" s="4"/>
    </row>
    <row r="539" spans="1:23" ht="45.75" customHeight="1">
      <c r="A539" s="4" t="s">
        <v>497</v>
      </c>
      <c r="B539" s="4" t="s">
        <v>191</v>
      </c>
      <c r="C539" s="4" t="s">
        <v>248</v>
      </c>
      <c r="D539" s="4"/>
      <c r="E539" s="4"/>
      <c r="F539" s="2">
        <v>2014</v>
      </c>
      <c r="G539" s="4">
        <v>13755158</v>
      </c>
      <c r="H539" s="4">
        <v>0</v>
      </c>
      <c r="I539" s="4" t="s">
        <v>391</v>
      </c>
      <c r="J539" s="4">
        <v>100000000</v>
      </c>
      <c r="K539" s="4" t="s">
        <v>500</v>
      </c>
      <c r="L539" s="3">
        <v>41894</v>
      </c>
      <c r="M539" s="4"/>
      <c r="N539" s="4" t="s">
        <v>508</v>
      </c>
      <c r="O539" s="4" t="s">
        <v>861</v>
      </c>
      <c r="P539" s="4" t="s">
        <v>424</v>
      </c>
      <c r="Q539" s="4" t="s">
        <v>497</v>
      </c>
      <c r="R539" s="4" t="s">
        <v>67</v>
      </c>
      <c r="S539" s="4" t="s">
        <v>412</v>
      </c>
      <c r="T539" s="4">
        <v>219562</v>
      </c>
      <c r="U539" s="4"/>
      <c r="V539" s="4" t="s">
        <v>564</v>
      </c>
      <c r="W539" s="4"/>
    </row>
    <row r="540" spans="1:23" ht="79.5" customHeight="1">
      <c r="A540" s="4" t="s">
        <v>497</v>
      </c>
      <c r="B540" s="4" t="s">
        <v>323</v>
      </c>
      <c r="C540" s="4" t="s">
        <v>248</v>
      </c>
      <c r="D540" s="4" t="s">
        <v>158</v>
      </c>
      <c r="E540" s="4" t="s">
        <v>707</v>
      </c>
      <c r="F540" s="2">
        <v>2014</v>
      </c>
      <c r="G540" s="4">
        <v>137552</v>
      </c>
      <c r="H540" s="4">
        <v>0</v>
      </c>
      <c r="I540" s="4" t="s">
        <v>236</v>
      </c>
      <c r="J540" s="4">
        <v>1000000</v>
      </c>
      <c r="K540" s="4" t="s">
        <v>500</v>
      </c>
      <c r="L540" s="3">
        <v>41744</v>
      </c>
      <c r="M540" s="4" t="s">
        <v>597</v>
      </c>
      <c r="N540" s="4" t="s">
        <v>718</v>
      </c>
      <c r="O540" s="4" t="s">
        <v>226</v>
      </c>
      <c r="P540" s="4" t="s">
        <v>424</v>
      </c>
      <c r="Q540" s="4" t="s">
        <v>497</v>
      </c>
      <c r="R540" s="4" t="s">
        <v>551</v>
      </c>
      <c r="S540" s="4" t="s">
        <v>412</v>
      </c>
      <c r="T540" s="4">
        <v>218892</v>
      </c>
      <c r="U540" s="4"/>
      <c r="V540" s="4" t="s">
        <v>564</v>
      </c>
      <c r="W540" s="4" t="s">
        <v>731</v>
      </c>
    </row>
    <row r="541" spans="1:23" ht="79.5" customHeight="1">
      <c r="A541" s="4" t="s">
        <v>497</v>
      </c>
      <c r="B541" s="4" t="s">
        <v>323</v>
      </c>
      <c r="C541" s="4" t="s">
        <v>248</v>
      </c>
      <c r="D541" s="4" t="s">
        <v>158</v>
      </c>
      <c r="E541" s="4" t="s">
        <v>707</v>
      </c>
      <c r="F541" s="2">
        <v>2014</v>
      </c>
      <c r="G541" s="4">
        <v>130674</v>
      </c>
      <c r="H541" s="4">
        <v>0</v>
      </c>
      <c r="I541" s="4" t="s">
        <v>130</v>
      </c>
      <c r="J541" s="4">
        <v>950000</v>
      </c>
      <c r="K541" s="4" t="s">
        <v>500</v>
      </c>
      <c r="L541" s="3">
        <v>41824</v>
      </c>
      <c r="M541" s="4" t="s">
        <v>597</v>
      </c>
      <c r="N541" s="4" t="s">
        <v>718</v>
      </c>
      <c r="O541" s="4" t="s">
        <v>693</v>
      </c>
      <c r="P541" s="4" t="s">
        <v>424</v>
      </c>
      <c r="Q541" s="4" t="s">
        <v>497</v>
      </c>
      <c r="R541" s="4" t="s">
        <v>551</v>
      </c>
      <c r="S541" s="4" t="s">
        <v>412</v>
      </c>
      <c r="T541" s="4">
        <v>218104</v>
      </c>
      <c r="U541" s="4"/>
      <c r="V541" s="4" t="s">
        <v>564</v>
      </c>
      <c r="W541" s="4" t="s">
        <v>731</v>
      </c>
    </row>
    <row r="542" spans="1:23" ht="79.5" customHeight="1">
      <c r="A542" s="4" t="s">
        <v>497</v>
      </c>
      <c r="B542" s="4" t="s">
        <v>323</v>
      </c>
      <c r="C542" s="4" t="s">
        <v>248</v>
      </c>
      <c r="D542" s="4" t="s">
        <v>158</v>
      </c>
      <c r="E542" s="4" t="s">
        <v>707</v>
      </c>
      <c r="F542" s="2">
        <v>2014</v>
      </c>
      <c r="G542" s="4">
        <v>96286</v>
      </c>
      <c r="H542" s="4">
        <v>0</v>
      </c>
      <c r="I542" s="4" t="s">
        <v>610</v>
      </c>
      <c r="J542" s="4">
        <v>700000</v>
      </c>
      <c r="K542" s="4" t="s">
        <v>500</v>
      </c>
      <c r="L542" s="3">
        <v>41771</v>
      </c>
      <c r="M542" s="4" t="s">
        <v>597</v>
      </c>
      <c r="N542" s="4" t="s">
        <v>718</v>
      </c>
      <c r="O542" s="4" t="s">
        <v>207</v>
      </c>
      <c r="P542" s="4" t="s">
        <v>424</v>
      </c>
      <c r="Q542" s="4" t="s">
        <v>497</v>
      </c>
      <c r="R542" s="4" t="s">
        <v>551</v>
      </c>
      <c r="S542" s="4" t="s">
        <v>412</v>
      </c>
      <c r="T542" s="4">
        <v>218880</v>
      </c>
      <c r="U542" s="4"/>
      <c r="V542" s="4" t="s">
        <v>564</v>
      </c>
      <c r="W542" s="4" t="s">
        <v>731</v>
      </c>
    </row>
    <row r="543" spans="1:23" ht="33.75" customHeight="1">
      <c r="A543" s="4" t="s">
        <v>497</v>
      </c>
      <c r="B543" s="4" t="s">
        <v>68</v>
      </c>
      <c r="C543" s="4" t="s">
        <v>248</v>
      </c>
      <c r="D543" s="4"/>
      <c r="E543" s="4"/>
      <c r="F543" s="2">
        <v>2014</v>
      </c>
      <c r="G543" s="4">
        <v>0</v>
      </c>
      <c r="H543" s="4">
        <v>15221939</v>
      </c>
      <c r="I543" s="4" t="s">
        <v>600</v>
      </c>
      <c r="J543" s="4">
        <v>110222066</v>
      </c>
      <c r="K543" s="4" t="s">
        <v>500</v>
      </c>
      <c r="L543" s="3">
        <v>41935</v>
      </c>
      <c r="M543" s="4"/>
      <c r="N543" s="4" t="s">
        <v>718</v>
      </c>
      <c r="O543" s="4" t="s">
        <v>861</v>
      </c>
      <c r="P543" s="4" t="s">
        <v>646</v>
      </c>
      <c r="Q543" s="4" t="s">
        <v>497</v>
      </c>
      <c r="R543" s="4" t="s">
        <v>210</v>
      </c>
      <c r="S543" s="4" t="s">
        <v>412</v>
      </c>
      <c r="T543" s="4">
        <v>219694</v>
      </c>
      <c r="U543" s="4"/>
      <c r="V543" s="4" t="s">
        <v>404</v>
      </c>
      <c r="W543" s="4"/>
    </row>
    <row r="544" spans="1:23" ht="79.5" customHeight="1">
      <c r="A544" s="4" t="s">
        <v>497</v>
      </c>
      <c r="B544" s="4" t="s">
        <v>652</v>
      </c>
      <c r="C544" s="4" t="s">
        <v>248</v>
      </c>
      <c r="D544" s="4" t="s">
        <v>158</v>
      </c>
      <c r="E544" s="4" t="s">
        <v>281</v>
      </c>
      <c r="F544" s="2">
        <v>2014</v>
      </c>
      <c r="G544" s="4">
        <v>200000</v>
      </c>
      <c r="H544" s="4">
        <v>0</v>
      </c>
      <c r="I544" s="4" t="s">
        <v>596</v>
      </c>
      <c r="J544" s="4">
        <v>1504000</v>
      </c>
      <c r="K544" s="4" t="s">
        <v>500</v>
      </c>
      <c r="L544" s="3">
        <v>41918</v>
      </c>
      <c r="M544" s="4" t="s">
        <v>597</v>
      </c>
      <c r="N544" s="4" t="s">
        <v>718</v>
      </c>
      <c r="O544" s="4" t="s">
        <v>359</v>
      </c>
      <c r="P544" s="4" t="s">
        <v>560</v>
      </c>
      <c r="Q544" s="4" t="s">
        <v>497</v>
      </c>
      <c r="R544" s="4" t="s">
        <v>439</v>
      </c>
      <c r="S544" s="4" t="s">
        <v>412</v>
      </c>
      <c r="T544" s="4">
        <v>220729</v>
      </c>
      <c r="U544" s="4"/>
      <c r="V544" s="4" t="s">
        <v>568</v>
      </c>
      <c r="W544" s="4" t="s">
        <v>731</v>
      </c>
    </row>
    <row r="545" spans="1:23" ht="79.5" customHeight="1">
      <c r="A545" s="4" t="s">
        <v>497</v>
      </c>
      <c r="B545" s="4" t="s">
        <v>652</v>
      </c>
      <c r="C545" s="4" t="s">
        <v>248</v>
      </c>
      <c r="D545" s="4" t="s">
        <v>158</v>
      </c>
      <c r="E545" s="4" t="s">
        <v>281</v>
      </c>
      <c r="F545" s="2">
        <v>2014</v>
      </c>
      <c r="G545" s="4">
        <v>1000000</v>
      </c>
      <c r="H545" s="4">
        <v>0</v>
      </c>
      <c r="I545" s="4" t="s">
        <v>745</v>
      </c>
      <c r="J545" s="4">
        <v>7520000</v>
      </c>
      <c r="K545" s="4" t="s">
        <v>500</v>
      </c>
      <c r="L545" s="3">
        <v>41918</v>
      </c>
      <c r="M545" s="4" t="s">
        <v>597</v>
      </c>
      <c r="N545" s="4" t="s">
        <v>718</v>
      </c>
      <c r="O545" s="4" t="s">
        <v>207</v>
      </c>
      <c r="P545" s="4" t="s">
        <v>560</v>
      </c>
      <c r="Q545" s="4" t="s">
        <v>497</v>
      </c>
      <c r="R545" s="4" t="s">
        <v>439</v>
      </c>
      <c r="S545" s="4" t="s">
        <v>412</v>
      </c>
      <c r="T545" s="4">
        <v>220723</v>
      </c>
      <c r="U545" s="4"/>
      <c r="V545" s="4" t="s">
        <v>568</v>
      </c>
      <c r="W545" s="4" t="s">
        <v>731</v>
      </c>
    </row>
    <row r="546" spans="1:23" ht="79.5" customHeight="1">
      <c r="A546" s="4" t="s">
        <v>497</v>
      </c>
      <c r="B546" s="4" t="s">
        <v>652</v>
      </c>
      <c r="C546" s="4" t="s">
        <v>248</v>
      </c>
      <c r="D546" s="4" t="s">
        <v>158</v>
      </c>
      <c r="E546" s="4" t="s">
        <v>281</v>
      </c>
      <c r="F546" s="2">
        <v>2014</v>
      </c>
      <c r="G546" s="4">
        <v>1000000</v>
      </c>
      <c r="H546" s="4">
        <v>0</v>
      </c>
      <c r="I546" s="4" t="s">
        <v>754</v>
      </c>
      <c r="J546" s="4">
        <v>7520000</v>
      </c>
      <c r="K546" s="4" t="s">
        <v>500</v>
      </c>
      <c r="L546" s="3">
        <v>41918</v>
      </c>
      <c r="M546" s="4" t="s">
        <v>597</v>
      </c>
      <c r="N546" s="4" t="s">
        <v>718</v>
      </c>
      <c r="O546" s="4" t="s">
        <v>693</v>
      </c>
      <c r="P546" s="4" t="s">
        <v>560</v>
      </c>
      <c r="Q546" s="4" t="s">
        <v>497</v>
      </c>
      <c r="R546" s="4" t="s">
        <v>439</v>
      </c>
      <c r="S546" s="4" t="s">
        <v>412</v>
      </c>
      <c r="T546" s="4">
        <v>220724</v>
      </c>
      <c r="U546" s="4"/>
      <c r="V546" s="4" t="s">
        <v>568</v>
      </c>
      <c r="W546" s="4" t="s">
        <v>731</v>
      </c>
    </row>
    <row r="547" spans="1:23" ht="79.5" customHeight="1">
      <c r="A547" s="4" t="s">
        <v>497</v>
      </c>
      <c r="B547" s="4" t="s">
        <v>652</v>
      </c>
      <c r="C547" s="4" t="s">
        <v>248</v>
      </c>
      <c r="D547" s="4" t="s">
        <v>158</v>
      </c>
      <c r="E547" s="4" t="s">
        <v>281</v>
      </c>
      <c r="F547" s="2">
        <v>2014</v>
      </c>
      <c r="G547" s="4">
        <v>993345</v>
      </c>
      <c r="H547" s="4">
        <v>0</v>
      </c>
      <c r="I547" s="4" t="s">
        <v>392</v>
      </c>
      <c r="J547" s="4">
        <v>7469954</v>
      </c>
      <c r="K547" s="4" t="s">
        <v>500</v>
      </c>
      <c r="L547" s="3">
        <v>41918</v>
      </c>
      <c r="M547" s="4" t="s">
        <v>597</v>
      </c>
      <c r="N547" s="4" t="s">
        <v>718</v>
      </c>
      <c r="O547" s="4" t="s">
        <v>861</v>
      </c>
      <c r="P547" s="4" t="s">
        <v>560</v>
      </c>
      <c r="Q547" s="4" t="s">
        <v>497</v>
      </c>
      <c r="R547" s="4" t="s">
        <v>439</v>
      </c>
      <c r="S547" s="4" t="s">
        <v>412</v>
      </c>
      <c r="T547" s="4">
        <v>220725</v>
      </c>
      <c r="U547" s="4"/>
      <c r="V547" s="4" t="s">
        <v>568</v>
      </c>
      <c r="W547" s="4" t="s">
        <v>731</v>
      </c>
    </row>
    <row r="548" spans="1:23" ht="79.5" customHeight="1">
      <c r="A548" s="4" t="s">
        <v>497</v>
      </c>
      <c r="B548" s="4" t="s">
        <v>652</v>
      </c>
      <c r="C548" s="4" t="s">
        <v>248</v>
      </c>
      <c r="D548" s="4" t="s">
        <v>158</v>
      </c>
      <c r="E548" s="4" t="s">
        <v>281</v>
      </c>
      <c r="F548" s="2">
        <v>2014</v>
      </c>
      <c r="G548" s="4">
        <v>200000</v>
      </c>
      <c r="H548" s="4">
        <v>0</v>
      </c>
      <c r="I548" s="4" t="s">
        <v>580</v>
      </c>
      <c r="J548" s="4">
        <v>1504000</v>
      </c>
      <c r="K548" s="4" t="s">
        <v>500</v>
      </c>
      <c r="L548" s="3">
        <v>41918</v>
      </c>
      <c r="M548" s="4" t="s">
        <v>597</v>
      </c>
      <c r="N548" s="4" t="s">
        <v>718</v>
      </c>
      <c r="O548" s="4" t="s">
        <v>42</v>
      </c>
      <c r="P548" s="4" t="s">
        <v>560</v>
      </c>
      <c r="Q548" s="4" t="s">
        <v>497</v>
      </c>
      <c r="R548" s="4" t="s">
        <v>439</v>
      </c>
      <c r="S548" s="4" t="s">
        <v>412</v>
      </c>
      <c r="T548" s="4">
        <v>220726</v>
      </c>
      <c r="U548" s="4"/>
      <c r="V548" s="4" t="s">
        <v>568</v>
      </c>
      <c r="W548" s="4" t="s">
        <v>731</v>
      </c>
    </row>
    <row r="549" spans="1:23" ht="79.5" customHeight="1">
      <c r="A549" s="4" t="s">
        <v>497</v>
      </c>
      <c r="B549" s="4" t="s">
        <v>652</v>
      </c>
      <c r="C549" s="4" t="s">
        <v>248</v>
      </c>
      <c r="D549" s="4" t="s">
        <v>158</v>
      </c>
      <c r="E549" s="4" t="s">
        <v>281</v>
      </c>
      <c r="F549" s="2">
        <v>2014</v>
      </c>
      <c r="G549" s="4">
        <v>200000</v>
      </c>
      <c r="H549" s="4">
        <v>0</v>
      </c>
      <c r="I549" s="4" t="s">
        <v>479</v>
      </c>
      <c r="J549" s="4">
        <v>1504000</v>
      </c>
      <c r="K549" s="4" t="s">
        <v>500</v>
      </c>
      <c r="L549" s="3">
        <v>41918</v>
      </c>
      <c r="M549" s="4" t="s">
        <v>597</v>
      </c>
      <c r="N549" s="4" t="s">
        <v>718</v>
      </c>
      <c r="O549" s="4" t="s">
        <v>574</v>
      </c>
      <c r="P549" s="4" t="s">
        <v>560</v>
      </c>
      <c r="Q549" s="4" t="s">
        <v>497</v>
      </c>
      <c r="R549" s="4" t="s">
        <v>439</v>
      </c>
      <c r="S549" s="4" t="s">
        <v>412</v>
      </c>
      <c r="T549" s="4">
        <v>220727</v>
      </c>
      <c r="U549" s="4"/>
      <c r="V549" s="4" t="s">
        <v>568</v>
      </c>
      <c r="W549" s="4" t="s">
        <v>731</v>
      </c>
    </row>
    <row r="550" spans="1:23" ht="79.5" customHeight="1">
      <c r="A550" s="4" t="s">
        <v>497</v>
      </c>
      <c r="B550" s="4" t="s">
        <v>652</v>
      </c>
      <c r="C550" s="4" t="s">
        <v>248</v>
      </c>
      <c r="D550" s="4" t="s">
        <v>158</v>
      </c>
      <c r="E550" s="4" t="s">
        <v>281</v>
      </c>
      <c r="F550" s="2">
        <v>2014</v>
      </c>
      <c r="G550" s="4">
        <v>200000</v>
      </c>
      <c r="H550" s="4">
        <v>0</v>
      </c>
      <c r="I550" s="4" t="s">
        <v>783</v>
      </c>
      <c r="J550" s="4">
        <v>1504000</v>
      </c>
      <c r="K550" s="4" t="s">
        <v>500</v>
      </c>
      <c r="L550" s="3">
        <v>41918</v>
      </c>
      <c r="M550" s="4" t="s">
        <v>597</v>
      </c>
      <c r="N550" s="4" t="s">
        <v>718</v>
      </c>
      <c r="O550" s="4" t="s">
        <v>519</v>
      </c>
      <c r="P550" s="4" t="s">
        <v>560</v>
      </c>
      <c r="Q550" s="4" t="s">
        <v>497</v>
      </c>
      <c r="R550" s="4" t="s">
        <v>439</v>
      </c>
      <c r="S550" s="4" t="s">
        <v>412</v>
      </c>
      <c r="T550" s="4">
        <v>220728</v>
      </c>
      <c r="U550" s="4"/>
      <c r="V550" s="4" t="s">
        <v>568</v>
      </c>
      <c r="W550" s="4" t="s">
        <v>731</v>
      </c>
    </row>
    <row r="551" spans="1:23" ht="79.5" customHeight="1">
      <c r="A551" s="4" t="s">
        <v>497</v>
      </c>
      <c r="B551" s="4" t="s">
        <v>652</v>
      </c>
      <c r="C551" s="4" t="s">
        <v>248</v>
      </c>
      <c r="D551" s="4" t="s">
        <v>158</v>
      </c>
      <c r="E551" s="4" t="s">
        <v>281</v>
      </c>
      <c r="F551" s="2">
        <v>2014</v>
      </c>
      <c r="G551" s="4">
        <v>1000000</v>
      </c>
      <c r="H551" s="4">
        <v>0</v>
      </c>
      <c r="I551" s="4" t="s">
        <v>862</v>
      </c>
      <c r="J551" s="4">
        <v>7520000</v>
      </c>
      <c r="K551" s="4" t="s">
        <v>500</v>
      </c>
      <c r="L551" s="3">
        <v>41918</v>
      </c>
      <c r="M551" s="4" t="s">
        <v>597</v>
      </c>
      <c r="N551" s="4" t="s">
        <v>718</v>
      </c>
      <c r="O551" s="4" t="s">
        <v>226</v>
      </c>
      <c r="P551" s="4" t="s">
        <v>560</v>
      </c>
      <c r="Q551" s="4" t="s">
        <v>497</v>
      </c>
      <c r="R551" s="4" t="s">
        <v>439</v>
      </c>
      <c r="S551" s="4" t="s">
        <v>412</v>
      </c>
      <c r="T551" s="4">
        <v>220694</v>
      </c>
      <c r="U551" s="4"/>
      <c r="V551" s="4" t="s">
        <v>568</v>
      </c>
      <c r="W551" s="4" t="s">
        <v>731</v>
      </c>
    </row>
    <row r="552" spans="1:23" ht="79.5" customHeight="1">
      <c r="A552" s="4" t="s">
        <v>497</v>
      </c>
      <c r="B552" s="4" t="s">
        <v>652</v>
      </c>
      <c r="C552" s="4" t="s">
        <v>248</v>
      </c>
      <c r="D552" s="4" t="s">
        <v>158</v>
      </c>
      <c r="E552" s="4" t="s">
        <v>281</v>
      </c>
      <c r="F552" s="2">
        <v>2014</v>
      </c>
      <c r="G552" s="4">
        <v>200000</v>
      </c>
      <c r="H552" s="4">
        <v>0</v>
      </c>
      <c r="I552" s="4" t="s">
        <v>425</v>
      </c>
      <c r="J552" s="4">
        <v>1504000</v>
      </c>
      <c r="K552" s="4" t="s">
        <v>500</v>
      </c>
      <c r="L552" s="3">
        <v>41918</v>
      </c>
      <c r="M552" s="4" t="s">
        <v>597</v>
      </c>
      <c r="N552" s="4" t="s">
        <v>718</v>
      </c>
      <c r="O552" s="4" t="s">
        <v>230</v>
      </c>
      <c r="P552" s="4" t="s">
        <v>560</v>
      </c>
      <c r="Q552" s="4" t="s">
        <v>497</v>
      </c>
      <c r="R552" s="4" t="s">
        <v>439</v>
      </c>
      <c r="S552" s="4" t="s">
        <v>412</v>
      </c>
      <c r="T552" s="4">
        <v>220730</v>
      </c>
      <c r="U552" s="4"/>
      <c r="V552" s="4" t="s">
        <v>568</v>
      </c>
      <c r="W552" s="4" t="s">
        <v>731</v>
      </c>
    </row>
    <row r="553" spans="1:23" ht="79.5" customHeight="1">
      <c r="A553" s="4" t="s">
        <v>497</v>
      </c>
      <c r="B553" s="4" t="s">
        <v>652</v>
      </c>
      <c r="C553" s="4" t="s">
        <v>248</v>
      </c>
      <c r="D553" s="4" t="s">
        <v>158</v>
      </c>
      <c r="E553" s="4" t="s">
        <v>281</v>
      </c>
      <c r="F553" s="2">
        <v>2014</v>
      </c>
      <c r="G553" s="4">
        <v>200000</v>
      </c>
      <c r="H553" s="4">
        <v>0</v>
      </c>
      <c r="I553" s="4" t="s">
        <v>642</v>
      </c>
      <c r="J553" s="4">
        <v>1504000</v>
      </c>
      <c r="K553" s="4" t="s">
        <v>500</v>
      </c>
      <c r="L553" s="3">
        <v>41918</v>
      </c>
      <c r="M553" s="4" t="s">
        <v>597</v>
      </c>
      <c r="N553" s="4" t="s">
        <v>718</v>
      </c>
      <c r="O553" s="4" t="s">
        <v>781</v>
      </c>
      <c r="P553" s="4" t="s">
        <v>560</v>
      </c>
      <c r="Q553" s="4" t="s">
        <v>497</v>
      </c>
      <c r="R553" s="4" t="s">
        <v>439</v>
      </c>
      <c r="S553" s="4" t="s">
        <v>412</v>
      </c>
      <c r="T553" s="4">
        <v>220731</v>
      </c>
      <c r="U553" s="4"/>
      <c r="V553" s="4" t="s">
        <v>568</v>
      </c>
      <c r="W553" s="4" t="s">
        <v>731</v>
      </c>
    </row>
    <row r="554" spans="1:23" ht="79.5" customHeight="1">
      <c r="A554" s="4" t="s">
        <v>497</v>
      </c>
      <c r="B554" s="4" t="s">
        <v>652</v>
      </c>
      <c r="C554" s="4" t="s">
        <v>248</v>
      </c>
      <c r="D554" s="4" t="s">
        <v>158</v>
      </c>
      <c r="E554" s="4" t="s">
        <v>281</v>
      </c>
      <c r="F554" s="2">
        <v>2014</v>
      </c>
      <c r="G554" s="4">
        <v>127942</v>
      </c>
      <c r="H554" s="4">
        <v>0</v>
      </c>
      <c r="I554" s="4" t="s">
        <v>392</v>
      </c>
      <c r="J554" s="4">
        <v>962124</v>
      </c>
      <c r="K554" s="4" t="s">
        <v>500</v>
      </c>
      <c r="L554" s="3">
        <v>41918</v>
      </c>
      <c r="M554" s="4" t="s">
        <v>597</v>
      </c>
      <c r="N554" s="4" t="s">
        <v>718</v>
      </c>
      <c r="O554" s="4" t="s">
        <v>861</v>
      </c>
      <c r="P554" s="4" t="s">
        <v>560</v>
      </c>
      <c r="Q554" s="4" t="s">
        <v>497</v>
      </c>
      <c r="R554" s="4" t="s">
        <v>439</v>
      </c>
      <c r="S554" s="4" t="s">
        <v>412</v>
      </c>
      <c r="T554" s="4">
        <v>220732</v>
      </c>
      <c r="U554" s="4"/>
      <c r="V554" s="4" t="s">
        <v>568</v>
      </c>
      <c r="W554" s="4" t="s">
        <v>731</v>
      </c>
    </row>
    <row r="555" spans="1:23" ht="79.5" customHeight="1">
      <c r="A555" s="4" t="s">
        <v>497</v>
      </c>
      <c r="B555" s="4" t="s">
        <v>357</v>
      </c>
      <c r="C555" s="4" t="s">
        <v>248</v>
      </c>
      <c r="D555" s="4" t="s">
        <v>158</v>
      </c>
      <c r="E555" s="4" t="s">
        <v>111</v>
      </c>
      <c r="F555" s="2">
        <v>2014</v>
      </c>
      <c r="G555" s="4">
        <v>2762049</v>
      </c>
      <c r="H555" s="4">
        <v>0</v>
      </c>
      <c r="I555" s="4" t="s">
        <v>335</v>
      </c>
      <c r="J555" s="4">
        <v>20000000</v>
      </c>
      <c r="K555" s="4" t="s">
        <v>500</v>
      </c>
      <c r="L555" s="3">
        <v>41918</v>
      </c>
      <c r="M555" s="4" t="s">
        <v>597</v>
      </c>
      <c r="N555" s="4" t="s">
        <v>508</v>
      </c>
      <c r="O555" s="4" t="s">
        <v>861</v>
      </c>
      <c r="P555" s="4" t="s">
        <v>560</v>
      </c>
      <c r="Q555" s="4" t="s">
        <v>497</v>
      </c>
      <c r="R555" s="4" t="s">
        <v>439</v>
      </c>
      <c r="S555" s="4" t="s">
        <v>412</v>
      </c>
      <c r="T555" s="4">
        <v>220604</v>
      </c>
      <c r="U555" s="4"/>
      <c r="V555" s="4" t="s">
        <v>568</v>
      </c>
      <c r="W555" s="4" t="s">
        <v>597</v>
      </c>
    </row>
    <row r="556" spans="1:23" ht="79.5" customHeight="1">
      <c r="A556" s="4" t="s">
        <v>497</v>
      </c>
      <c r="B556" s="4" t="s">
        <v>678</v>
      </c>
      <c r="C556" s="4" t="s">
        <v>248</v>
      </c>
      <c r="D556" s="4" t="s">
        <v>158</v>
      </c>
      <c r="E556" s="4" t="s">
        <v>809</v>
      </c>
      <c r="F556" s="2">
        <v>2014</v>
      </c>
      <c r="G556" s="4">
        <v>900000</v>
      </c>
      <c r="H556" s="4">
        <v>0</v>
      </c>
      <c r="I556" s="4" t="s">
        <v>904</v>
      </c>
      <c r="J556" s="4">
        <v>6000000</v>
      </c>
      <c r="K556" s="4" t="s">
        <v>500</v>
      </c>
      <c r="L556" s="3">
        <v>41894</v>
      </c>
      <c r="M556" s="4" t="s">
        <v>597</v>
      </c>
      <c r="N556" s="4" t="s">
        <v>718</v>
      </c>
      <c r="O556" s="4" t="s">
        <v>861</v>
      </c>
      <c r="P556" s="4" t="s">
        <v>424</v>
      </c>
      <c r="Q556" s="4" t="s">
        <v>497</v>
      </c>
      <c r="R556" s="4" t="s">
        <v>439</v>
      </c>
      <c r="S556" s="4" t="s">
        <v>412</v>
      </c>
      <c r="T556" s="4">
        <v>218123</v>
      </c>
      <c r="U556" s="4"/>
      <c r="V556" s="4" t="s">
        <v>564</v>
      </c>
      <c r="W556" s="4" t="s">
        <v>731</v>
      </c>
    </row>
    <row r="557" spans="1:23" ht="79.5" customHeight="1">
      <c r="A557" s="4" t="s">
        <v>497</v>
      </c>
      <c r="B557" s="4" t="s">
        <v>678</v>
      </c>
      <c r="C557" s="4" t="s">
        <v>248</v>
      </c>
      <c r="D557" s="4" t="s">
        <v>158</v>
      </c>
      <c r="E557" s="4" t="s">
        <v>809</v>
      </c>
      <c r="F557" s="2">
        <v>2014</v>
      </c>
      <c r="G557" s="4">
        <v>0</v>
      </c>
      <c r="H557" s="4">
        <v>4300000</v>
      </c>
      <c r="I557" s="4" t="s">
        <v>339</v>
      </c>
      <c r="J557" s="4">
        <v>30000000</v>
      </c>
      <c r="K557" s="4" t="s">
        <v>500</v>
      </c>
      <c r="L557" s="3">
        <v>41901</v>
      </c>
      <c r="M557" s="4" t="s">
        <v>597</v>
      </c>
      <c r="N557" s="4" t="s">
        <v>718</v>
      </c>
      <c r="O557" s="4" t="s">
        <v>861</v>
      </c>
      <c r="P557" s="4" t="s">
        <v>646</v>
      </c>
      <c r="Q557" s="4" t="s">
        <v>497</v>
      </c>
      <c r="R557" s="4" t="s">
        <v>439</v>
      </c>
      <c r="S557" s="4" t="s">
        <v>412</v>
      </c>
      <c r="T557" s="4">
        <v>218173</v>
      </c>
      <c r="U557" s="4"/>
      <c r="V557" s="4" t="s">
        <v>404</v>
      </c>
      <c r="W557" s="4" t="s">
        <v>731</v>
      </c>
    </row>
    <row r="558" spans="1:23" ht="79.5" customHeight="1">
      <c r="A558" s="4" t="s">
        <v>497</v>
      </c>
      <c r="B558" s="4" t="s">
        <v>678</v>
      </c>
      <c r="C558" s="4" t="s">
        <v>248</v>
      </c>
      <c r="D558" s="4" t="s">
        <v>158</v>
      </c>
      <c r="E558" s="4" t="s">
        <v>809</v>
      </c>
      <c r="F558" s="2">
        <v>2014</v>
      </c>
      <c r="G558" s="4">
        <v>2865330</v>
      </c>
      <c r="H558" s="4">
        <v>0</v>
      </c>
      <c r="I558" s="4" t="s">
        <v>339</v>
      </c>
      <c r="J558" s="4">
        <v>2000000</v>
      </c>
      <c r="K558" s="4" t="s">
        <v>500</v>
      </c>
      <c r="L558" s="3">
        <v>41928</v>
      </c>
      <c r="M558" s="4" t="s">
        <v>597</v>
      </c>
      <c r="N558" s="4" t="s">
        <v>718</v>
      </c>
      <c r="O558" s="4" t="s">
        <v>861</v>
      </c>
      <c r="P558" s="4" t="s">
        <v>424</v>
      </c>
      <c r="Q558" s="4" t="s">
        <v>497</v>
      </c>
      <c r="R558" s="4" t="s">
        <v>439</v>
      </c>
      <c r="S558" s="4" t="s">
        <v>412</v>
      </c>
      <c r="T558" s="4">
        <v>220113</v>
      </c>
      <c r="U558" s="4"/>
      <c r="V558" s="4" t="s">
        <v>568</v>
      </c>
      <c r="W558" s="4" t="s">
        <v>731</v>
      </c>
    </row>
    <row r="559" spans="1:23" ht="33.75" customHeight="1">
      <c r="A559" s="4" t="s">
        <v>163</v>
      </c>
      <c r="B559" s="4" t="s">
        <v>563</v>
      </c>
      <c r="C559" s="4" t="s">
        <v>248</v>
      </c>
      <c r="D559" s="4"/>
      <c r="E559" s="4"/>
      <c r="F559" s="2">
        <v>2014</v>
      </c>
      <c r="G559" s="4">
        <v>341000</v>
      </c>
      <c r="H559" s="4">
        <v>0</v>
      </c>
      <c r="I559" s="4" t="s">
        <v>879</v>
      </c>
      <c r="J559" s="4">
        <v>310000</v>
      </c>
      <c r="K559" s="4" t="s">
        <v>350</v>
      </c>
      <c r="L559" s="3">
        <v>41927</v>
      </c>
      <c r="M559" s="4"/>
      <c r="N559" s="4" t="s">
        <v>718</v>
      </c>
      <c r="O559" s="4" t="s">
        <v>207</v>
      </c>
      <c r="P559" s="4" t="s">
        <v>560</v>
      </c>
      <c r="Q559" s="4" t="s">
        <v>163</v>
      </c>
      <c r="R559" s="4" t="s">
        <v>67</v>
      </c>
      <c r="S559" s="4" t="s">
        <v>454</v>
      </c>
      <c r="T559" s="4">
        <v>219432</v>
      </c>
      <c r="U559" s="4"/>
      <c r="V559" s="4" t="s">
        <v>564</v>
      </c>
      <c r="W559" s="4"/>
    </row>
    <row r="560" spans="1:23" ht="33.75" customHeight="1">
      <c r="A560" s="4" t="s">
        <v>163</v>
      </c>
      <c r="B560" s="4" t="s">
        <v>842</v>
      </c>
      <c r="C560" s="4" t="s">
        <v>248</v>
      </c>
      <c r="D560" s="4"/>
      <c r="E560" s="4"/>
      <c r="F560" s="2">
        <v>2014</v>
      </c>
      <c r="G560" s="4">
        <v>550000</v>
      </c>
      <c r="H560" s="4">
        <v>0</v>
      </c>
      <c r="I560" s="4" t="s">
        <v>640</v>
      </c>
      <c r="J560" s="4">
        <v>500000</v>
      </c>
      <c r="K560" s="4" t="s">
        <v>350</v>
      </c>
      <c r="L560" s="3">
        <v>41940</v>
      </c>
      <c r="M560" s="4"/>
      <c r="N560" s="4" t="s">
        <v>718</v>
      </c>
      <c r="O560" s="4" t="s">
        <v>207</v>
      </c>
      <c r="P560" s="4" t="s">
        <v>560</v>
      </c>
      <c r="Q560" s="4" t="s">
        <v>163</v>
      </c>
      <c r="R560" s="4" t="s">
        <v>551</v>
      </c>
      <c r="S560" s="4" t="s">
        <v>412</v>
      </c>
      <c r="T560" s="4">
        <v>219933</v>
      </c>
      <c r="U560" s="4"/>
      <c r="V560" s="4" t="s">
        <v>564</v>
      </c>
      <c r="W560" s="4"/>
    </row>
    <row r="561" spans="1:23" ht="79.5" customHeight="1">
      <c r="A561" s="4" t="s">
        <v>163</v>
      </c>
      <c r="B561" s="4" t="s">
        <v>414</v>
      </c>
      <c r="C561" s="4" t="s">
        <v>248</v>
      </c>
      <c r="D561" s="4" t="s">
        <v>158</v>
      </c>
      <c r="E561" s="4" t="s">
        <v>788</v>
      </c>
      <c r="F561" s="2">
        <v>2014</v>
      </c>
      <c r="G561" s="4">
        <v>1100000</v>
      </c>
      <c r="H561" s="4">
        <v>0</v>
      </c>
      <c r="I561" s="4" t="s">
        <v>869</v>
      </c>
      <c r="J561" s="4">
        <v>1000000</v>
      </c>
      <c r="K561" s="4" t="s">
        <v>350</v>
      </c>
      <c r="L561" s="3">
        <v>41935</v>
      </c>
      <c r="M561" s="4" t="s">
        <v>597</v>
      </c>
      <c r="N561" s="4" t="s">
        <v>718</v>
      </c>
      <c r="O561" s="4" t="s">
        <v>207</v>
      </c>
      <c r="P561" s="4" t="s">
        <v>560</v>
      </c>
      <c r="Q561" s="4" t="s">
        <v>163</v>
      </c>
      <c r="R561" s="4" t="s">
        <v>551</v>
      </c>
      <c r="S561" s="4" t="s">
        <v>412</v>
      </c>
      <c r="T561" s="4">
        <v>219434</v>
      </c>
      <c r="U561" s="4"/>
      <c r="V561" s="4" t="s">
        <v>564</v>
      </c>
      <c r="W561" s="4" t="s">
        <v>731</v>
      </c>
    </row>
    <row r="562" spans="1:23" ht="79.5" customHeight="1">
      <c r="A562" s="4" t="s">
        <v>163</v>
      </c>
      <c r="B562" s="4" t="s">
        <v>656</v>
      </c>
      <c r="C562" s="4" t="s">
        <v>248</v>
      </c>
      <c r="D562" s="4" t="s">
        <v>158</v>
      </c>
      <c r="E562" s="4" t="s">
        <v>534</v>
      </c>
      <c r="F562" s="2">
        <v>2014</v>
      </c>
      <c r="G562" s="4">
        <v>324500</v>
      </c>
      <c r="H562" s="4">
        <v>0</v>
      </c>
      <c r="I562" s="4" t="s">
        <v>46</v>
      </c>
      <c r="J562" s="4">
        <v>295000</v>
      </c>
      <c r="K562" s="4" t="s">
        <v>350</v>
      </c>
      <c r="L562" s="3">
        <v>41927</v>
      </c>
      <c r="M562" s="4" t="s">
        <v>597</v>
      </c>
      <c r="N562" s="4" t="s">
        <v>718</v>
      </c>
      <c r="O562" s="4" t="s">
        <v>207</v>
      </c>
      <c r="P562" s="4" t="s">
        <v>560</v>
      </c>
      <c r="Q562" s="4" t="s">
        <v>163</v>
      </c>
      <c r="R562" s="4" t="s">
        <v>551</v>
      </c>
      <c r="S562" s="4" t="s">
        <v>454</v>
      </c>
      <c r="T562" s="4">
        <v>219433</v>
      </c>
      <c r="U562" s="4"/>
      <c r="V562" s="4" t="s">
        <v>564</v>
      </c>
      <c r="W562" s="4" t="s">
        <v>731</v>
      </c>
    </row>
    <row r="563" spans="1:23" ht="79.5" customHeight="1">
      <c r="A563" s="4" t="s">
        <v>163</v>
      </c>
      <c r="B563" s="4" t="s">
        <v>832</v>
      </c>
      <c r="C563" s="4" t="s">
        <v>248</v>
      </c>
      <c r="D563" s="4" t="s">
        <v>158</v>
      </c>
      <c r="E563" s="4" t="s">
        <v>313</v>
      </c>
      <c r="F563" s="2">
        <v>2014</v>
      </c>
      <c r="G563" s="4">
        <v>550000</v>
      </c>
      <c r="H563" s="4">
        <v>0</v>
      </c>
      <c r="I563" s="4" t="s">
        <v>814</v>
      </c>
      <c r="J563" s="4">
        <v>500000</v>
      </c>
      <c r="K563" s="4" t="s">
        <v>350</v>
      </c>
      <c r="L563" s="3">
        <v>41821</v>
      </c>
      <c r="M563" s="4" t="s">
        <v>597</v>
      </c>
      <c r="N563" s="4" t="s">
        <v>718</v>
      </c>
      <c r="O563" s="4" t="s">
        <v>207</v>
      </c>
      <c r="P563" s="4" t="s">
        <v>424</v>
      </c>
      <c r="Q563" s="4" t="s">
        <v>163</v>
      </c>
      <c r="R563" s="4" t="s">
        <v>559</v>
      </c>
      <c r="S563" s="4" t="s">
        <v>412</v>
      </c>
      <c r="T563" s="4">
        <v>217206</v>
      </c>
      <c r="U563" s="4"/>
      <c r="V563" s="4" t="s">
        <v>564</v>
      </c>
      <c r="W563" s="4" t="s">
        <v>731</v>
      </c>
    </row>
    <row r="564" spans="1:23" ht="79.5" customHeight="1">
      <c r="A564" s="4" t="s">
        <v>163</v>
      </c>
      <c r="B564" s="4" t="s">
        <v>832</v>
      </c>
      <c r="C564" s="4" t="s">
        <v>248</v>
      </c>
      <c r="D564" s="4" t="s">
        <v>158</v>
      </c>
      <c r="E564" s="4" t="s">
        <v>313</v>
      </c>
      <c r="F564" s="2">
        <v>2014</v>
      </c>
      <c r="G564" s="4">
        <v>1100000</v>
      </c>
      <c r="H564" s="4">
        <v>0</v>
      </c>
      <c r="I564" s="4" t="s">
        <v>152</v>
      </c>
      <c r="J564" s="4">
        <v>1000000</v>
      </c>
      <c r="K564" s="4" t="s">
        <v>350</v>
      </c>
      <c r="L564" s="3">
        <v>41904</v>
      </c>
      <c r="M564" s="4" t="s">
        <v>597</v>
      </c>
      <c r="N564" s="4" t="s">
        <v>718</v>
      </c>
      <c r="O564" s="4" t="s">
        <v>207</v>
      </c>
      <c r="P564" s="4" t="s">
        <v>560</v>
      </c>
      <c r="Q564" s="4" t="s">
        <v>163</v>
      </c>
      <c r="R564" s="4" t="s">
        <v>559</v>
      </c>
      <c r="S564" s="4" t="s">
        <v>412</v>
      </c>
      <c r="T564" s="4">
        <v>218248</v>
      </c>
      <c r="U564" s="4"/>
      <c r="V564" s="4" t="s">
        <v>564</v>
      </c>
      <c r="W564" s="4" t="s">
        <v>731</v>
      </c>
    </row>
    <row r="565" spans="1:23" ht="22.5" customHeight="1">
      <c r="A565" s="4" t="s">
        <v>163</v>
      </c>
      <c r="B565" s="4" t="s">
        <v>135</v>
      </c>
      <c r="C565" s="4" t="s">
        <v>248</v>
      </c>
      <c r="D565" s="4"/>
      <c r="E565" s="4"/>
      <c r="F565" s="2">
        <v>2014</v>
      </c>
      <c r="G565" s="4">
        <v>352000</v>
      </c>
      <c r="H565" s="4">
        <v>0</v>
      </c>
      <c r="I565" s="4" t="s">
        <v>449</v>
      </c>
      <c r="J565" s="4">
        <v>320000</v>
      </c>
      <c r="K565" s="4" t="s">
        <v>350</v>
      </c>
      <c r="L565" s="3">
        <v>41821</v>
      </c>
      <c r="M565" s="4"/>
      <c r="N565" s="4" t="s">
        <v>718</v>
      </c>
      <c r="O565" s="4" t="s">
        <v>207</v>
      </c>
      <c r="P565" s="4" t="s">
        <v>560</v>
      </c>
      <c r="Q565" s="4" t="s">
        <v>163</v>
      </c>
      <c r="R565" s="4" t="s">
        <v>559</v>
      </c>
      <c r="S565" s="4" t="s">
        <v>412</v>
      </c>
      <c r="T565" s="4">
        <v>219431</v>
      </c>
      <c r="U565" s="4"/>
      <c r="V565" s="4" t="s">
        <v>564</v>
      </c>
      <c r="W565" s="4"/>
    </row>
    <row r="566" spans="1:23" ht="33.75" customHeight="1">
      <c r="A566" s="4" t="s">
        <v>163</v>
      </c>
      <c r="B566" s="4" t="s">
        <v>240</v>
      </c>
      <c r="C566" s="4" t="s">
        <v>248</v>
      </c>
      <c r="D566" s="4"/>
      <c r="E566" s="4"/>
      <c r="F566" s="2">
        <v>2014</v>
      </c>
      <c r="G566" s="4">
        <v>330000</v>
      </c>
      <c r="H566" s="4">
        <v>0</v>
      </c>
      <c r="I566" s="4" t="s">
        <v>532</v>
      </c>
      <c r="J566" s="4">
        <v>300000</v>
      </c>
      <c r="K566" s="4" t="s">
        <v>350</v>
      </c>
      <c r="L566" s="3">
        <v>41934</v>
      </c>
      <c r="M566" s="4"/>
      <c r="N566" s="4" t="s">
        <v>718</v>
      </c>
      <c r="O566" s="4" t="s">
        <v>861</v>
      </c>
      <c r="P566" s="4" t="s">
        <v>560</v>
      </c>
      <c r="Q566" s="4" t="s">
        <v>163</v>
      </c>
      <c r="R566" s="4" t="s">
        <v>551</v>
      </c>
      <c r="S566" s="4" t="s">
        <v>412</v>
      </c>
      <c r="T566" s="4">
        <v>219872</v>
      </c>
      <c r="U566" s="4"/>
      <c r="V566" s="4" t="s">
        <v>564</v>
      </c>
      <c r="W566" s="4"/>
    </row>
    <row r="567" spans="1:23" ht="79.5" customHeight="1">
      <c r="A567" s="4" t="s">
        <v>163</v>
      </c>
      <c r="B567" s="4" t="s">
        <v>652</v>
      </c>
      <c r="C567" s="4" t="s">
        <v>248</v>
      </c>
      <c r="D567" s="4" t="s">
        <v>158</v>
      </c>
      <c r="E567" s="4" t="s">
        <v>281</v>
      </c>
      <c r="F567" s="2">
        <v>2014</v>
      </c>
      <c r="G567" s="4">
        <v>21858</v>
      </c>
      <c r="H567" s="4">
        <v>0</v>
      </c>
      <c r="I567" s="4" t="s">
        <v>815</v>
      </c>
      <c r="J567" s="4">
        <v>20000</v>
      </c>
      <c r="K567" s="4" t="s">
        <v>350</v>
      </c>
      <c r="L567" s="3">
        <v>41883</v>
      </c>
      <c r="M567" s="4" t="s">
        <v>597</v>
      </c>
      <c r="N567" s="4" t="s">
        <v>718</v>
      </c>
      <c r="O567" s="4" t="s">
        <v>207</v>
      </c>
      <c r="P567" s="4" t="s">
        <v>560</v>
      </c>
      <c r="Q567" s="4" t="s">
        <v>163</v>
      </c>
      <c r="R567" s="4" t="s">
        <v>439</v>
      </c>
      <c r="S567" s="4" t="s">
        <v>412</v>
      </c>
      <c r="T567" s="4">
        <v>218226</v>
      </c>
      <c r="U567" s="4"/>
      <c r="V567" s="4" t="s">
        <v>404</v>
      </c>
      <c r="W567" s="4" t="s">
        <v>731</v>
      </c>
    </row>
    <row r="568" spans="1:23" ht="79.5" customHeight="1">
      <c r="A568" s="4" t="s">
        <v>163</v>
      </c>
      <c r="B568" s="4" t="s">
        <v>357</v>
      </c>
      <c r="C568" s="4" t="s">
        <v>248</v>
      </c>
      <c r="D568" s="4" t="s">
        <v>158</v>
      </c>
      <c r="E568" s="4" t="s">
        <v>111</v>
      </c>
      <c r="F568" s="2">
        <v>2014</v>
      </c>
      <c r="G568" s="4">
        <v>327869</v>
      </c>
      <c r="H568" s="4">
        <v>0</v>
      </c>
      <c r="I568" s="4" t="s">
        <v>839</v>
      </c>
      <c r="J568" s="4">
        <v>300000</v>
      </c>
      <c r="K568" s="4" t="s">
        <v>350</v>
      </c>
      <c r="L568" s="3">
        <v>41904</v>
      </c>
      <c r="M568" s="4" t="s">
        <v>597</v>
      </c>
      <c r="N568" s="4" t="s">
        <v>508</v>
      </c>
      <c r="O568" s="4" t="s">
        <v>861</v>
      </c>
      <c r="P568" s="4" t="s">
        <v>424</v>
      </c>
      <c r="Q568" s="4" t="s">
        <v>163</v>
      </c>
      <c r="R568" s="4" t="s">
        <v>439</v>
      </c>
      <c r="S568" s="4" t="s">
        <v>412</v>
      </c>
      <c r="T568" s="4">
        <v>220456</v>
      </c>
      <c r="U568" s="4"/>
      <c r="V568" s="4" t="s">
        <v>564</v>
      </c>
      <c r="W568" s="4" t="s">
        <v>597</v>
      </c>
    </row>
    <row r="569" spans="1:23" ht="79.5" customHeight="1">
      <c r="A569" s="4" t="s">
        <v>163</v>
      </c>
      <c r="B569" s="4" t="s">
        <v>357</v>
      </c>
      <c r="C569" s="4" t="s">
        <v>248</v>
      </c>
      <c r="D569" s="4" t="s">
        <v>158</v>
      </c>
      <c r="E569" s="4" t="s">
        <v>111</v>
      </c>
      <c r="F569" s="2">
        <v>2014</v>
      </c>
      <c r="G569" s="4">
        <v>1052632</v>
      </c>
      <c r="H569" s="4">
        <v>0</v>
      </c>
      <c r="I569" s="4" t="s">
        <v>583</v>
      </c>
      <c r="J569" s="4">
        <v>1000000</v>
      </c>
      <c r="K569" s="4" t="s">
        <v>350</v>
      </c>
      <c r="L569" s="3">
        <v>41919</v>
      </c>
      <c r="M569" s="4" t="s">
        <v>597</v>
      </c>
      <c r="N569" s="4" t="s">
        <v>508</v>
      </c>
      <c r="O569" s="4" t="s">
        <v>861</v>
      </c>
      <c r="P569" s="4" t="s">
        <v>560</v>
      </c>
      <c r="Q569" s="4" t="s">
        <v>163</v>
      </c>
      <c r="R569" s="4" t="s">
        <v>439</v>
      </c>
      <c r="S569" s="4" t="s">
        <v>412</v>
      </c>
      <c r="T569" s="4">
        <v>220809</v>
      </c>
      <c r="U569" s="4"/>
      <c r="V569" s="4" t="s">
        <v>568</v>
      </c>
      <c r="W569" s="4" t="s">
        <v>597</v>
      </c>
    </row>
    <row r="570" spans="1:23" ht="79.5" customHeight="1">
      <c r="A570" s="4" t="s">
        <v>163</v>
      </c>
      <c r="B570" s="4" t="s">
        <v>357</v>
      </c>
      <c r="C570" s="4" t="s">
        <v>248</v>
      </c>
      <c r="D570" s="4" t="s">
        <v>158</v>
      </c>
      <c r="E570" s="4" t="s">
        <v>767</v>
      </c>
      <c r="F570" s="2">
        <v>2014</v>
      </c>
      <c r="G570" s="4">
        <v>1052632</v>
      </c>
      <c r="H570" s="4">
        <v>0</v>
      </c>
      <c r="I570" s="4" t="s">
        <v>458</v>
      </c>
      <c r="J570" s="4">
        <v>1000000</v>
      </c>
      <c r="K570" s="4" t="s">
        <v>350</v>
      </c>
      <c r="L570" s="3">
        <v>41919</v>
      </c>
      <c r="M570" s="4" t="s">
        <v>597</v>
      </c>
      <c r="N570" s="4" t="s">
        <v>467</v>
      </c>
      <c r="O570" s="4" t="s">
        <v>861</v>
      </c>
      <c r="P570" s="4" t="s">
        <v>560</v>
      </c>
      <c r="Q570" s="4" t="s">
        <v>163</v>
      </c>
      <c r="R570" s="4" t="s">
        <v>439</v>
      </c>
      <c r="S570" s="4" t="s">
        <v>412</v>
      </c>
      <c r="T570" s="4">
        <v>219424</v>
      </c>
      <c r="U570" s="4"/>
      <c r="V570" s="4" t="s">
        <v>568</v>
      </c>
      <c r="W570" s="4" t="s">
        <v>731</v>
      </c>
    </row>
    <row r="571" spans="1:23" ht="79.5" customHeight="1">
      <c r="A571" s="4" t="s">
        <v>163</v>
      </c>
      <c r="B571" s="4" t="s">
        <v>357</v>
      </c>
      <c r="C571" s="4" t="s">
        <v>248</v>
      </c>
      <c r="D571" s="4" t="s">
        <v>158</v>
      </c>
      <c r="E571" s="4" t="s">
        <v>767</v>
      </c>
      <c r="F571" s="2">
        <v>2014</v>
      </c>
      <c r="G571" s="4">
        <v>1092896</v>
      </c>
      <c r="H571" s="4">
        <v>0</v>
      </c>
      <c r="I571" s="4" t="s">
        <v>627</v>
      </c>
      <c r="J571" s="4">
        <v>1000000</v>
      </c>
      <c r="K571" s="4" t="s">
        <v>350</v>
      </c>
      <c r="L571" s="3">
        <v>41904</v>
      </c>
      <c r="M571" s="4" t="s">
        <v>597</v>
      </c>
      <c r="N571" s="4" t="s">
        <v>467</v>
      </c>
      <c r="O571" s="4" t="s">
        <v>861</v>
      </c>
      <c r="P571" s="4" t="s">
        <v>560</v>
      </c>
      <c r="Q571" s="4" t="s">
        <v>163</v>
      </c>
      <c r="R571" s="4" t="s">
        <v>439</v>
      </c>
      <c r="S571" s="4" t="s">
        <v>412</v>
      </c>
      <c r="T571" s="4">
        <v>218246</v>
      </c>
      <c r="U571" s="4"/>
      <c r="V571" s="4" t="s">
        <v>568</v>
      </c>
      <c r="W571" s="4" t="s">
        <v>731</v>
      </c>
    </row>
    <row r="572" spans="1:23" ht="79.5" customHeight="1">
      <c r="A572" s="4" t="s">
        <v>748</v>
      </c>
      <c r="B572" s="4" t="s">
        <v>319</v>
      </c>
      <c r="C572" s="4" t="s">
        <v>248</v>
      </c>
      <c r="D572" s="4" t="s">
        <v>158</v>
      </c>
      <c r="E572" s="4" t="s">
        <v>86</v>
      </c>
      <c r="F572" s="2">
        <v>2014</v>
      </c>
      <c r="G572" s="4">
        <v>67204</v>
      </c>
      <c r="H572" s="4">
        <v>0</v>
      </c>
      <c r="I572" s="4" t="s">
        <v>892</v>
      </c>
      <c r="J572" s="4">
        <v>75000</v>
      </c>
      <c r="K572" s="4" t="s">
        <v>877</v>
      </c>
      <c r="L572" s="3">
        <v>41914</v>
      </c>
      <c r="M572" s="4" t="s">
        <v>597</v>
      </c>
      <c r="N572" s="4" t="s">
        <v>718</v>
      </c>
      <c r="O572" s="4" t="s">
        <v>861</v>
      </c>
      <c r="P572" s="4" t="s">
        <v>560</v>
      </c>
      <c r="Q572" s="4" t="s">
        <v>400</v>
      </c>
      <c r="R572" s="4" t="s">
        <v>551</v>
      </c>
      <c r="S572" s="4" t="s">
        <v>412</v>
      </c>
      <c r="T572" s="4">
        <v>219274</v>
      </c>
      <c r="U572" s="4"/>
      <c r="V572" s="4" t="s">
        <v>564</v>
      </c>
      <c r="W572" s="4" t="s">
        <v>731</v>
      </c>
    </row>
    <row r="573" spans="1:23" ht="22.5" customHeight="1">
      <c r="A573" s="4" t="s">
        <v>818</v>
      </c>
      <c r="B573" s="4" t="s">
        <v>708</v>
      </c>
      <c r="C573" s="4" t="s">
        <v>248</v>
      </c>
      <c r="D573" s="4"/>
      <c r="E573" s="4"/>
      <c r="F573" s="2">
        <v>2014</v>
      </c>
      <c r="G573" s="4">
        <v>0</v>
      </c>
      <c r="H573" s="4">
        <v>1000000</v>
      </c>
      <c r="I573" s="4" t="s">
        <v>211</v>
      </c>
      <c r="J573" s="4" t="s">
        <v>333</v>
      </c>
      <c r="K573" s="4" t="s">
        <v>737</v>
      </c>
      <c r="L573" s="3">
        <v>41907</v>
      </c>
      <c r="M573" s="4"/>
      <c r="N573" s="4" t="s">
        <v>718</v>
      </c>
      <c r="O573" s="4" t="s">
        <v>861</v>
      </c>
      <c r="P573" s="4" t="s">
        <v>646</v>
      </c>
      <c r="Q573" s="4" t="s">
        <v>338</v>
      </c>
      <c r="R573" s="4" t="s">
        <v>210</v>
      </c>
      <c r="S573" s="4" t="s">
        <v>412</v>
      </c>
      <c r="T573" s="4">
        <v>218397</v>
      </c>
      <c r="U573" s="4"/>
      <c r="V573" s="4" t="s">
        <v>564</v>
      </c>
      <c r="W573" s="4"/>
    </row>
    <row r="574" spans="1:23" ht="22.5" customHeight="1">
      <c r="A574" s="4" t="s">
        <v>818</v>
      </c>
      <c r="B574" s="4" t="s">
        <v>708</v>
      </c>
      <c r="C574" s="4" t="s">
        <v>248</v>
      </c>
      <c r="D574" s="4"/>
      <c r="E574" s="4"/>
      <c r="F574" s="2">
        <v>2014</v>
      </c>
      <c r="G574" s="4">
        <v>0</v>
      </c>
      <c r="H574" s="4">
        <v>1000000</v>
      </c>
      <c r="I574" s="4" t="s">
        <v>773</v>
      </c>
      <c r="J574" s="4" t="s">
        <v>333</v>
      </c>
      <c r="K574" s="4" t="s">
        <v>737</v>
      </c>
      <c r="L574" s="3">
        <v>41914</v>
      </c>
      <c r="M574" s="4"/>
      <c r="N574" s="4" t="s">
        <v>718</v>
      </c>
      <c r="O574" s="4" t="s">
        <v>861</v>
      </c>
      <c r="P574" s="4" t="s">
        <v>646</v>
      </c>
      <c r="Q574" s="4" t="s">
        <v>338</v>
      </c>
      <c r="R574" s="4" t="s">
        <v>210</v>
      </c>
      <c r="S574" s="4" t="s">
        <v>412</v>
      </c>
      <c r="T574" s="4">
        <v>219765</v>
      </c>
      <c r="U574" s="4"/>
      <c r="V574" s="4" t="s">
        <v>564</v>
      </c>
      <c r="W574" s="4"/>
    </row>
    <row r="575" spans="1:23" ht="57" customHeight="1">
      <c r="A575" s="4" t="s">
        <v>438</v>
      </c>
      <c r="B575" s="4" t="s">
        <v>708</v>
      </c>
      <c r="C575" s="4" t="s">
        <v>248</v>
      </c>
      <c r="D575" s="4"/>
      <c r="E575" s="4"/>
      <c r="F575" s="2">
        <v>2014</v>
      </c>
      <c r="G575" s="4">
        <v>617000</v>
      </c>
      <c r="H575" s="4">
        <v>0</v>
      </c>
      <c r="I575" s="4" t="s">
        <v>298</v>
      </c>
      <c r="J575" s="4" t="s">
        <v>333</v>
      </c>
      <c r="K575" s="4" t="s">
        <v>737</v>
      </c>
      <c r="L575" s="3">
        <v>41898</v>
      </c>
      <c r="M575" s="4"/>
      <c r="N575" s="4" t="s">
        <v>718</v>
      </c>
      <c r="O575" s="4" t="s">
        <v>861</v>
      </c>
      <c r="P575" s="4" t="s">
        <v>560</v>
      </c>
      <c r="Q575" s="4" t="s">
        <v>400</v>
      </c>
      <c r="R575" s="4" t="s">
        <v>210</v>
      </c>
      <c r="S575" s="4" t="s">
        <v>412</v>
      </c>
      <c r="T575" s="4">
        <v>219014</v>
      </c>
      <c r="U575" s="4"/>
      <c r="V575" s="4" t="s">
        <v>564</v>
      </c>
      <c r="W575" s="4"/>
    </row>
    <row r="576" spans="1:23" ht="57" customHeight="1">
      <c r="A576" s="4" t="s">
        <v>85</v>
      </c>
      <c r="B576" s="4" t="s">
        <v>563</v>
      </c>
      <c r="C576" s="4" t="s">
        <v>248</v>
      </c>
      <c r="D576" s="4"/>
      <c r="E576" s="4"/>
      <c r="F576" s="2">
        <v>2014</v>
      </c>
      <c r="G576" s="4">
        <v>0</v>
      </c>
      <c r="H576" s="4">
        <v>0</v>
      </c>
      <c r="I576" s="4" t="s">
        <v>402</v>
      </c>
      <c r="J576" s="4" t="s">
        <v>333</v>
      </c>
      <c r="K576" s="4" t="s">
        <v>737</v>
      </c>
      <c r="L576" s="3">
        <v>41899</v>
      </c>
      <c r="M576" s="4"/>
      <c r="N576" s="4" t="s">
        <v>718</v>
      </c>
      <c r="O576" s="4" t="s">
        <v>239</v>
      </c>
      <c r="P576" s="4" t="s">
        <v>560</v>
      </c>
      <c r="Q576" s="4" t="s">
        <v>400</v>
      </c>
      <c r="R576" s="4" t="s">
        <v>67</v>
      </c>
      <c r="S576" s="4" t="s">
        <v>454</v>
      </c>
      <c r="T576" s="4">
        <v>219160</v>
      </c>
      <c r="U576" s="4"/>
      <c r="V576" s="4" t="s">
        <v>564</v>
      </c>
      <c r="W576" s="4"/>
    </row>
    <row r="577" spans="1:23" ht="57" customHeight="1">
      <c r="A577" s="4" t="s">
        <v>85</v>
      </c>
      <c r="B577" s="4" t="s">
        <v>563</v>
      </c>
      <c r="C577" s="4" t="s">
        <v>248</v>
      </c>
      <c r="D577" s="4"/>
      <c r="E577" s="4"/>
      <c r="F577" s="2">
        <v>2014</v>
      </c>
      <c r="G577" s="4">
        <v>0</v>
      </c>
      <c r="H577" s="4">
        <v>0</v>
      </c>
      <c r="I577" s="4" t="s">
        <v>803</v>
      </c>
      <c r="J577" s="4" t="s">
        <v>333</v>
      </c>
      <c r="K577" s="4" t="s">
        <v>737</v>
      </c>
      <c r="L577" s="3">
        <v>41905</v>
      </c>
      <c r="M577" s="4"/>
      <c r="N577" s="4" t="s">
        <v>718</v>
      </c>
      <c r="O577" s="4" t="s">
        <v>239</v>
      </c>
      <c r="P577" s="4" t="s">
        <v>560</v>
      </c>
      <c r="Q577" s="4" t="s">
        <v>400</v>
      </c>
      <c r="R577" s="4" t="s">
        <v>67</v>
      </c>
      <c r="S577" s="4" t="s">
        <v>454</v>
      </c>
      <c r="T577" s="4">
        <v>219174</v>
      </c>
      <c r="U577" s="4"/>
      <c r="V577" s="4" t="s">
        <v>564</v>
      </c>
      <c r="W577" s="4"/>
    </row>
    <row r="578" spans="1:23" ht="79.5" customHeight="1">
      <c r="A578" s="4" t="s">
        <v>557</v>
      </c>
      <c r="B578" s="4" t="s">
        <v>652</v>
      </c>
      <c r="C578" s="4" t="s">
        <v>248</v>
      </c>
      <c r="D578" s="4" t="s">
        <v>158</v>
      </c>
      <c r="E578" s="4" t="s">
        <v>281</v>
      </c>
      <c r="F578" s="2">
        <v>2014</v>
      </c>
      <c r="G578" s="4">
        <v>85339</v>
      </c>
      <c r="H578" s="4">
        <v>0</v>
      </c>
      <c r="I578" s="4" t="s">
        <v>881</v>
      </c>
      <c r="J578" s="4">
        <v>500000</v>
      </c>
      <c r="K578" s="4" t="s">
        <v>393</v>
      </c>
      <c r="L578" s="3">
        <v>41936</v>
      </c>
      <c r="M578" s="4" t="s">
        <v>597</v>
      </c>
      <c r="N578" s="4" t="s">
        <v>718</v>
      </c>
      <c r="O578" s="4" t="s">
        <v>861</v>
      </c>
      <c r="P578" s="4" t="s">
        <v>560</v>
      </c>
      <c r="Q578" s="4" t="s">
        <v>400</v>
      </c>
      <c r="R578" s="4" t="s">
        <v>439</v>
      </c>
      <c r="S578" s="4" t="s">
        <v>412</v>
      </c>
      <c r="T578" s="4">
        <v>220348</v>
      </c>
      <c r="U578" s="4"/>
      <c r="V578" s="4" t="s">
        <v>404</v>
      </c>
      <c r="W578" s="4" t="s">
        <v>731</v>
      </c>
    </row>
    <row r="579" spans="1:23" ht="79.5" customHeight="1">
      <c r="A579" s="4" t="s">
        <v>792</v>
      </c>
      <c r="B579" s="4" t="s">
        <v>652</v>
      </c>
      <c r="C579" s="4" t="s">
        <v>248</v>
      </c>
      <c r="D579" s="4" t="s">
        <v>158</v>
      </c>
      <c r="E579" s="4" t="s">
        <v>281</v>
      </c>
      <c r="F579" s="2">
        <v>2014</v>
      </c>
      <c r="G579" s="4">
        <v>131752</v>
      </c>
      <c r="H579" s="4">
        <v>0</v>
      </c>
      <c r="I579" s="4" t="s">
        <v>91</v>
      </c>
      <c r="J579" s="4" t="s">
        <v>333</v>
      </c>
      <c r="K579" s="4" t="s">
        <v>737</v>
      </c>
      <c r="L579" s="3">
        <v>41897</v>
      </c>
      <c r="M579" s="4" t="s">
        <v>597</v>
      </c>
      <c r="N579" s="4" t="s">
        <v>718</v>
      </c>
      <c r="O579" s="4" t="s">
        <v>861</v>
      </c>
      <c r="P579" s="4" t="s">
        <v>560</v>
      </c>
      <c r="Q579" s="4" t="s">
        <v>400</v>
      </c>
      <c r="R579" s="4" t="s">
        <v>439</v>
      </c>
      <c r="S579" s="4" t="s">
        <v>412</v>
      </c>
      <c r="T579" s="4">
        <v>218916</v>
      </c>
      <c r="U579" s="4"/>
      <c r="V579" s="4" t="s">
        <v>404</v>
      </c>
      <c r="W579" s="4" t="s">
        <v>731</v>
      </c>
    </row>
    <row r="580" spans="1:23" ht="79.5" customHeight="1">
      <c r="A580" s="4" t="s">
        <v>758</v>
      </c>
      <c r="B580" s="4" t="s">
        <v>652</v>
      </c>
      <c r="C580" s="4" t="s">
        <v>248</v>
      </c>
      <c r="D580" s="4" t="s">
        <v>158</v>
      </c>
      <c r="E580" s="4" t="s">
        <v>281</v>
      </c>
      <c r="F580" s="2">
        <v>2014</v>
      </c>
      <c r="G580" s="4">
        <v>658762</v>
      </c>
      <c r="H580" s="4">
        <v>0</v>
      </c>
      <c r="I580" s="4" t="s">
        <v>91</v>
      </c>
      <c r="J580" s="4" t="s">
        <v>333</v>
      </c>
      <c r="K580" s="4" t="s">
        <v>737</v>
      </c>
      <c r="L580" s="3">
        <v>41883</v>
      </c>
      <c r="M580" s="4" t="s">
        <v>597</v>
      </c>
      <c r="N580" s="4" t="s">
        <v>718</v>
      </c>
      <c r="O580" s="4" t="s">
        <v>861</v>
      </c>
      <c r="P580" s="4" t="s">
        <v>560</v>
      </c>
      <c r="Q580" s="4" t="s">
        <v>400</v>
      </c>
      <c r="R580" s="4" t="s">
        <v>439</v>
      </c>
      <c r="S580" s="4" t="s">
        <v>412</v>
      </c>
      <c r="T580" s="4">
        <v>218917</v>
      </c>
      <c r="U580" s="4"/>
      <c r="V580" s="4" t="s">
        <v>404</v>
      </c>
      <c r="W580" s="4" t="s">
        <v>731</v>
      </c>
    </row>
    <row r="581" spans="1:23" ht="79.5" customHeight="1">
      <c r="A581" s="4" t="s">
        <v>473</v>
      </c>
      <c r="B581" s="4" t="s">
        <v>652</v>
      </c>
      <c r="C581" s="4" t="s">
        <v>248</v>
      </c>
      <c r="D581" s="4" t="s">
        <v>158</v>
      </c>
      <c r="E581" s="4" t="s">
        <v>281</v>
      </c>
      <c r="F581" s="2">
        <v>2014</v>
      </c>
      <c r="G581" s="4">
        <v>133690</v>
      </c>
      <c r="H581" s="4">
        <v>0</v>
      </c>
      <c r="I581" s="4" t="s">
        <v>91</v>
      </c>
      <c r="J581" s="4" t="s">
        <v>333</v>
      </c>
      <c r="K581" s="4" t="s">
        <v>737</v>
      </c>
      <c r="L581" s="3">
        <v>41863</v>
      </c>
      <c r="M581" s="4" t="s">
        <v>597</v>
      </c>
      <c r="N581" s="4" t="s">
        <v>718</v>
      </c>
      <c r="O581" s="4" t="s">
        <v>861</v>
      </c>
      <c r="P581" s="4" t="s">
        <v>560</v>
      </c>
      <c r="Q581" s="4" t="s">
        <v>400</v>
      </c>
      <c r="R581" s="4" t="s">
        <v>439</v>
      </c>
      <c r="S581" s="4" t="s">
        <v>412</v>
      </c>
      <c r="T581" s="4">
        <v>217970</v>
      </c>
      <c r="U581" s="4"/>
      <c r="V581" s="4" t="s">
        <v>404</v>
      </c>
      <c r="W581" s="4" t="s">
        <v>731</v>
      </c>
    </row>
    <row r="582" spans="1:23" ht="79.5" customHeight="1">
      <c r="A582" s="4" t="s">
        <v>99</v>
      </c>
      <c r="B582" s="4" t="s">
        <v>652</v>
      </c>
      <c r="C582" s="4" t="s">
        <v>248</v>
      </c>
      <c r="D582" s="4" t="s">
        <v>158</v>
      </c>
      <c r="E582" s="4" t="s">
        <v>281</v>
      </c>
      <c r="F582" s="2">
        <v>2014</v>
      </c>
      <c r="G582" s="4">
        <v>64503</v>
      </c>
      <c r="H582" s="4">
        <v>0</v>
      </c>
      <c r="I582" s="4" t="s">
        <v>745</v>
      </c>
      <c r="J582" s="4" t="s">
        <v>333</v>
      </c>
      <c r="K582" s="4" t="s">
        <v>737</v>
      </c>
      <c r="L582" s="3">
        <v>41913</v>
      </c>
      <c r="M582" s="4" t="s">
        <v>597</v>
      </c>
      <c r="N582" s="4" t="s">
        <v>718</v>
      </c>
      <c r="O582" s="4" t="s">
        <v>207</v>
      </c>
      <c r="P582" s="4" t="s">
        <v>560</v>
      </c>
      <c r="Q582" s="4" t="s">
        <v>400</v>
      </c>
      <c r="R582" s="4" t="s">
        <v>439</v>
      </c>
      <c r="S582" s="4" t="s">
        <v>412</v>
      </c>
      <c r="T582" s="4">
        <v>219448</v>
      </c>
      <c r="U582" s="4"/>
      <c r="V582" s="4" t="s">
        <v>404</v>
      </c>
      <c r="W582" s="4" t="s">
        <v>731</v>
      </c>
    </row>
    <row r="583" spans="1:23" ht="79.5" customHeight="1">
      <c r="A583" s="4" t="s">
        <v>99</v>
      </c>
      <c r="B583" s="4" t="s">
        <v>652</v>
      </c>
      <c r="C583" s="4" t="s">
        <v>248</v>
      </c>
      <c r="D583" s="4" t="s">
        <v>158</v>
      </c>
      <c r="E583" s="4" t="s">
        <v>281</v>
      </c>
      <c r="F583" s="2">
        <v>2014</v>
      </c>
      <c r="G583" s="4">
        <v>11292</v>
      </c>
      <c r="H583" s="4">
        <v>0</v>
      </c>
      <c r="I583" s="4" t="s">
        <v>745</v>
      </c>
      <c r="J583" s="4" t="s">
        <v>333</v>
      </c>
      <c r="K583" s="4" t="s">
        <v>737</v>
      </c>
      <c r="L583" s="3">
        <v>41913</v>
      </c>
      <c r="M583" s="4" t="s">
        <v>597</v>
      </c>
      <c r="N583" s="4" t="s">
        <v>718</v>
      </c>
      <c r="O583" s="4" t="s">
        <v>207</v>
      </c>
      <c r="P583" s="4" t="s">
        <v>560</v>
      </c>
      <c r="Q583" s="4" t="s">
        <v>400</v>
      </c>
      <c r="R583" s="4" t="s">
        <v>439</v>
      </c>
      <c r="S583" s="4" t="s">
        <v>412</v>
      </c>
      <c r="T583" s="4">
        <v>219449</v>
      </c>
      <c r="U583" s="4"/>
      <c r="V583" s="4" t="s">
        <v>404</v>
      </c>
      <c r="W583" s="4" t="s">
        <v>731</v>
      </c>
    </row>
    <row r="584" spans="1:23" ht="79.5" customHeight="1">
      <c r="A584" s="4" t="s">
        <v>606</v>
      </c>
      <c r="B584" s="4" t="s">
        <v>652</v>
      </c>
      <c r="C584" s="4" t="s">
        <v>248</v>
      </c>
      <c r="D584" s="4" t="s">
        <v>158</v>
      </c>
      <c r="E584" s="4" t="s">
        <v>281</v>
      </c>
      <c r="F584" s="2">
        <v>2014</v>
      </c>
      <c r="G584" s="4">
        <v>200000</v>
      </c>
      <c r="H584" s="4">
        <v>0</v>
      </c>
      <c r="I584" s="4" t="s">
        <v>91</v>
      </c>
      <c r="J584" s="4" t="s">
        <v>333</v>
      </c>
      <c r="K584" s="4" t="s">
        <v>737</v>
      </c>
      <c r="L584" s="3">
        <v>41740</v>
      </c>
      <c r="M584" s="4" t="s">
        <v>597</v>
      </c>
      <c r="N584" s="4" t="s">
        <v>718</v>
      </c>
      <c r="O584" s="4" t="s">
        <v>861</v>
      </c>
      <c r="P584" s="4" t="s">
        <v>560</v>
      </c>
      <c r="Q584" s="4" t="s">
        <v>400</v>
      </c>
      <c r="R584" s="4" t="s">
        <v>439</v>
      </c>
      <c r="S584" s="4" t="s">
        <v>412</v>
      </c>
      <c r="T584" s="4">
        <v>217968</v>
      </c>
      <c r="U584" s="4"/>
      <c r="V584" s="4" t="s">
        <v>404</v>
      </c>
      <c r="W584" s="4" t="s">
        <v>731</v>
      </c>
    </row>
    <row r="585" spans="1:23" ht="79.5" customHeight="1">
      <c r="A585" s="4" t="s">
        <v>606</v>
      </c>
      <c r="B585" s="4" t="s">
        <v>652</v>
      </c>
      <c r="C585" s="4" t="s">
        <v>248</v>
      </c>
      <c r="D585" s="4" t="s">
        <v>158</v>
      </c>
      <c r="E585" s="4" t="s">
        <v>281</v>
      </c>
      <c r="F585" s="2">
        <v>2014</v>
      </c>
      <c r="G585" s="4">
        <v>100000</v>
      </c>
      <c r="H585" s="4">
        <v>0</v>
      </c>
      <c r="I585" s="4" t="s">
        <v>745</v>
      </c>
      <c r="J585" s="4" t="s">
        <v>333</v>
      </c>
      <c r="K585" s="4" t="s">
        <v>737</v>
      </c>
      <c r="L585" s="3">
        <v>41740</v>
      </c>
      <c r="M585" s="4" t="s">
        <v>597</v>
      </c>
      <c r="N585" s="4" t="s">
        <v>718</v>
      </c>
      <c r="O585" s="4" t="s">
        <v>207</v>
      </c>
      <c r="P585" s="4" t="s">
        <v>560</v>
      </c>
      <c r="Q585" s="4" t="s">
        <v>400</v>
      </c>
      <c r="R585" s="4" t="s">
        <v>439</v>
      </c>
      <c r="S585" s="4" t="s">
        <v>412</v>
      </c>
      <c r="T585" s="4">
        <v>217957</v>
      </c>
      <c r="U585" s="4"/>
      <c r="V585" s="4" t="s">
        <v>404</v>
      </c>
      <c r="W585" s="4" t="s">
        <v>731</v>
      </c>
    </row>
    <row r="586" spans="1:23" ht="79.5" customHeight="1">
      <c r="A586" s="4" t="s">
        <v>606</v>
      </c>
      <c r="B586" s="4" t="s">
        <v>652</v>
      </c>
      <c r="C586" s="4" t="s">
        <v>248</v>
      </c>
      <c r="D586" s="4" t="s">
        <v>158</v>
      </c>
      <c r="E586" s="4" t="s">
        <v>281</v>
      </c>
      <c r="F586" s="2">
        <v>2014</v>
      </c>
      <c r="G586" s="4">
        <v>197639</v>
      </c>
      <c r="H586" s="4">
        <v>0</v>
      </c>
      <c r="I586" s="4" t="s">
        <v>582</v>
      </c>
      <c r="J586" s="4" t="s">
        <v>333</v>
      </c>
      <c r="K586" s="4" t="s">
        <v>737</v>
      </c>
      <c r="L586" s="3">
        <v>41921</v>
      </c>
      <c r="M586" s="4" t="s">
        <v>597</v>
      </c>
      <c r="N586" s="4" t="s">
        <v>718</v>
      </c>
      <c r="O586" s="4" t="s">
        <v>239</v>
      </c>
      <c r="P586" s="4" t="s">
        <v>560</v>
      </c>
      <c r="Q586" s="4" t="s">
        <v>400</v>
      </c>
      <c r="R586" s="4" t="s">
        <v>439</v>
      </c>
      <c r="S586" s="4" t="s">
        <v>412</v>
      </c>
      <c r="T586" s="4">
        <v>219452</v>
      </c>
      <c r="U586" s="4"/>
      <c r="V586" s="4" t="s">
        <v>404</v>
      </c>
      <c r="W586" s="4" t="s">
        <v>731</v>
      </c>
    </row>
    <row r="587" spans="1:23" ht="79.5" customHeight="1">
      <c r="A587" s="4" t="s">
        <v>606</v>
      </c>
      <c r="B587" s="4" t="s">
        <v>652</v>
      </c>
      <c r="C587" s="4" t="s">
        <v>248</v>
      </c>
      <c r="D587" s="4" t="s">
        <v>158</v>
      </c>
      <c r="E587" s="4" t="s">
        <v>281</v>
      </c>
      <c r="F587" s="2">
        <v>2014</v>
      </c>
      <c r="G587" s="4">
        <v>296459</v>
      </c>
      <c r="H587" s="4">
        <v>0</v>
      </c>
      <c r="I587" s="4" t="s">
        <v>620</v>
      </c>
      <c r="J587" s="4" t="s">
        <v>333</v>
      </c>
      <c r="K587" s="4" t="s">
        <v>737</v>
      </c>
      <c r="L587" s="3">
        <v>41921</v>
      </c>
      <c r="M587" s="4" t="s">
        <v>597</v>
      </c>
      <c r="N587" s="4" t="s">
        <v>718</v>
      </c>
      <c r="O587" s="4" t="s">
        <v>207</v>
      </c>
      <c r="P587" s="4" t="s">
        <v>560</v>
      </c>
      <c r="Q587" s="4" t="s">
        <v>400</v>
      </c>
      <c r="R587" s="4" t="s">
        <v>439</v>
      </c>
      <c r="S587" s="4" t="s">
        <v>412</v>
      </c>
      <c r="T587" s="4">
        <v>219453</v>
      </c>
      <c r="U587" s="4"/>
      <c r="V587" s="4" t="s">
        <v>404</v>
      </c>
      <c r="W587" s="4" t="s">
        <v>731</v>
      </c>
    </row>
    <row r="588" spans="1:23" ht="79.5" customHeight="1">
      <c r="A588" s="4" t="s">
        <v>28</v>
      </c>
      <c r="B588" s="4" t="s">
        <v>652</v>
      </c>
      <c r="C588" s="4" t="s">
        <v>248</v>
      </c>
      <c r="D588" s="4" t="s">
        <v>158</v>
      </c>
      <c r="E588" s="4" t="s">
        <v>281</v>
      </c>
      <c r="F588" s="2">
        <v>2014</v>
      </c>
      <c r="G588" s="4">
        <v>100000</v>
      </c>
      <c r="H588" s="4">
        <v>0</v>
      </c>
      <c r="I588" s="4" t="s">
        <v>745</v>
      </c>
      <c r="J588" s="4" t="s">
        <v>333</v>
      </c>
      <c r="K588" s="4" t="s">
        <v>737</v>
      </c>
      <c r="L588" s="3">
        <v>41879</v>
      </c>
      <c r="M588" s="4" t="s">
        <v>597</v>
      </c>
      <c r="N588" s="4" t="s">
        <v>718</v>
      </c>
      <c r="O588" s="4" t="s">
        <v>207</v>
      </c>
      <c r="P588" s="4" t="s">
        <v>560</v>
      </c>
      <c r="Q588" s="4" t="s">
        <v>400</v>
      </c>
      <c r="R588" s="4" t="s">
        <v>439</v>
      </c>
      <c r="S588" s="4" t="s">
        <v>412</v>
      </c>
      <c r="T588" s="4">
        <v>217960</v>
      </c>
      <c r="U588" s="4"/>
      <c r="V588" s="4" t="s">
        <v>404</v>
      </c>
      <c r="W588" s="4" t="s">
        <v>731</v>
      </c>
    </row>
    <row r="589" spans="1:23" ht="79.5" customHeight="1">
      <c r="A589" s="4" t="s">
        <v>858</v>
      </c>
      <c r="B589" s="4" t="s">
        <v>652</v>
      </c>
      <c r="C589" s="4" t="s">
        <v>248</v>
      </c>
      <c r="D589" s="4" t="s">
        <v>158</v>
      </c>
      <c r="E589" s="4" t="s">
        <v>281</v>
      </c>
      <c r="F589" s="2">
        <v>2014</v>
      </c>
      <c r="G589" s="4">
        <v>635324</v>
      </c>
      <c r="H589" s="4">
        <v>0</v>
      </c>
      <c r="I589" s="4" t="s">
        <v>392</v>
      </c>
      <c r="J589" s="4" t="s">
        <v>333</v>
      </c>
      <c r="K589" s="4" t="s">
        <v>737</v>
      </c>
      <c r="L589" s="3">
        <v>41913</v>
      </c>
      <c r="M589" s="4" t="s">
        <v>597</v>
      </c>
      <c r="N589" s="4" t="s">
        <v>718</v>
      </c>
      <c r="O589" s="4" t="s">
        <v>861</v>
      </c>
      <c r="P589" s="4" t="s">
        <v>560</v>
      </c>
      <c r="Q589" s="4" t="s">
        <v>400</v>
      </c>
      <c r="R589" s="4" t="s">
        <v>439</v>
      </c>
      <c r="S589" s="4" t="s">
        <v>412</v>
      </c>
      <c r="T589" s="4">
        <v>219451</v>
      </c>
      <c r="U589" s="4"/>
      <c r="V589" s="4" t="s">
        <v>568</v>
      </c>
      <c r="W589" s="4" t="s">
        <v>731</v>
      </c>
    </row>
    <row r="590" spans="1:23" ht="79.5" customHeight="1">
      <c r="A590" s="4" t="s">
        <v>150</v>
      </c>
      <c r="B590" s="4" t="s">
        <v>652</v>
      </c>
      <c r="C590" s="4" t="s">
        <v>248</v>
      </c>
      <c r="D590" s="4" t="s">
        <v>158</v>
      </c>
      <c r="E590" s="4" t="s">
        <v>281</v>
      </c>
      <c r="F590" s="2">
        <v>2014</v>
      </c>
      <c r="G590" s="4">
        <v>66845</v>
      </c>
      <c r="H590" s="4">
        <v>0</v>
      </c>
      <c r="I590" s="4" t="s">
        <v>60</v>
      </c>
      <c r="J590" s="4">
        <v>50000</v>
      </c>
      <c r="K590" s="4" t="s">
        <v>262</v>
      </c>
      <c r="L590" s="3">
        <v>41876</v>
      </c>
      <c r="M590" s="4" t="s">
        <v>597</v>
      </c>
      <c r="N590" s="4" t="s">
        <v>718</v>
      </c>
      <c r="O590" s="4" t="s">
        <v>861</v>
      </c>
      <c r="P590" s="4" t="s">
        <v>560</v>
      </c>
      <c r="Q590" s="4" t="s">
        <v>400</v>
      </c>
      <c r="R590" s="4" t="s">
        <v>439</v>
      </c>
      <c r="S590" s="4" t="s">
        <v>412</v>
      </c>
      <c r="T590" s="4">
        <v>218227</v>
      </c>
      <c r="U590" s="4"/>
      <c r="V590" s="4" t="s">
        <v>404</v>
      </c>
      <c r="W590" s="4" t="s">
        <v>731</v>
      </c>
    </row>
    <row r="591" spans="1:23" ht="79.5" customHeight="1">
      <c r="A591" s="4" t="s">
        <v>759</v>
      </c>
      <c r="B591" s="4" t="s">
        <v>652</v>
      </c>
      <c r="C591" s="4" t="s">
        <v>248</v>
      </c>
      <c r="D591" s="4" t="s">
        <v>158</v>
      </c>
      <c r="E591" s="4" t="s">
        <v>281</v>
      </c>
      <c r="F591" s="2">
        <v>2014</v>
      </c>
      <c r="G591" s="4">
        <v>690512</v>
      </c>
      <c r="H591" s="4">
        <v>0</v>
      </c>
      <c r="I591" s="4" t="s">
        <v>881</v>
      </c>
      <c r="J591" s="4">
        <v>5000000</v>
      </c>
      <c r="K591" s="4" t="s">
        <v>500</v>
      </c>
      <c r="L591" s="3">
        <v>41932</v>
      </c>
      <c r="M591" s="4" t="s">
        <v>597</v>
      </c>
      <c r="N591" s="4" t="s">
        <v>718</v>
      </c>
      <c r="O591" s="4" t="s">
        <v>861</v>
      </c>
      <c r="P591" s="4" t="s">
        <v>560</v>
      </c>
      <c r="Q591" s="4" t="s">
        <v>400</v>
      </c>
      <c r="R591" s="4" t="s">
        <v>439</v>
      </c>
      <c r="S591" s="4" t="s">
        <v>412</v>
      </c>
      <c r="T591" s="4">
        <v>220351</v>
      </c>
      <c r="U591" s="4"/>
      <c r="V591" s="4" t="s">
        <v>404</v>
      </c>
      <c r="W591" s="4" t="s">
        <v>731</v>
      </c>
    </row>
    <row r="592" spans="1:23" ht="79.5" customHeight="1">
      <c r="A592" s="4" t="s">
        <v>270</v>
      </c>
      <c r="B592" s="4" t="s">
        <v>652</v>
      </c>
      <c r="C592" s="4" t="s">
        <v>248</v>
      </c>
      <c r="D592" s="4" t="s">
        <v>158</v>
      </c>
      <c r="E592" s="4" t="s">
        <v>281</v>
      </c>
      <c r="F592" s="2">
        <v>2014</v>
      </c>
      <c r="G592" s="4">
        <v>83056</v>
      </c>
      <c r="H592" s="4">
        <v>0</v>
      </c>
      <c r="I592" s="4" t="s">
        <v>745</v>
      </c>
      <c r="J592" s="4" t="s">
        <v>333</v>
      </c>
      <c r="K592" s="4" t="s">
        <v>737</v>
      </c>
      <c r="L592" s="3">
        <v>41737</v>
      </c>
      <c r="M592" s="4" t="s">
        <v>597</v>
      </c>
      <c r="N592" s="4" t="s">
        <v>718</v>
      </c>
      <c r="O592" s="4" t="s">
        <v>207</v>
      </c>
      <c r="P592" s="4" t="s">
        <v>560</v>
      </c>
      <c r="Q592" s="4" t="s">
        <v>400</v>
      </c>
      <c r="R592" s="4" t="s">
        <v>439</v>
      </c>
      <c r="S592" s="4" t="s">
        <v>412</v>
      </c>
      <c r="T592" s="4">
        <v>217958</v>
      </c>
      <c r="U592" s="4"/>
      <c r="V592" s="4" t="s">
        <v>404</v>
      </c>
      <c r="W592" s="4" t="s">
        <v>731</v>
      </c>
    </row>
    <row r="593" spans="1:23" ht="79.5" customHeight="1">
      <c r="A593" s="4" t="s">
        <v>270</v>
      </c>
      <c r="B593" s="4" t="s">
        <v>652</v>
      </c>
      <c r="C593" s="4" t="s">
        <v>248</v>
      </c>
      <c r="D593" s="4" t="s">
        <v>158</v>
      </c>
      <c r="E593" s="4" t="s">
        <v>281</v>
      </c>
      <c r="F593" s="2">
        <v>2014</v>
      </c>
      <c r="G593" s="4">
        <v>214925</v>
      </c>
      <c r="H593" s="4">
        <v>0</v>
      </c>
      <c r="I593" s="4" t="s">
        <v>745</v>
      </c>
      <c r="J593" s="4" t="s">
        <v>333</v>
      </c>
      <c r="K593" s="4" t="s">
        <v>737</v>
      </c>
      <c r="L593" s="3">
        <v>41900</v>
      </c>
      <c r="M593" s="4" t="s">
        <v>597</v>
      </c>
      <c r="N593" s="4" t="s">
        <v>718</v>
      </c>
      <c r="O593" s="4" t="s">
        <v>207</v>
      </c>
      <c r="P593" s="4" t="s">
        <v>560</v>
      </c>
      <c r="Q593" s="4" t="s">
        <v>400</v>
      </c>
      <c r="R593" s="4" t="s">
        <v>439</v>
      </c>
      <c r="S593" s="4" t="s">
        <v>412</v>
      </c>
      <c r="T593" s="4">
        <v>218920</v>
      </c>
      <c r="U593" s="4"/>
      <c r="V593" s="4" t="s">
        <v>404</v>
      </c>
      <c r="W593" s="4" t="s">
        <v>731</v>
      </c>
    </row>
    <row r="594" spans="1:23" ht="79.5" customHeight="1">
      <c r="A594" s="4" t="s">
        <v>270</v>
      </c>
      <c r="B594" s="4" t="s">
        <v>652</v>
      </c>
      <c r="C594" s="4" t="s">
        <v>248</v>
      </c>
      <c r="D594" s="4" t="s">
        <v>158</v>
      </c>
      <c r="E594" s="4" t="s">
        <v>281</v>
      </c>
      <c r="F594" s="2">
        <v>2014</v>
      </c>
      <c r="G594" s="4">
        <v>2500000</v>
      </c>
      <c r="H594" s="4">
        <v>0</v>
      </c>
      <c r="I594" s="4" t="s">
        <v>392</v>
      </c>
      <c r="J594" s="4" t="s">
        <v>333</v>
      </c>
      <c r="K594" s="4" t="s">
        <v>737</v>
      </c>
      <c r="L594" s="3">
        <v>41921</v>
      </c>
      <c r="M594" s="4" t="s">
        <v>597</v>
      </c>
      <c r="N594" s="4" t="s">
        <v>718</v>
      </c>
      <c r="O594" s="4" t="s">
        <v>861</v>
      </c>
      <c r="P594" s="4" t="s">
        <v>560</v>
      </c>
      <c r="Q594" s="4" t="s">
        <v>400</v>
      </c>
      <c r="R594" s="4" t="s">
        <v>439</v>
      </c>
      <c r="S594" s="4" t="s">
        <v>412</v>
      </c>
      <c r="T594" s="4">
        <v>219445</v>
      </c>
      <c r="U594" s="4"/>
      <c r="V594" s="4" t="s">
        <v>404</v>
      </c>
      <c r="W594" s="4" t="s">
        <v>731</v>
      </c>
    </row>
    <row r="595" spans="1:23" ht="79.5" customHeight="1">
      <c r="A595" s="4" t="s">
        <v>270</v>
      </c>
      <c r="B595" s="4" t="s">
        <v>652</v>
      </c>
      <c r="C595" s="4" t="s">
        <v>248</v>
      </c>
      <c r="D595" s="4" t="s">
        <v>158</v>
      </c>
      <c r="E595" s="4" t="s">
        <v>281</v>
      </c>
      <c r="F595" s="2">
        <v>2014</v>
      </c>
      <c r="G595" s="4">
        <v>23486</v>
      </c>
      <c r="H595" s="4">
        <v>0</v>
      </c>
      <c r="I595" s="4" t="s">
        <v>754</v>
      </c>
      <c r="J595" s="4" t="s">
        <v>333</v>
      </c>
      <c r="K595" s="4" t="s">
        <v>737</v>
      </c>
      <c r="L595" s="3">
        <v>41920</v>
      </c>
      <c r="M595" s="4" t="s">
        <v>597</v>
      </c>
      <c r="N595" s="4" t="s">
        <v>718</v>
      </c>
      <c r="O595" s="4" t="s">
        <v>693</v>
      </c>
      <c r="P595" s="4" t="s">
        <v>560</v>
      </c>
      <c r="Q595" s="4" t="s">
        <v>400</v>
      </c>
      <c r="R595" s="4" t="s">
        <v>439</v>
      </c>
      <c r="S595" s="4" t="s">
        <v>412</v>
      </c>
      <c r="T595" s="4">
        <v>219446</v>
      </c>
      <c r="U595" s="4"/>
      <c r="V595" s="4" t="s">
        <v>404</v>
      </c>
      <c r="W595" s="4" t="s">
        <v>731</v>
      </c>
    </row>
    <row r="596" spans="1:23" ht="22.5" customHeight="1">
      <c r="A596" s="4" t="s">
        <v>370</v>
      </c>
      <c r="B596" s="4" t="s">
        <v>563</v>
      </c>
      <c r="C596" s="4" t="s">
        <v>248</v>
      </c>
      <c r="D596" s="4"/>
      <c r="E596" s="4"/>
      <c r="F596" s="2">
        <v>2014</v>
      </c>
      <c r="G596" s="4">
        <v>3520000</v>
      </c>
      <c r="H596" s="4">
        <v>0</v>
      </c>
      <c r="I596" s="4" t="s">
        <v>65</v>
      </c>
      <c r="J596" s="4">
        <v>2200000</v>
      </c>
      <c r="K596" s="4" t="s">
        <v>201</v>
      </c>
      <c r="L596" s="3">
        <v>41956</v>
      </c>
      <c r="M596" s="4"/>
      <c r="N596" s="4" t="s">
        <v>718</v>
      </c>
      <c r="O596" s="4" t="s">
        <v>693</v>
      </c>
      <c r="P596" s="4" t="s">
        <v>424</v>
      </c>
      <c r="Q596" s="4" t="s">
        <v>675</v>
      </c>
      <c r="R596" s="4" t="s">
        <v>67</v>
      </c>
      <c r="S596" s="4" t="s">
        <v>412</v>
      </c>
      <c r="T596" s="4">
        <v>221025</v>
      </c>
      <c r="U596" s="4"/>
      <c r="V596" s="4" t="s">
        <v>564</v>
      </c>
      <c r="W596" s="4"/>
    </row>
    <row r="597" spans="1:23" ht="22.5" customHeight="1">
      <c r="A597" s="4" t="s">
        <v>370</v>
      </c>
      <c r="B597" s="4" t="s">
        <v>563</v>
      </c>
      <c r="C597" s="4" t="s">
        <v>248</v>
      </c>
      <c r="D597" s="4"/>
      <c r="E597" s="4"/>
      <c r="F597" s="2">
        <v>2014</v>
      </c>
      <c r="G597" s="4">
        <v>4863945</v>
      </c>
      <c r="H597" s="4">
        <v>0</v>
      </c>
      <c r="I597" s="4" t="s">
        <v>65</v>
      </c>
      <c r="J597" s="4">
        <v>2996190</v>
      </c>
      <c r="K597" s="4" t="s">
        <v>201</v>
      </c>
      <c r="L597" s="3">
        <v>41932</v>
      </c>
      <c r="M597" s="4"/>
      <c r="N597" s="4" t="s">
        <v>718</v>
      </c>
      <c r="O597" s="4" t="s">
        <v>693</v>
      </c>
      <c r="P597" s="4" t="s">
        <v>424</v>
      </c>
      <c r="Q597" s="4" t="s">
        <v>675</v>
      </c>
      <c r="R597" s="4" t="s">
        <v>67</v>
      </c>
      <c r="S597" s="4" t="s">
        <v>412</v>
      </c>
      <c r="T597" s="4">
        <v>219650</v>
      </c>
      <c r="U597" s="4"/>
      <c r="V597" s="4" t="s">
        <v>564</v>
      </c>
      <c r="W597" s="4"/>
    </row>
    <row r="598" spans="1:23" ht="79.5" customHeight="1">
      <c r="A598" s="4" t="s">
        <v>370</v>
      </c>
      <c r="B598" s="4" t="s">
        <v>63</v>
      </c>
      <c r="C598" s="4" t="s">
        <v>248</v>
      </c>
      <c r="D598" s="4" t="s">
        <v>158</v>
      </c>
      <c r="E598" s="4" t="s">
        <v>854</v>
      </c>
      <c r="F598" s="2">
        <v>2014</v>
      </c>
      <c r="G598" s="4">
        <v>31884000</v>
      </c>
      <c r="H598" s="4">
        <v>0</v>
      </c>
      <c r="I598" s="4" t="s">
        <v>721</v>
      </c>
      <c r="J598" s="4">
        <v>20000000</v>
      </c>
      <c r="K598" s="4" t="s">
        <v>201</v>
      </c>
      <c r="L598" s="3">
        <v>41943</v>
      </c>
      <c r="M598" s="4" t="s">
        <v>597</v>
      </c>
      <c r="N598" s="4" t="s">
        <v>718</v>
      </c>
      <c r="O598" s="4" t="s">
        <v>861</v>
      </c>
      <c r="P598" s="4" t="s">
        <v>560</v>
      </c>
      <c r="Q598" s="4" t="s">
        <v>675</v>
      </c>
      <c r="R598" s="4" t="s">
        <v>439</v>
      </c>
      <c r="S598" s="4" t="s">
        <v>412</v>
      </c>
      <c r="T598" s="4">
        <v>220533</v>
      </c>
      <c r="U598" s="4"/>
      <c r="V598" s="4" t="s">
        <v>568</v>
      </c>
      <c r="W598" s="4" t="s">
        <v>731</v>
      </c>
    </row>
    <row r="599" spans="1:23" ht="33.75" customHeight="1">
      <c r="A599" s="4" t="s">
        <v>370</v>
      </c>
      <c r="B599" s="4" t="s">
        <v>6</v>
      </c>
      <c r="C599" s="4" t="s">
        <v>248</v>
      </c>
      <c r="D599" s="4"/>
      <c r="E599" s="4"/>
      <c r="F599" s="2">
        <v>2014</v>
      </c>
      <c r="G599" s="4">
        <v>8116883</v>
      </c>
      <c r="H599" s="4">
        <v>0</v>
      </c>
      <c r="I599" s="4" t="s">
        <v>358</v>
      </c>
      <c r="J599" s="4">
        <v>5000000</v>
      </c>
      <c r="K599" s="4" t="s">
        <v>201</v>
      </c>
      <c r="L599" s="3">
        <v>41932</v>
      </c>
      <c r="M599" s="4"/>
      <c r="N599" s="4" t="s">
        <v>82</v>
      </c>
      <c r="O599" s="4" t="s">
        <v>693</v>
      </c>
      <c r="P599" s="4" t="s">
        <v>424</v>
      </c>
      <c r="Q599" s="4" t="s">
        <v>675</v>
      </c>
      <c r="R599" s="4" t="s">
        <v>559</v>
      </c>
      <c r="S599" s="4" t="s">
        <v>412</v>
      </c>
      <c r="T599" s="4">
        <v>219576</v>
      </c>
      <c r="U599" s="4"/>
      <c r="V599" s="4" t="s">
        <v>564</v>
      </c>
      <c r="W599" s="4"/>
    </row>
    <row r="600" spans="1:23" ht="22.5" customHeight="1">
      <c r="A600" s="4" t="s">
        <v>370</v>
      </c>
      <c r="B600" s="4" t="s">
        <v>6</v>
      </c>
      <c r="C600" s="4" t="s">
        <v>248</v>
      </c>
      <c r="D600" s="4"/>
      <c r="E600" s="4"/>
      <c r="F600" s="2">
        <v>2014</v>
      </c>
      <c r="G600" s="4">
        <v>3200000</v>
      </c>
      <c r="H600" s="4">
        <v>0</v>
      </c>
      <c r="I600" s="4" t="s">
        <v>65</v>
      </c>
      <c r="J600" s="4">
        <v>2000000</v>
      </c>
      <c r="K600" s="4" t="s">
        <v>201</v>
      </c>
      <c r="L600" s="3">
        <v>41956</v>
      </c>
      <c r="M600" s="4"/>
      <c r="N600" s="4" t="s">
        <v>718</v>
      </c>
      <c r="O600" s="4" t="s">
        <v>693</v>
      </c>
      <c r="P600" s="4" t="s">
        <v>424</v>
      </c>
      <c r="Q600" s="4" t="s">
        <v>675</v>
      </c>
      <c r="R600" s="4" t="s">
        <v>559</v>
      </c>
      <c r="S600" s="4" t="s">
        <v>412</v>
      </c>
      <c r="T600" s="4">
        <v>220836</v>
      </c>
      <c r="U600" s="4"/>
      <c r="V600" s="4" t="s">
        <v>564</v>
      </c>
      <c r="W600" s="4"/>
    </row>
    <row r="601" spans="1:23" ht="79.5" customHeight="1">
      <c r="A601" s="4" t="s">
        <v>370</v>
      </c>
      <c r="B601" s="4" t="s">
        <v>414</v>
      </c>
      <c r="C601" s="4" t="s">
        <v>248</v>
      </c>
      <c r="D601" s="4" t="s">
        <v>158</v>
      </c>
      <c r="E601" s="4" t="s">
        <v>788</v>
      </c>
      <c r="F601" s="2">
        <v>2014</v>
      </c>
      <c r="G601" s="4">
        <v>6655844</v>
      </c>
      <c r="H601" s="4">
        <v>0</v>
      </c>
      <c r="I601" s="4" t="s">
        <v>65</v>
      </c>
      <c r="J601" s="4">
        <v>4100000</v>
      </c>
      <c r="K601" s="4" t="s">
        <v>201</v>
      </c>
      <c r="L601" s="3">
        <v>41940</v>
      </c>
      <c r="M601" s="4" t="s">
        <v>597</v>
      </c>
      <c r="N601" s="4" t="s">
        <v>718</v>
      </c>
      <c r="O601" s="4" t="s">
        <v>693</v>
      </c>
      <c r="P601" s="4" t="s">
        <v>424</v>
      </c>
      <c r="Q601" s="4" t="s">
        <v>675</v>
      </c>
      <c r="R601" s="4" t="s">
        <v>551</v>
      </c>
      <c r="S601" s="4" t="s">
        <v>412</v>
      </c>
      <c r="T601" s="4">
        <v>220067</v>
      </c>
      <c r="U601" s="4"/>
      <c r="V601" s="4" t="s">
        <v>564</v>
      </c>
      <c r="W601" s="4" t="s">
        <v>731</v>
      </c>
    </row>
    <row r="602" spans="1:23" ht="79.5" customHeight="1">
      <c r="A602" s="4" t="s">
        <v>370</v>
      </c>
      <c r="B602" s="4" t="s">
        <v>414</v>
      </c>
      <c r="C602" s="4" t="s">
        <v>248</v>
      </c>
      <c r="D602" s="4" t="s">
        <v>158</v>
      </c>
      <c r="E602" s="4" t="s">
        <v>788</v>
      </c>
      <c r="F602" s="2">
        <v>2014</v>
      </c>
      <c r="G602" s="4">
        <v>1658375</v>
      </c>
      <c r="H602" s="4">
        <v>0</v>
      </c>
      <c r="I602" s="4" t="s">
        <v>174</v>
      </c>
      <c r="J602" s="4">
        <v>1000000</v>
      </c>
      <c r="K602" s="4" t="s">
        <v>201</v>
      </c>
      <c r="L602" s="3">
        <v>41887</v>
      </c>
      <c r="M602" s="4" t="s">
        <v>597</v>
      </c>
      <c r="N602" s="4" t="s">
        <v>718</v>
      </c>
      <c r="O602" s="4" t="s">
        <v>693</v>
      </c>
      <c r="P602" s="4" t="s">
        <v>424</v>
      </c>
      <c r="Q602" s="4" t="s">
        <v>675</v>
      </c>
      <c r="R602" s="4" t="s">
        <v>551</v>
      </c>
      <c r="S602" s="4" t="s">
        <v>412</v>
      </c>
      <c r="T602" s="4">
        <v>218120</v>
      </c>
      <c r="U602" s="4"/>
      <c r="V602" s="4" t="s">
        <v>564</v>
      </c>
      <c r="W602" s="4" t="s">
        <v>731</v>
      </c>
    </row>
    <row r="603" spans="1:23" ht="79.5" customHeight="1">
      <c r="A603" s="4" t="s">
        <v>370</v>
      </c>
      <c r="B603" s="4" t="s">
        <v>414</v>
      </c>
      <c r="C603" s="4" t="s">
        <v>248</v>
      </c>
      <c r="D603" s="4" t="s">
        <v>158</v>
      </c>
      <c r="E603" s="4" t="s">
        <v>788</v>
      </c>
      <c r="F603" s="2">
        <v>2014</v>
      </c>
      <c r="G603" s="4">
        <v>3733766</v>
      </c>
      <c r="H603" s="4">
        <v>0</v>
      </c>
      <c r="I603" s="4" t="s">
        <v>65</v>
      </c>
      <c r="J603" s="4">
        <v>2300000</v>
      </c>
      <c r="K603" s="4" t="s">
        <v>201</v>
      </c>
      <c r="L603" s="3">
        <v>41932</v>
      </c>
      <c r="M603" s="4" t="s">
        <v>597</v>
      </c>
      <c r="N603" s="4" t="s">
        <v>718</v>
      </c>
      <c r="O603" s="4" t="s">
        <v>693</v>
      </c>
      <c r="P603" s="4" t="s">
        <v>424</v>
      </c>
      <c r="Q603" s="4" t="s">
        <v>675</v>
      </c>
      <c r="R603" s="4" t="s">
        <v>551</v>
      </c>
      <c r="S603" s="4" t="s">
        <v>412</v>
      </c>
      <c r="T603" s="4">
        <v>219652</v>
      </c>
      <c r="U603" s="4"/>
      <c r="V603" s="4" t="s">
        <v>564</v>
      </c>
      <c r="W603" s="4" t="s">
        <v>731</v>
      </c>
    </row>
    <row r="604" spans="1:23" ht="22.5" customHeight="1">
      <c r="A604" s="4" t="s">
        <v>370</v>
      </c>
      <c r="B604" s="4" t="s">
        <v>114</v>
      </c>
      <c r="C604" s="4" t="s">
        <v>248</v>
      </c>
      <c r="D604" s="4"/>
      <c r="E604" s="4"/>
      <c r="F604" s="2">
        <v>2014</v>
      </c>
      <c r="G604" s="4">
        <v>1658375</v>
      </c>
      <c r="H604" s="4">
        <v>0</v>
      </c>
      <c r="I604" s="4" t="s">
        <v>589</v>
      </c>
      <c r="J604" s="4">
        <v>1000000</v>
      </c>
      <c r="K604" s="4" t="s">
        <v>201</v>
      </c>
      <c r="L604" s="3">
        <v>41887</v>
      </c>
      <c r="M604" s="4"/>
      <c r="N604" s="4" t="s">
        <v>718</v>
      </c>
      <c r="O604" s="4" t="s">
        <v>693</v>
      </c>
      <c r="P604" s="4" t="s">
        <v>424</v>
      </c>
      <c r="Q604" s="4" t="s">
        <v>675</v>
      </c>
      <c r="R604" s="4" t="s">
        <v>559</v>
      </c>
      <c r="S604" s="4" t="s">
        <v>412</v>
      </c>
      <c r="T604" s="4">
        <v>218119</v>
      </c>
      <c r="U604" s="4"/>
      <c r="V604" s="4" t="s">
        <v>564</v>
      </c>
      <c r="W604" s="4"/>
    </row>
    <row r="605" spans="1:23" ht="79.5" customHeight="1">
      <c r="A605" s="4" t="s">
        <v>370</v>
      </c>
      <c r="B605" s="4" t="s">
        <v>259</v>
      </c>
      <c r="C605" s="4" t="s">
        <v>248</v>
      </c>
      <c r="D605" s="4" t="s">
        <v>158</v>
      </c>
      <c r="E605" s="4" t="s">
        <v>715</v>
      </c>
      <c r="F605" s="2">
        <v>2014</v>
      </c>
      <c r="G605" s="4">
        <v>414594</v>
      </c>
      <c r="H605" s="4">
        <v>0</v>
      </c>
      <c r="I605" s="4" t="s">
        <v>116</v>
      </c>
      <c r="J605" s="4">
        <v>250000</v>
      </c>
      <c r="K605" s="4" t="s">
        <v>201</v>
      </c>
      <c r="L605" s="3">
        <v>41887</v>
      </c>
      <c r="M605" s="4" t="s">
        <v>597</v>
      </c>
      <c r="N605" s="4" t="s">
        <v>718</v>
      </c>
      <c r="O605" s="4" t="s">
        <v>207</v>
      </c>
      <c r="P605" s="4" t="s">
        <v>424</v>
      </c>
      <c r="Q605" s="4" t="s">
        <v>675</v>
      </c>
      <c r="R605" s="4" t="s">
        <v>559</v>
      </c>
      <c r="S605" s="4" t="s">
        <v>412</v>
      </c>
      <c r="T605" s="4">
        <v>218116</v>
      </c>
      <c r="U605" s="4"/>
      <c r="V605" s="4" t="s">
        <v>564</v>
      </c>
      <c r="W605" s="4" t="s">
        <v>731</v>
      </c>
    </row>
    <row r="606" spans="1:23" ht="79.5" customHeight="1">
      <c r="A606" s="4" t="s">
        <v>370</v>
      </c>
      <c r="B606" s="4" t="s">
        <v>259</v>
      </c>
      <c r="C606" s="4" t="s">
        <v>248</v>
      </c>
      <c r="D606" s="4" t="s">
        <v>158</v>
      </c>
      <c r="E606" s="4" t="s">
        <v>715</v>
      </c>
      <c r="F606" s="2">
        <v>2014</v>
      </c>
      <c r="G606" s="4">
        <v>1243781</v>
      </c>
      <c r="H606" s="4">
        <v>0</v>
      </c>
      <c r="I606" s="4" t="s">
        <v>65</v>
      </c>
      <c r="J606" s="4">
        <v>750000</v>
      </c>
      <c r="K606" s="4" t="s">
        <v>201</v>
      </c>
      <c r="L606" s="3">
        <v>41887</v>
      </c>
      <c r="M606" s="4" t="s">
        <v>597</v>
      </c>
      <c r="N606" s="4" t="s">
        <v>718</v>
      </c>
      <c r="O606" s="4" t="s">
        <v>693</v>
      </c>
      <c r="P606" s="4" t="s">
        <v>424</v>
      </c>
      <c r="Q606" s="4" t="s">
        <v>675</v>
      </c>
      <c r="R606" s="4" t="s">
        <v>559</v>
      </c>
      <c r="S606" s="4" t="s">
        <v>412</v>
      </c>
      <c r="T606" s="4">
        <v>218121</v>
      </c>
      <c r="U606" s="4"/>
      <c r="V606" s="4" t="s">
        <v>564</v>
      </c>
      <c r="W606" s="4" t="s">
        <v>731</v>
      </c>
    </row>
    <row r="607" spans="1:23" ht="79.5" customHeight="1">
      <c r="A607" s="4" t="s">
        <v>370</v>
      </c>
      <c r="B607" s="4" t="s">
        <v>572</v>
      </c>
      <c r="C607" s="4" t="s">
        <v>248</v>
      </c>
      <c r="D607" s="4"/>
      <c r="E607" s="4"/>
      <c r="F607" s="2">
        <v>2014</v>
      </c>
      <c r="G607" s="4">
        <v>0</v>
      </c>
      <c r="H607" s="4">
        <v>16233766</v>
      </c>
      <c r="I607" s="4" t="s">
        <v>363</v>
      </c>
      <c r="J607" s="4">
        <v>10000000</v>
      </c>
      <c r="K607" s="4" t="s">
        <v>201</v>
      </c>
      <c r="L607" s="3">
        <v>41936</v>
      </c>
      <c r="M607" s="4"/>
      <c r="N607" s="4" t="s">
        <v>718</v>
      </c>
      <c r="O607" s="4" t="s">
        <v>693</v>
      </c>
      <c r="P607" s="4" t="s">
        <v>646</v>
      </c>
      <c r="Q607" s="4" t="s">
        <v>675</v>
      </c>
      <c r="R607" s="4" t="s">
        <v>551</v>
      </c>
      <c r="S607" s="4" t="s">
        <v>412</v>
      </c>
      <c r="T607" s="4">
        <v>219736</v>
      </c>
      <c r="U607" s="4"/>
      <c r="V607" s="4" t="s">
        <v>564</v>
      </c>
      <c r="W607" s="4"/>
    </row>
    <row r="608" spans="1:23" ht="79.5" customHeight="1">
      <c r="A608" s="4" t="s">
        <v>370</v>
      </c>
      <c r="B608" s="4" t="s">
        <v>382</v>
      </c>
      <c r="C608" s="4" t="s">
        <v>248</v>
      </c>
      <c r="D608" s="4" t="s">
        <v>158</v>
      </c>
      <c r="E608" s="4" t="s">
        <v>743</v>
      </c>
      <c r="F608" s="2">
        <v>2014</v>
      </c>
      <c r="G608" s="4">
        <v>7176529</v>
      </c>
      <c r="H608" s="4">
        <v>0</v>
      </c>
      <c r="I608" s="4" t="s">
        <v>746</v>
      </c>
      <c r="J608" s="4">
        <v>4420742</v>
      </c>
      <c r="K608" s="4" t="s">
        <v>201</v>
      </c>
      <c r="L608" s="3">
        <v>41943</v>
      </c>
      <c r="M608" s="4" t="s">
        <v>597</v>
      </c>
      <c r="N608" s="4" t="s">
        <v>718</v>
      </c>
      <c r="O608" s="4" t="s">
        <v>693</v>
      </c>
      <c r="P608" s="4" t="s">
        <v>424</v>
      </c>
      <c r="Q608" s="4" t="s">
        <v>675</v>
      </c>
      <c r="R608" s="4" t="s">
        <v>559</v>
      </c>
      <c r="S608" s="4" t="s">
        <v>412</v>
      </c>
      <c r="T608" s="4">
        <v>220134</v>
      </c>
      <c r="U608" s="4"/>
      <c r="V608" s="4" t="s">
        <v>404</v>
      </c>
      <c r="W608" s="4" t="s">
        <v>731</v>
      </c>
    </row>
    <row r="609" spans="1:23" ht="79.5" customHeight="1">
      <c r="A609" s="4" t="s">
        <v>370</v>
      </c>
      <c r="B609" s="4" t="s">
        <v>382</v>
      </c>
      <c r="C609" s="4" t="s">
        <v>248</v>
      </c>
      <c r="D609" s="4" t="s">
        <v>158</v>
      </c>
      <c r="E609" s="4" t="s">
        <v>743</v>
      </c>
      <c r="F609" s="2">
        <v>2014</v>
      </c>
      <c r="G609" s="4">
        <v>2806442</v>
      </c>
      <c r="H609" s="4">
        <v>0</v>
      </c>
      <c r="I609" s="4" t="s">
        <v>227</v>
      </c>
      <c r="J609" s="4">
        <v>1728768</v>
      </c>
      <c r="K609" s="4" t="s">
        <v>201</v>
      </c>
      <c r="L609" s="3">
        <v>41943</v>
      </c>
      <c r="M609" s="4" t="s">
        <v>597</v>
      </c>
      <c r="N609" s="4" t="s">
        <v>718</v>
      </c>
      <c r="O609" s="4" t="s">
        <v>693</v>
      </c>
      <c r="P609" s="4" t="s">
        <v>424</v>
      </c>
      <c r="Q609" s="4" t="s">
        <v>675</v>
      </c>
      <c r="R609" s="4" t="s">
        <v>559</v>
      </c>
      <c r="S609" s="4" t="s">
        <v>412</v>
      </c>
      <c r="T609" s="4">
        <v>220133</v>
      </c>
      <c r="U609" s="4"/>
      <c r="V609" s="4" t="s">
        <v>404</v>
      </c>
      <c r="W609" s="4" t="s">
        <v>731</v>
      </c>
    </row>
    <row r="610" spans="1:23" ht="79.5" customHeight="1">
      <c r="A610" s="4" t="s">
        <v>370</v>
      </c>
      <c r="B610" s="4" t="s">
        <v>898</v>
      </c>
      <c r="C610" s="4" t="s">
        <v>248</v>
      </c>
      <c r="D610" s="4" t="s">
        <v>158</v>
      </c>
      <c r="E610" s="4" t="s">
        <v>529</v>
      </c>
      <c r="F610" s="2">
        <v>2014</v>
      </c>
      <c r="G610" s="4">
        <v>8116883</v>
      </c>
      <c r="H610" s="4">
        <v>0</v>
      </c>
      <c r="I610" s="4" t="s">
        <v>65</v>
      </c>
      <c r="J610" s="4">
        <v>5000000</v>
      </c>
      <c r="K610" s="4" t="s">
        <v>201</v>
      </c>
      <c r="L610" s="3">
        <v>41934</v>
      </c>
      <c r="M610" s="4" t="s">
        <v>597</v>
      </c>
      <c r="N610" s="4" t="s">
        <v>718</v>
      </c>
      <c r="O610" s="4" t="s">
        <v>693</v>
      </c>
      <c r="P610" s="4" t="s">
        <v>424</v>
      </c>
      <c r="Q610" s="4" t="s">
        <v>675</v>
      </c>
      <c r="R610" s="4" t="s">
        <v>559</v>
      </c>
      <c r="S610" s="4" t="s">
        <v>412</v>
      </c>
      <c r="T610" s="4">
        <v>219651</v>
      </c>
      <c r="U610" s="4"/>
      <c r="V610" s="4" t="s">
        <v>564</v>
      </c>
      <c r="W610" s="4" t="s">
        <v>731</v>
      </c>
    </row>
    <row r="611" spans="1:23" ht="45.75" customHeight="1">
      <c r="A611" s="4" t="s">
        <v>370</v>
      </c>
      <c r="B611" s="4" t="s">
        <v>820</v>
      </c>
      <c r="C611" s="4" t="s">
        <v>248</v>
      </c>
      <c r="D611" s="4"/>
      <c r="E611" s="4"/>
      <c r="F611" s="2">
        <v>2014</v>
      </c>
      <c r="G611" s="4">
        <v>811688</v>
      </c>
      <c r="H611" s="4">
        <v>0</v>
      </c>
      <c r="I611" s="4" t="s">
        <v>3</v>
      </c>
      <c r="J611" s="4">
        <v>500000</v>
      </c>
      <c r="K611" s="4" t="s">
        <v>201</v>
      </c>
      <c r="L611" s="3">
        <v>41932</v>
      </c>
      <c r="M611" s="4"/>
      <c r="N611" s="4" t="s">
        <v>508</v>
      </c>
      <c r="O611" s="4" t="s">
        <v>693</v>
      </c>
      <c r="P611" s="4" t="s">
        <v>424</v>
      </c>
      <c r="Q611" s="4" t="s">
        <v>675</v>
      </c>
      <c r="R611" s="4" t="s">
        <v>439</v>
      </c>
      <c r="S611" s="4" t="s">
        <v>412</v>
      </c>
      <c r="T611" s="4">
        <v>219698</v>
      </c>
      <c r="U611" s="4"/>
      <c r="V611" s="4" t="s">
        <v>564</v>
      </c>
      <c r="W611" s="4"/>
    </row>
    <row r="612" spans="1:23" ht="33.75" customHeight="1">
      <c r="A612" s="4" t="s">
        <v>370</v>
      </c>
      <c r="B612" s="4" t="s">
        <v>68</v>
      </c>
      <c r="C612" s="4" t="s">
        <v>248</v>
      </c>
      <c r="D612" s="4"/>
      <c r="E612" s="4"/>
      <c r="F612" s="2">
        <v>2014</v>
      </c>
      <c r="G612" s="4">
        <v>0</v>
      </c>
      <c r="H612" s="4">
        <v>89566032</v>
      </c>
      <c r="I612" s="4" t="s">
        <v>727</v>
      </c>
      <c r="J612" s="4">
        <v>54008315</v>
      </c>
      <c r="K612" s="4" t="s">
        <v>201</v>
      </c>
      <c r="L612" s="3">
        <v>41907</v>
      </c>
      <c r="M612" s="4"/>
      <c r="N612" s="4" t="s">
        <v>82</v>
      </c>
      <c r="O612" s="4" t="s">
        <v>861</v>
      </c>
      <c r="P612" s="4" t="s">
        <v>646</v>
      </c>
      <c r="Q612" s="4" t="s">
        <v>675</v>
      </c>
      <c r="R612" s="4" t="s">
        <v>210</v>
      </c>
      <c r="S612" s="4" t="s">
        <v>412</v>
      </c>
      <c r="T612" s="4">
        <v>219261</v>
      </c>
      <c r="U612" s="4"/>
      <c r="V612" s="4" t="s">
        <v>564</v>
      </c>
      <c r="W612" s="4"/>
    </row>
    <row r="613" spans="1:23" ht="79.5" customHeight="1">
      <c r="A613" s="4" t="s">
        <v>370</v>
      </c>
      <c r="B613" s="4" t="s">
        <v>652</v>
      </c>
      <c r="C613" s="4" t="s">
        <v>248</v>
      </c>
      <c r="D613" s="4" t="s">
        <v>158</v>
      </c>
      <c r="E613" s="4" t="s">
        <v>281</v>
      </c>
      <c r="F613" s="2">
        <v>2014</v>
      </c>
      <c r="G613" s="4">
        <v>10945274</v>
      </c>
      <c r="H613" s="4">
        <v>0</v>
      </c>
      <c r="I613" s="4" t="s">
        <v>344</v>
      </c>
      <c r="J613" s="4">
        <v>6600000</v>
      </c>
      <c r="K613" s="4" t="s">
        <v>201</v>
      </c>
      <c r="L613" s="3">
        <v>41932</v>
      </c>
      <c r="M613" s="4" t="s">
        <v>597</v>
      </c>
      <c r="N613" s="4" t="s">
        <v>718</v>
      </c>
      <c r="O613" s="4" t="s">
        <v>693</v>
      </c>
      <c r="P613" s="4" t="s">
        <v>560</v>
      </c>
      <c r="Q613" s="4" t="s">
        <v>675</v>
      </c>
      <c r="R613" s="4" t="s">
        <v>439</v>
      </c>
      <c r="S613" s="4" t="s">
        <v>412</v>
      </c>
      <c r="T613" s="4">
        <v>219697</v>
      </c>
      <c r="U613" s="4"/>
      <c r="V613" s="4" t="s">
        <v>568</v>
      </c>
      <c r="W613" s="4" t="s">
        <v>731</v>
      </c>
    </row>
    <row r="614" spans="1:23" ht="79.5" customHeight="1">
      <c r="A614" s="4" t="s">
        <v>370</v>
      </c>
      <c r="B614" s="4" t="s">
        <v>652</v>
      </c>
      <c r="C614" s="4" t="s">
        <v>248</v>
      </c>
      <c r="D614" s="4" t="s">
        <v>158</v>
      </c>
      <c r="E614" s="4" t="s">
        <v>281</v>
      </c>
      <c r="F614" s="2">
        <v>2014</v>
      </c>
      <c r="G614" s="4">
        <v>829187</v>
      </c>
      <c r="H614" s="4">
        <v>0</v>
      </c>
      <c r="I614" s="4" t="s">
        <v>589</v>
      </c>
      <c r="J614" s="4">
        <v>500000</v>
      </c>
      <c r="K614" s="4" t="s">
        <v>201</v>
      </c>
      <c r="L614" s="3">
        <v>41887</v>
      </c>
      <c r="M614" s="4" t="s">
        <v>597</v>
      </c>
      <c r="N614" s="4" t="s">
        <v>718</v>
      </c>
      <c r="O614" s="4" t="s">
        <v>693</v>
      </c>
      <c r="P614" s="4" t="s">
        <v>560</v>
      </c>
      <c r="Q614" s="4" t="s">
        <v>675</v>
      </c>
      <c r="R614" s="4" t="s">
        <v>439</v>
      </c>
      <c r="S614" s="4" t="s">
        <v>412</v>
      </c>
      <c r="T614" s="4">
        <v>218115</v>
      </c>
      <c r="U614" s="4"/>
      <c r="V614" s="4" t="s">
        <v>568</v>
      </c>
      <c r="W614" s="4" t="s">
        <v>731</v>
      </c>
    </row>
    <row r="615" spans="1:23" ht="79.5" customHeight="1">
      <c r="A615" s="4" t="s">
        <v>370</v>
      </c>
      <c r="B615" s="4" t="s">
        <v>652</v>
      </c>
      <c r="C615" s="4" t="s">
        <v>248</v>
      </c>
      <c r="D615" s="4" t="s">
        <v>158</v>
      </c>
      <c r="E615" s="4" t="s">
        <v>281</v>
      </c>
      <c r="F615" s="2">
        <v>2014</v>
      </c>
      <c r="G615" s="4">
        <v>16160302</v>
      </c>
      <c r="H615" s="4">
        <v>0</v>
      </c>
      <c r="I615" s="4" t="s">
        <v>261</v>
      </c>
      <c r="J615" s="4">
        <v>10100189</v>
      </c>
      <c r="K615" s="4" t="s">
        <v>201</v>
      </c>
      <c r="L615" s="3">
        <v>41949</v>
      </c>
      <c r="M615" s="4" t="s">
        <v>597</v>
      </c>
      <c r="N615" s="4" t="s">
        <v>718</v>
      </c>
      <c r="O615" s="4" t="s">
        <v>693</v>
      </c>
      <c r="P615" s="4" t="s">
        <v>560</v>
      </c>
      <c r="Q615" s="4" t="s">
        <v>675</v>
      </c>
      <c r="R615" s="4" t="s">
        <v>439</v>
      </c>
      <c r="S615" s="4" t="s">
        <v>412</v>
      </c>
      <c r="T615" s="4">
        <v>220742</v>
      </c>
      <c r="U615" s="4"/>
      <c r="V615" s="4" t="s">
        <v>568</v>
      </c>
      <c r="W615" s="4" t="s">
        <v>731</v>
      </c>
    </row>
    <row r="616" spans="1:23" ht="33.75" customHeight="1">
      <c r="A616" s="4" t="s">
        <v>370</v>
      </c>
      <c r="B616" s="4" t="s">
        <v>708</v>
      </c>
      <c r="C616" s="4" t="s">
        <v>248</v>
      </c>
      <c r="D616" s="4"/>
      <c r="E616" s="4"/>
      <c r="F616" s="2">
        <v>2014</v>
      </c>
      <c r="G616" s="4">
        <v>0</v>
      </c>
      <c r="H616" s="4">
        <v>0</v>
      </c>
      <c r="I616" s="4" t="s">
        <v>476</v>
      </c>
      <c r="J616" s="4" t="s">
        <v>333</v>
      </c>
      <c r="K616" s="4" t="s">
        <v>201</v>
      </c>
      <c r="L616" s="3">
        <v>41834</v>
      </c>
      <c r="M616" s="4"/>
      <c r="N616" s="4" t="s">
        <v>718</v>
      </c>
      <c r="O616" s="4" t="s">
        <v>693</v>
      </c>
      <c r="P616" s="4" t="s">
        <v>424</v>
      </c>
      <c r="Q616" s="4" t="s">
        <v>675</v>
      </c>
      <c r="R616" s="4" t="s">
        <v>210</v>
      </c>
      <c r="S616" s="4" t="s">
        <v>412</v>
      </c>
      <c r="T616" s="4">
        <v>217593</v>
      </c>
      <c r="U616" s="4"/>
      <c r="V616" s="4" t="s">
        <v>564</v>
      </c>
      <c r="W616" s="4"/>
    </row>
    <row r="617" spans="1:23" ht="57" customHeight="1">
      <c r="A617" s="4" t="s">
        <v>370</v>
      </c>
      <c r="B617" s="4" t="s">
        <v>708</v>
      </c>
      <c r="C617" s="4" t="s">
        <v>248</v>
      </c>
      <c r="D617" s="4"/>
      <c r="E617" s="4"/>
      <c r="F617" s="2">
        <v>2014</v>
      </c>
      <c r="G617" s="4">
        <v>497512</v>
      </c>
      <c r="H617" s="4">
        <v>0</v>
      </c>
      <c r="I617" s="4" t="s">
        <v>101</v>
      </c>
      <c r="J617" s="4">
        <v>300000</v>
      </c>
      <c r="K617" s="4" t="s">
        <v>201</v>
      </c>
      <c r="L617" s="3">
        <v>41887</v>
      </c>
      <c r="M617" s="4"/>
      <c r="N617" s="4" t="s">
        <v>508</v>
      </c>
      <c r="O617" s="4" t="s">
        <v>693</v>
      </c>
      <c r="P617" s="4" t="s">
        <v>424</v>
      </c>
      <c r="Q617" s="4" t="s">
        <v>675</v>
      </c>
      <c r="R617" s="4" t="s">
        <v>210</v>
      </c>
      <c r="S617" s="4" t="s">
        <v>412</v>
      </c>
      <c r="T617" s="4">
        <v>218118</v>
      </c>
      <c r="U617" s="4"/>
      <c r="V617" s="4" t="s">
        <v>564</v>
      </c>
      <c r="W617" s="4"/>
    </row>
    <row r="618" spans="1:23" ht="45.75" customHeight="1">
      <c r="A618" s="4" t="s">
        <v>370</v>
      </c>
      <c r="B618" s="4" t="s">
        <v>708</v>
      </c>
      <c r="C618" s="4" t="s">
        <v>248</v>
      </c>
      <c r="D618" s="4"/>
      <c r="E618" s="4"/>
      <c r="F618" s="2">
        <v>2014</v>
      </c>
      <c r="G618" s="4">
        <v>331675</v>
      </c>
      <c r="H618" s="4">
        <v>0</v>
      </c>
      <c r="I618" s="4" t="s">
        <v>817</v>
      </c>
      <c r="J618" s="4">
        <v>200000</v>
      </c>
      <c r="K618" s="4" t="s">
        <v>201</v>
      </c>
      <c r="L618" s="3">
        <v>41887</v>
      </c>
      <c r="M618" s="4"/>
      <c r="N618" s="4" t="s">
        <v>508</v>
      </c>
      <c r="O618" s="4" t="s">
        <v>207</v>
      </c>
      <c r="P618" s="4" t="s">
        <v>424</v>
      </c>
      <c r="Q618" s="4" t="s">
        <v>675</v>
      </c>
      <c r="R618" s="4" t="s">
        <v>210</v>
      </c>
      <c r="S618" s="4" t="s">
        <v>412</v>
      </c>
      <c r="T618" s="4">
        <v>218117</v>
      </c>
      <c r="U618" s="4"/>
      <c r="V618" s="4" t="s">
        <v>564</v>
      </c>
      <c r="W618" s="4"/>
    </row>
    <row r="619" spans="1:23" ht="57" customHeight="1">
      <c r="A619" s="4" t="s">
        <v>370</v>
      </c>
      <c r="B619" s="4" t="s">
        <v>708</v>
      </c>
      <c r="C619" s="4" t="s">
        <v>248</v>
      </c>
      <c r="D619" s="4"/>
      <c r="E619" s="4"/>
      <c r="F619" s="2">
        <v>2014</v>
      </c>
      <c r="G619" s="4">
        <v>0</v>
      </c>
      <c r="H619" s="4">
        <v>81168831</v>
      </c>
      <c r="I619" s="4" t="s">
        <v>66</v>
      </c>
      <c r="J619" s="4">
        <v>50000000</v>
      </c>
      <c r="K619" s="4" t="s">
        <v>201</v>
      </c>
      <c r="L619" s="3">
        <v>41936</v>
      </c>
      <c r="M619" s="4"/>
      <c r="N619" s="4" t="s">
        <v>718</v>
      </c>
      <c r="O619" s="4" t="s">
        <v>693</v>
      </c>
      <c r="P619" s="4" t="s">
        <v>646</v>
      </c>
      <c r="Q619" s="4" t="s">
        <v>675</v>
      </c>
      <c r="R619" s="4" t="s">
        <v>210</v>
      </c>
      <c r="S619" s="4" t="s">
        <v>412</v>
      </c>
      <c r="T619" s="4">
        <v>219760</v>
      </c>
      <c r="U619" s="4"/>
      <c r="V619" s="4" t="s">
        <v>564</v>
      </c>
      <c r="W619" s="4"/>
    </row>
    <row r="620" spans="1:23" ht="33.75" customHeight="1">
      <c r="A620" s="4" t="s">
        <v>370</v>
      </c>
      <c r="B620" s="4" t="s">
        <v>708</v>
      </c>
      <c r="C620" s="4" t="s">
        <v>248</v>
      </c>
      <c r="D620" s="4"/>
      <c r="E620" s="4"/>
      <c r="F620" s="2">
        <v>2014</v>
      </c>
      <c r="G620" s="4">
        <v>0</v>
      </c>
      <c r="H620" s="4">
        <v>48000000</v>
      </c>
      <c r="I620" s="4" t="s">
        <v>242</v>
      </c>
      <c r="J620" s="4">
        <v>30000000</v>
      </c>
      <c r="K620" s="4" t="s">
        <v>201</v>
      </c>
      <c r="L620" s="3">
        <v>41956</v>
      </c>
      <c r="M620" s="4"/>
      <c r="N620" s="4" t="s">
        <v>718</v>
      </c>
      <c r="O620" s="4" t="s">
        <v>693</v>
      </c>
      <c r="P620" s="4" t="s">
        <v>646</v>
      </c>
      <c r="Q620" s="4" t="s">
        <v>675</v>
      </c>
      <c r="R620" s="4" t="s">
        <v>210</v>
      </c>
      <c r="S620" s="4" t="s">
        <v>412</v>
      </c>
      <c r="T620" s="4">
        <v>220749</v>
      </c>
      <c r="U620" s="4"/>
      <c r="V620" s="4" t="s">
        <v>564</v>
      </c>
      <c r="W620" s="4"/>
    </row>
    <row r="621" spans="1:23" ht="22.5" customHeight="1">
      <c r="A621" s="4" t="s">
        <v>370</v>
      </c>
      <c r="B621" s="4" t="s">
        <v>708</v>
      </c>
      <c r="C621" s="4" t="s">
        <v>248</v>
      </c>
      <c r="D621" s="4"/>
      <c r="E621" s="4"/>
      <c r="F621" s="2">
        <v>2014</v>
      </c>
      <c r="G621" s="4">
        <v>1542208</v>
      </c>
      <c r="H621" s="4">
        <v>0</v>
      </c>
      <c r="I621" s="4" t="s">
        <v>65</v>
      </c>
      <c r="J621" s="4">
        <v>950000</v>
      </c>
      <c r="K621" s="4" t="s">
        <v>201</v>
      </c>
      <c r="L621" s="3">
        <v>41940</v>
      </c>
      <c r="M621" s="4"/>
      <c r="N621" s="4" t="s">
        <v>718</v>
      </c>
      <c r="O621" s="4" t="s">
        <v>693</v>
      </c>
      <c r="P621" s="4" t="s">
        <v>424</v>
      </c>
      <c r="Q621" s="4" t="s">
        <v>675</v>
      </c>
      <c r="R621" s="4" t="s">
        <v>210</v>
      </c>
      <c r="S621" s="4" t="s">
        <v>412</v>
      </c>
      <c r="T621" s="4">
        <v>220071</v>
      </c>
      <c r="U621" s="4"/>
      <c r="V621" s="4" t="s">
        <v>564</v>
      </c>
      <c r="W621" s="4"/>
    </row>
    <row r="622" spans="1:23" ht="79.5" customHeight="1">
      <c r="A622" s="4" t="s">
        <v>370</v>
      </c>
      <c r="B622" s="4" t="s">
        <v>678</v>
      </c>
      <c r="C622" s="4" t="s">
        <v>248</v>
      </c>
      <c r="D622" s="4" t="s">
        <v>158</v>
      </c>
      <c r="E622" s="4" t="s">
        <v>809</v>
      </c>
      <c r="F622" s="2">
        <v>2014</v>
      </c>
      <c r="G622" s="4">
        <v>317850</v>
      </c>
      <c r="H622" s="4">
        <v>0</v>
      </c>
      <c r="I622" s="4" t="s">
        <v>261</v>
      </c>
      <c r="J622" s="4">
        <v>195796</v>
      </c>
      <c r="K622" s="4" t="s">
        <v>201</v>
      </c>
      <c r="L622" s="3">
        <v>41913</v>
      </c>
      <c r="M622" s="4" t="s">
        <v>597</v>
      </c>
      <c r="N622" s="4" t="s">
        <v>718</v>
      </c>
      <c r="O622" s="4" t="s">
        <v>693</v>
      </c>
      <c r="P622" s="4" t="s">
        <v>560</v>
      </c>
      <c r="Q622" s="4" t="s">
        <v>675</v>
      </c>
      <c r="R622" s="4" t="s">
        <v>439</v>
      </c>
      <c r="S622" s="4" t="s">
        <v>412</v>
      </c>
      <c r="T622" s="4">
        <v>220114</v>
      </c>
      <c r="U622" s="4"/>
      <c r="V622" s="4" t="s">
        <v>568</v>
      </c>
      <c r="W622" s="4" t="s">
        <v>731</v>
      </c>
    </row>
    <row r="623" spans="1:23" ht="79.5" customHeight="1">
      <c r="A623" s="4" t="s">
        <v>370</v>
      </c>
      <c r="B623" s="4" t="s">
        <v>678</v>
      </c>
      <c r="C623" s="4" t="s">
        <v>248</v>
      </c>
      <c r="D623" s="4" t="s">
        <v>158</v>
      </c>
      <c r="E623" s="4" t="s">
        <v>809</v>
      </c>
      <c r="F623" s="2">
        <v>2014</v>
      </c>
      <c r="G623" s="4">
        <v>340136</v>
      </c>
      <c r="H623" s="4">
        <v>0</v>
      </c>
      <c r="I623" s="4" t="s">
        <v>719</v>
      </c>
      <c r="J623" s="4">
        <v>200000</v>
      </c>
      <c r="K623" s="4" t="s">
        <v>201</v>
      </c>
      <c r="L623" s="3">
        <v>41851</v>
      </c>
      <c r="M623" s="4" t="s">
        <v>597</v>
      </c>
      <c r="N623" s="4" t="s">
        <v>718</v>
      </c>
      <c r="O623" s="4" t="s">
        <v>693</v>
      </c>
      <c r="P623" s="4" t="s">
        <v>560</v>
      </c>
      <c r="Q623" s="4" t="s">
        <v>675</v>
      </c>
      <c r="R623" s="4" t="s">
        <v>439</v>
      </c>
      <c r="S623" s="4" t="s">
        <v>412</v>
      </c>
      <c r="T623" s="4">
        <v>217846</v>
      </c>
      <c r="U623" s="4"/>
      <c r="V623" s="4" t="s">
        <v>404</v>
      </c>
      <c r="W623" s="4" t="s">
        <v>731</v>
      </c>
    </row>
    <row r="624" spans="1:23" ht="79.5" customHeight="1">
      <c r="A624" s="4" t="s">
        <v>370</v>
      </c>
      <c r="B624" s="4" t="s">
        <v>678</v>
      </c>
      <c r="C624" s="4" t="s">
        <v>248</v>
      </c>
      <c r="D624" s="4" t="s">
        <v>158</v>
      </c>
      <c r="E624" s="4" t="s">
        <v>809</v>
      </c>
      <c r="F624" s="2">
        <v>2014</v>
      </c>
      <c r="G624" s="4">
        <v>844500</v>
      </c>
      <c r="H624" s="4">
        <v>0</v>
      </c>
      <c r="I624" s="4" t="s">
        <v>216</v>
      </c>
      <c r="J624" s="4">
        <v>500000</v>
      </c>
      <c r="K624" s="4" t="s">
        <v>201</v>
      </c>
      <c r="L624" s="3">
        <v>41890</v>
      </c>
      <c r="M624" s="4" t="s">
        <v>597</v>
      </c>
      <c r="N624" s="4" t="s">
        <v>718</v>
      </c>
      <c r="O624" s="4" t="s">
        <v>861</v>
      </c>
      <c r="P624" s="4" t="s">
        <v>560</v>
      </c>
      <c r="Q624" s="4" t="s">
        <v>675</v>
      </c>
      <c r="R624" s="4" t="s">
        <v>439</v>
      </c>
      <c r="S624" s="4" t="s">
        <v>412</v>
      </c>
      <c r="T624" s="4">
        <v>217853</v>
      </c>
      <c r="U624" s="4"/>
      <c r="V624" s="4" t="s">
        <v>568</v>
      </c>
      <c r="W624" s="4" t="s">
        <v>731</v>
      </c>
    </row>
    <row r="625" spans="1:23" ht="33.75" customHeight="1">
      <c r="A625" s="4" t="s">
        <v>526</v>
      </c>
      <c r="B625" s="4" t="s">
        <v>441</v>
      </c>
      <c r="C625" s="4" t="s">
        <v>248</v>
      </c>
      <c r="D625" s="4"/>
      <c r="E625" s="4"/>
      <c r="F625" s="2">
        <v>2014</v>
      </c>
      <c r="G625" s="4">
        <v>10000000</v>
      </c>
      <c r="H625" s="4">
        <v>0</v>
      </c>
      <c r="I625" s="4" t="s">
        <v>784</v>
      </c>
      <c r="J625" s="4" t="s">
        <v>333</v>
      </c>
      <c r="K625" s="4" t="s">
        <v>737</v>
      </c>
      <c r="L625" s="3">
        <v>41913</v>
      </c>
      <c r="M625" s="4"/>
      <c r="N625" s="4" t="s">
        <v>718</v>
      </c>
      <c r="O625" s="4" t="s">
        <v>861</v>
      </c>
      <c r="P625" s="4" t="s">
        <v>424</v>
      </c>
      <c r="Q625" s="4" t="s">
        <v>472</v>
      </c>
      <c r="R625" s="4" t="s">
        <v>409</v>
      </c>
      <c r="S625" s="4" t="s">
        <v>412</v>
      </c>
      <c r="T625" s="4">
        <v>218670</v>
      </c>
      <c r="U625" s="4"/>
      <c r="V625" s="4" t="s">
        <v>564</v>
      </c>
      <c r="W625" s="4"/>
    </row>
    <row r="626" spans="1:23" ht="33.75" customHeight="1">
      <c r="A626" s="4" t="s">
        <v>526</v>
      </c>
      <c r="B626" s="4" t="s">
        <v>462</v>
      </c>
      <c r="C626" s="4" t="s">
        <v>248</v>
      </c>
      <c r="D626" s="4"/>
      <c r="E626" s="4"/>
      <c r="F626" s="2">
        <v>2014</v>
      </c>
      <c r="G626" s="4">
        <v>1995000</v>
      </c>
      <c r="H626" s="4">
        <v>0</v>
      </c>
      <c r="I626" s="4" t="s">
        <v>117</v>
      </c>
      <c r="J626" s="4" t="s">
        <v>333</v>
      </c>
      <c r="K626" s="4" t="s">
        <v>737</v>
      </c>
      <c r="L626" s="3">
        <v>41912</v>
      </c>
      <c r="M626" s="4"/>
      <c r="N626" s="4" t="s">
        <v>82</v>
      </c>
      <c r="O626" s="4" t="s">
        <v>861</v>
      </c>
      <c r="P626" s="4" t="s">
        <v>560</v>
      </c>
      <c r="Q626" s="4" t="s">
        <v>472</v>
      </c>
      <c r="R626" s="4" t="s">
        <v>439</v>
      </c>
      <c r="S626" s="4" t="s">
        <v>412</v>
      </c>
      <c r="T626" s="4">
        <v>219291</v>
      </c>
      <c r="U626" s="4"/>
      <c r="V626" s="4" t="s">
        <v>404</v>
      </c>
      <c r="W626" s="4"/>
    </row>
    <row r="627" spans="1:23" ht="22.5" customHeight="1">
      <c r="A627" s="4" t="s">
        <v>526</v>
      </c>
      <c r="B627" s="4" t="s">
        <v>563</v>
      </c>
      <c r="C627" s="4" t="s">
        <v>248</v>
      </c>
      <c r="D627" s="4"/>
      <c r="E627" s="4"/>
      <c r="F627" s="2">
        <v>2014</v>
      </c>
      <c r="G627" s="4">
        <v>5000000</v>
      </c>
      <c r="H627" s="4">
        <v>0</v>
      </c>
      <c r="I627" s="4" t="s">
        <v>505</v>
      </c>
      <c r="J627" s="4" t="s">
        <v>333</v>
      </c>
      <c r="K627" s="4" t="s">
        <v>737</v>
      </c>
      <c r="L627" s="3">
        <v>41913</v>
      </c>
      <c r="M627" s="4"/>
      <c r="N627" s="4" t="s">
        <v>718</v>
      </c>
      <c r="O627" s="4" t="s">
        <v>207</v>
      </c>
      <c r="P627" s="4" t="s">
        <v>424</v>
      </c>
      <c r="Q627" s="4" t="s">
        <v>472</v>
      </c>
      <c r="R627" s="4" t="s">
        <v>67</v>
      </c>
      <c r="S627" s="4" t="s">
        <v>412</v>
      </c>
      <c r="T627" s="4">
        <v>218673</v>
      </c>
      <c r="U627" s="4"/>
      <c r="V627" s="4" t="s">
        <v>564</v>
      </c>
      <c r="W627" s="4"/>
    </row>
    <row r="628" spans="1:23" ht="22.5" customHeight="1">
      <c r="A628" s="4" t="s">
        <v>526</v>
      </c>
      <c r="B628" s="4" t="s">
        <v>178</v>
      </c>
      <c r="C628" s="4" t="s">
        <v>248</v>
      </c>
      <c r="D628" s="4"/>
      <c r="E628" s="4"/>
      <c r="F628" s="2">
        <v>2014</v>
      </c>
      <c r="G628" s="4">
        <v>4041621</v>
      </c>
      <c r="H628" s="4">
        <v>0</v>
      </c>
      <c r="I628" s="4" t="s">
        <v>850</v>
      </c>
      <c r="J628" s="4" t="s">
        <v>333</v>
      </c>
      <c r="K628" s="4" t="s">
        <v>737</v>
      </c>
      <c r="L628" s="3">
        <v>41948</v>
      </c>
      <c r="M628" s="4"/>
      <c r="N628" s="4" t="s">
        <v>718</v>
      </c>
      <c r="O628" s="4" t="s">
        <v>226</v>
      </c>
      <c r="P628" s="4" t="s">
        <v>424</v>
      </c>
      <c r="Q628" s="4" t="s">
        <v>472</v>
      </c>
      <c r="R628" s="4" t="s">
        <v>559</v>
      </c>
      <c r="S628" s="4" t="s">
        <v>412</v>
      </c>
      <c r="T628" s="4">
        <v>220330</v>
      </c>
      <c r="U628" s="4"/>
      <c r="V628" s="4" t="s">
        <v>564</v>
      </c>
      <c r="W628" s="4"/>
    </row>
    <row r="629" spans="1:23" ht="33.75" customHeight="1">
      <c r="A629" s="4" t="s">
        <v>526</v>
      </c>
      <c r="B629" s="4" t="s">
        <v>178</v>
      </c>
      <c r="C629" s="4" t="s">
        <v>248</v>
      </c>
      <c r="D629" s="4"/>
      <c r="E629" s="4"/>
      <c r="F629" s="2">
        <v>2014</v>
      </c>
      <c r="G629" s="4">
        <v>799846</v>
      </c>
      <c r="H629" s="4">
        <v>0</v>
      </c>
      <c r="I629" s="4" t="s">
        <v>417</v>
      </c>
      <c r="J629" s="4" t="s">
        <v>333</v>
      </c>
      <c r="K629" s="4" t="s">
        <v>737</v>
      </c>
      <c r="L629" s="3">
        <v>41948</v>
      </c>
      <c r="M629" s="4"/>
      <c r="N629" s="4" t="s">
        <v>718</v>
      </c>
      <c r="O629" s="4" t="s">
        <v>226</v>
      </c>
      <c r="P629" s="4" t="s">
        <v>424</v>
      </c>
      <c r="Q629" s="4" t="s">
        <v>472</v>
      </c>
      <c r="R629" s="4" t="s">
        <v>559</v>
      </c>
      <c r="S629" s="4" t="s">
        <v>412</v>
      </c>
      <c r="T629" s="4">
        <v>220331</v>
      </c>
      <c r="U629" s="4"/>
      <c r="V629" s="4" t="s">
        <v>564</v>
      </c>
      <c r="W629" s="4"/>
    </row>
    <row r="630" spans="1:23" ht="22.5" customHeight="1">
      <c r="A630" s="4" t="s">
        <v>526</v>
      </c>
      <c r="B630" s="4" t="s">
        <v>478</v>
      </c>
      <c r="C630" s="4" t="s">
        <v>248</v>
      </c>
      <c r="D630" s="4"/>
      <c r="E630" s="4"/>
      <c r="F630" s="2">
        <v>2014</v>
      </c>
      <c r="G630" s="4">
        <v>3000000</v>
      </c>
      <c r="H630" s="4">
        <v>0</v>
      </c>
      <c r="I630" s="4" t="s">
        <v>784</v>
      </c>
      <c r="J630" s="4" t="s">
        <v>333</v>
      </c>
      <c r="K630" s="4" t="s">
        <v>737</v>
      </c>
      <c r="L630" s="3">
        <v>41864</v>
      </c>
      <c r="M630" s="4"/>
      <c r="N630" s="4" t="s">
        <v>718</v>
      </c>
      <c r="O630" s="4" t="s">
        <v>861</v>
      </c>
      <c r="P630" s="4" t="s">
        <v>424</v>
      </c>
      <c r="Q630" s="4" t="s">
        <v>472</v>
      </c>
      <c r="R630" s="4" t="s">
        <v>559</v>
      </c>
      <c r="S630" s="4" t="s">
        <v>412</v>
      </c>
      <c r="T630" s="4">
        <v>216725</v>
      </c>
      <c r="U630" s="4"/>
      <c r="V630" s="4" t="s">
        <v>564</v>
      </c>
      <c r="W630" s="4"/>
    </row>
    <row r="631" spans="1:23" ht="22.5" customHeight="1">
      <c r="A631" s="4" t="s">
        <v>526</v>
      </c>
      <c r="B631" s="4" t="s">
        <v>478</v>
      </c>
      <c r="C631" s="4" t="s">
        <v>248</v>
      </c>
      <c r="D631" s="4"/>
      <c r="E631" s="4"/>
      <c r="F631" s="2">
        <v>2014</v>
      </c>
      <c r="G631" s="4">
        <v>25036000</v>
      </c>
      <c r="H631" s="4">
        <v>0</v>
      </c>
      <c r="I631" s="4" t="s">
        <v>872</v>
      </c>
      <c r="J631" s="4" t="s">
        <v>333</v>
      </c>
      <c r="K631" s="4" t="s">
        <v>737</v>
      </c>
      <c r="L631" s="3">
        <v>41899</v>
      </c>
      <c r="M631" s="4"/>
      <c r="N631" s="4" t="s">
        <v>718</v>
      </c>
      <c r="O631" s="4" t="s">
        <v>861</v>
      </c>
      <c r="P631" s="4" t="s">
        <v>424</v>
      </c>
      <c r="Q631" s="4" t="s">
        <v>472</v>
      </c>
      <c r="R631" s="4" t="s">
        <v>559</v>
      </c>
      <c r="S631" s="4" t="s">
        <v>412</v>
      </c>
      <c r="T631" s="4">
        <v>218080</v>
      </c>
      <c r="U631" s="4"/>
      <c r="V631" s="4" t="s">
        <v>564</v>
      </c>
      <c r="W631" s="4"/>
    </row>
    <row r="632" spans="1:23" ht="22.5" customHeight="1">
      <c r="A632" s="4" t="s">
        <v>526</v>
      </c>
      <c r="B632" s="4" t="s">
        <v>160</v>
      </c>
      <c r="C632" s="4" t="s">
        <v>248</v>
      </c>
      <c r="D632" s="4"/>
      <c r="E632" s="4"/>
      <c r="F632" s="2">
        <v>2014</v>
      </c>
      <c r="G632" s="4">
        <v>1302322</v>
      </c>
      <c r="H632" s="4">
        <v>0</v>
      </c>
      <c r="I632" s="4" t="s">
        <v>875</v>
      </c>
      <c r="J632" s="4" t="s">
        <v>333</v>
      </c>
      <c r="K632" s="4" t="s">
        <v>737</v>
      </c>
      <c r="L632" s="3">
        <v>41948</v>
      </c>
      <c r="M632" s="4"/>
      <c r="N632" s="4" t="s">
        <v>718</v>
      </c>
      <c r="O632" s="4" t="s">
        <v>207</v>
      </c>
      <c r="P632" s="4" t="s">
        <v>424</v>
      </c>
      <c r="Q632" s="4" t="s">
        <v>472</v>
      </c>
      <c r="R632" s="4" t="s">
        <v>559</v>
      </c>
      <c r="S632" s="4" t="s">
        <v>412</v>
      </c>
      <c r="T632" s="4">
        <v>220328</v>
      </c>
      <c r="U632" s="4"/>
      <c r="V632" s="4" t="s">
        <v>564</v>
      </c>
      <c r="W632" s="4"/>
    </row>
    <row r="633" spans="1:23" ht="22.5" customHeight="1">
      <c r="A633" s="4" t="s">
        <v>526</v>
      </c>
      <c r="B633" s="4" t="s">
        <v>348</v>
      </c>
      <c r="C633" s="4" t="s">
        <v>248</v>
      </c>
      <c r="D633" s="4"/>
      <c r="E633" s="4"/>
      <c r="F633" s="2">
        <v>2014</v>
      </c>
      <c r="G633" s="4">
        <v>17267089</v>
      </c>
      <c r="H633" s="4">
        <v>0</v>
      </c>
      <c r="I633" s="4" t="s">
        <v>307</v>
      </c>
      <c r="J633" s="4" t="s">
        <v>333</v>
      </c>
      <c r="K633" s="4" t="s">
        <v>737</v>
      </c>
      <c r="L633" s="3">
        <v>41871</v>
      </c>
      <c r="M633" s="4"/>
      <c r="N633" s="4" t="s">
        <v>718</v>
      </c>
      <c r="O633" s="4" t="s">
        <v>207</v>
      </c>
      <c r="P633" s="4" t="s">
        <v>424</v>
      </c>
      <c r="Q633" s="4" t="s">
        <v>472</v>
      </c>
      <c r="R633" s="4" t="s">
        <v>559</v>
      </c>
      <c r="S633" s="4" t="s">
        <v>412</v>
      </c>
      <c r="T633" s="4">
        <v>217033</v>
      </c>
      <c r="U633" s="4"/>
      <c r="V633" s="4" t="s">
        <v>564</v>
      </c>
      <c r="W633" s="4"/>
    </row>
    <row r="634" spans="1:23" ht="33.75" customHeight="1">
      <c r="A634" s="4" t="s">
        <v>526</v>
      </c>
      <c r="B634" s="4" t="s">
        <v>414</v>
      </c>
      <c r="C634" s="4" t="s">
        <v>248</v>
      </c>
      <c r="D634" s="4"/>
      <c r="E634" s="4"/>
      <c r="F634" s="2">
        <v>2014</v>
      </c>
      <c r="G634" s="4">
        <v>999552</v>
      </c>
      <c r="H634" s="4">
        <v>0</v>
      </c>
      <c r="I634" s="4" t="s">
        <v>902</v>
      </c>
      <c r="J634" s="4" t="s">
        <v>333</v>
      </c>
      <c r="K634" s="4" t="s">
        <v>737</v>
      </c>
      <c r="L634" s="3">
        <v>41913</v>
      </c>
      <c r="M634" s="4"/>
      <c r="N634" s="4" t="s">
        <v>718</v>
      </c>
      <c r="O634" s="4" t="s">
        <v>226</v>
      </c>
      <c r="P634" s="4" t="s">
        <v>424</v>
      </c>
      <c r="Q634" s="4" t="s">
        <v>472</v>
      </c>
      <c r="R634" s="4" t="s">
        <v>551</v>
      </c>
      <c r="S634" s="4" t="s">
        <v>412</v>
      </c>
      <c r="T634" s="4">
        <v>218671</v>
      </c>
      <c r="U634" s="4"/>
      <c r="V634" s="4" t="s">
        <v>564</v>
      </c>
      <c r="W634" s="4"/>
    </row>
    <row r="635" spans="1:23" ht="79.5" customHeight="1">
      <c r="A635" s="4" t="s">
        <v>526</v>
      </c>
      <c r="B635" s="4" t="s">
        <v>414</v>
      </c>
      <c r="C635" s="4" t="s">
        <v>248</v>
      </c>
      <c r="D635" s="4" t="s">
        <v>158</v>
      </c>
      <c r="E635" s="4" t="s">
        <v>788</v>
      </c>
      <c r="F635" s="2">
        <v>2014</v>
      </c>
      <c r="G635" s="4">
        <v>1000000</v>
      </c>
      <c r="H635" s="4">
        <v>0</v>
      </c>
      <c r="I635" s="4" t="s">
        <v>307</v>
      </c>
      <c r="J635" s="4" t="s">
        <v>333</v>
      </c>
      <c r="K635" s="4" t="s">
        <v>737</v>
      </c>
      <c r="L635" s="3">
        <v>41864</v>
      </c>
      <c r="M635" s="4" t="s">
        <v>597</v>
      </c>
      <c r="N635" s="4" t="s">
        <v>718</v>
      </c>
      <c r="O635" s="4" t="s">
        <v>207</v>
      </c>
      <c r="P635" s="4" t="s">
        <v>424</v>
      </c>
      <c r="Q635" s="4" t="s">
        <v>472</v>
      </c>
      <c r="R635" s="4" t="s">
        <v>551</v>
      </c>
      <c r="S635" s="4" t="s">
        <v>412</v>
      </c>
      <c r="T635" s="4">
        <v>216722</v>
      </c>
      <c r="U635" s="4"/>
      <c r="V635" s="4" t="s">
        <v>564</v>
      </c>
      <c r="W635" s="4" t="s">
        <v>731</v>
      </c>
    </row>
    <row r="636" spans="1:23" ht="79.5" customHeight="1">
      <c r="A636" s="4" t="s">
        <v>526</v>
      </c>
      <c r="B636" s="4" t="s">
        <v>414</v>
      </c>
      <c r="C636" s="4" t="s">
        <v>248</v>
      </c>
      <c r="D636" s="4" t="s">
        <v>158</v>
      </c>
      <c r="E636" s="4" t="s">
        <v>788</v>
      </c>
      <c r="F636" s="2">
        <v>2014</v>
      </c>
      <c r="G636" s="4">
        <v>3500000</v>
      </c>
      <c r="H636" s="4">
        <v>0</v>
      </c>
      <c r="I636" s="4" t="s">
        <v>481</v>
      </c>
      <c r="J636" s="4" t="s">
        <v>333</v>
      </c>
      <c r="K636" s="4" t="s">
        <v>737</v>
      </c>
      <c r="L636" s="3">
        <v>41899</v>
      </c>
      <c r="M636" s="4" t="s">
        <v>597</v>
      </c>
      <c r="N636" s="4" t="s">
        <v>718</v>
      </c>
      <c r="O636" s="4" t="s">
        <v>693</v>
      </c>
      <c r="P636" s="4" t="s">
        <v>424</v>
      </c>
      <c r="Q636" s="4" t="s">
        <v>472</v>
      </c>
      <c r="R636" s="4" t="s">
        <v>551</v>
      </c>
      <c r="S636" s="4" t="s">
        <v>412</v>
      </c>
      <c r="T636" s="4">
        <v>218078</v>
      </c>
      <c r="U636" s="4"/>
      <c r="V636" s="4" t="s">
        <v>564</v>
      </c>
      <c r="W636" s="4" t="s">
        <v>731</v>
      </c>
    </row>
    <row r="637" spans="1:23" ht="22.5" customHeight="1">
      <c r="A637" s="4" t="s">
        <v>526</v>
      </c>
      <c r="B637" s="4" t="s">
        <v>124</v>
      </c>
      <c r="C637" s="4" t="s">
        <v>248</v>
      </c>
      <c r="D637" s="4"/>
      <c r="E637" s="4"/>
      <c r="F637" s="2">
        <v>2014</v>
      </c>
      <c r="G637" s="4">
        <v>5164183</v>
      </c>
      <c r="H637" s="4">
        <v>0</v>
      </c>
      <c r="I637" s="4" t="s">
        <v>481</v>
      </c>
      <c r="J637" s="4" t="s">
        <v>333</v>
      </c>
      <c r="K637" s="4" t="s">
        <v>737</v>
      </c>
      <c r="L637" s="3">
        <v>41934</v>
      </c>
      <c r="M637" s="4"/>
      <c r="N637" s="4" t="s">
        <v>718</v>
      </c>
      <c r="O637" s="4" t="s">
        <v>693</v>
      </c>
      <c r="P637" s="4" t="s">
        <v>424</v>
      </c>
      <c r="Q637" s="4" t="s">
        <v>472</v>
      </c>
      <c r="R637" s="4" t="s">
        <v>559</v>
      </c>
      <c r="S637" s="4" t="s">
        <v>412</v>
      </c>
      <c r="T637" s="4">
        <v>219654</v>
      </c>
      <c r="U637" s="4"/>
      <c r="V637" s="4" t="s">
        <v>564</v>
      </c>
      <c r="W637" s="4"/>
    </row>
    <row r="638" spans="1:23" ht="79.5" customHeight="1">
      <c r="A638" s="4" t="s">
        <v>526</v>
      </c>
      <c r="B638" s="4" t="s">
        <v>124</v>
      </c>
      <c r="C638" s="4" t="s">
        <v>248</v>
      </c>
      <c r="D638" s="4" t="s">
        <v>158</v>
      </c>
      <c r="E638" s="4" t="s">
        <v>587</v>
      </c>
      <c r="F638" s="2">
        <v>2014</v>
      </c>
      <c r="G638" s="4">
        <v>10841404</v>
      </c>
      <c r="H638" s="4">
        <v>0</v>
      </c>
      <c r="I638" s="4" t="s">
        <v>307</v>
      </c>
      <c r="J638" s="4" t="s">
        <v>333</v>
      </c>
      <c r="K638" s="4" t="s">
        <v>737</v>
      </c>
      <c r="L638" s="3">
        <v>41864</v>
      </c>
      <c r="M638" s="4" t="s">
        <v>597</v>
      </c>
      <c r="N638" s="4" t="s">
        <v>718</v>
      </c>
      <c r="O638" s="4" t="s">
        <v>207</v>
      </c>
      <c r="P638" s="4" t="s">
        <v>424</v>
      </c>
      <c r="Q638" s="4" t="s">
        <v>472</v>
      </c>
      <c r="R638" s="4" t="s">
        <v>559</v>
      </c>
      <c r="S638" s="4" t="s">
        <v>412</v>
      </c>
      <c r="T638" s="4">
        <v>216721</v>
      </c>
      <c r="U638" s="4"/>
      <c r="V638" s="4" t="s">
        <v>564</v>
      </c>
      <c r="W638" s="4" t="s">
        <v>731</v>
      </c>
    </row>
    <row r="639" spans="1:23" ht="79.5" customHeight="1">
      <c r="A639" s="4" t="s">
        <v>526</v>
      </c>
      <c r="B639" s="4" t="s">
        <v>118</v>
      </c>
      <c r="C639" s="4" t="s">
        <v>248</v>
      </c>
      <c r="D639" s="4" t="s">
        <v>158</v>
      </c>
      <c r="E639" s="4" t="s">
        <v>595</v>
      </c>
      <c r="F639" s="2">
        <v>2014</v>
      </c>
      <c r="G639" s="4">
        <v>28048894</v>
      </c>
      <c r="H639" s="4">
        <v>0</v>
      </c>
      <c r="I639" s="4" t="s">
        <v>762</v>
      </c>
      <c r="J639" s="4" t="s">
        <v>333</v>
      </c>
      <c r="K639" s="4" t="s">
        <v>737</v>
      </c>
      <c r="L639" s="3">
        <v>41920</v>
      </c>
      <c r="M639" s="4" t="s">
        <v>597</v>
      </c>
      <c r="N639" s="4" t="s">
        <v>718</v>
      </c>
      <c r="O639" s="4" t="s">
        <v>207</v>
      </c>
      <c r="P639" s="4" t="s">
        <v>560</v>
      </c>
      <c r="Q639" s="4" t="s">
        <v>472</v>
      </c>
      <c r="R639" s="4" t="s">
        <v>439</v>
      </c>
      <c r="S639" s="4" t="s">
        <v>412</v>
      </c>
      <c r="T639" s="4">
        <v>218913</v>
      </c>
      <c r="U639" s="4"/>
      <c r="V639" s="4" t="s">
        <v>564</v>
      </c>
      <c r="W639" s="4" t="s">
        <v>731</v>
      </c>
    </row>
    <row r="640" spans="1:23" ht="22.5" customHeight="1">
      <c r="A640" s="4" t="s">
        <v>526</v>
      </c>
      <c r="B640" s="4" t="s">
        <v>114</v>
      </c>
      <c r="C640" s="4" t="s">
        <v>248</v>
      </c>
      <c r="D640" s="4"/>
      <c r="E640" s="4"/>
      <c r="F640" s="2">
        <v>2014</v>
      </c>
      <c r="G640" s="4">
        <v>13371683</v>
      </c>
      <c r="H640" s="4">
        <v>0</v>
      </c>
      <c r="I640" s="4" t="s">
        <v>307</v>
      </c>
      <c r="J640" s="4" t="s">
        <v>333</v>
      </c>
      <c r="K640" s="4" t="s">
        <v>737</v>
      </c>
      <c r="L640" s="3">
        <v>41892</v>
      </c>
      <c r="M640" s="4"/>
      <c r="N640" s="4" t="s">
        <v>718</v>
      </c>
      <c r="O640" s="4" t="s">
        <v>207</v>
      </c>
      <c r="P640" s="4" t="s">
        <v>424</v>
      </c>
      <c r="Q640" s="4" t="s">
        <v>472</v>
      </c>
      <c r="R640" s="4" t="s">
        <v>559</v>
      </c>
      <c r="S640" s="4" t="s">
        <v>412</v>
      </c>
      <c r="T640" s="4">
        <v>217942</v>
      </c>
      <c r="U640" s="4"/>
      <c r="V640" s="4" t="s">
        <v>564</v>
      </c>
      <c r="W640" s="4"/>
    </row>
    <row r="641" spans="1:23" ht="45.75" customHeight="1">
      <c r="A641" s="4" t="s">
        <v>526</v>
      </c>
      <c r="B641" s="4" t="s">
        <v>447</v>
      </c>
      <c r="C641" s="4" t="s">
        <v>248</v>
      </c>
      <c r="D641" s="4"/>
      <c r="E641" s="4"/>
      <c r="F641" s="2">
        <v>2014</v>
      </c>
      <c r="G641" s="4">
        <v>4888500</v>
      </c>
      <c r="H641" s="4">
        <v>0</v>
      </c>
      <c r="I641" s="4" t="s">
        <v>625</v>
      </c>
      <c r="J641" s="4" t="s">
        <v>333</v>
      </c>
      <c r="K641" s="4" t="s">
        <v>737</v>
      </c>
      <c r="L641" s="3">
        <v>41927</v>
      </c>
      <c r="M641" s="4"/>
      <c r="N641" s="4" t="s">
        <v>718</v>
      </c>
      <c r="O641" s="4" t="s">
        <v>861</v>
      </c>
      <c r="P641" s="4" t="s">
        <v>424</v>
      </c>
      <c r="Q641" s="4" t="s">
        <v>472</v>
      </c>
      <c r="R641" s="4" t="s">
        <v>301</v>
      </c>
      <c r="S641" s="4" t="s">
        <v>412</v>
      </c>
      <c r="T641" s="4">
        <v>219361</v>
      </c>
      <c r="U641" s="4"/>
      <c r="V641" s="4" t="s">
        <v>564</v>
      </c>
      <c r="W641" s="4"/>
    </row>
    <row r="642" spans="1:23" ht="22.5" customHeight="1">
      <c r="A642" s="4" t="s">
        <v>526</v>
      </c>
      <c r="B642" s="4" t="s">
        <v>197</v>
      </c>
      <c r="C642" s="4" t="s">
        <v>248</v>
      </c>
      <c r="D642" s="4"/>
      <c r="E642" s="4"/>
      <c r="F642" s="2">
        <v>2014</v>
      </c>
      <c r="G642" s="4">
        <v>3121104</v>
      </c>
      <c r="H642" s="4">
        <v>0</v>
      </c>
      <c r="I642" s="4" t="s">
        <v>347</v>
      </c>
      <c r="J642" s="4" t="s">
        <v>333</v>
      </c>
      <c r="K642" s="4" t="s">
        <v>737</v>
      </c>
      <c r="L642" s="3">
        <v>41948</v>
      </c>
      <c r="M642" s="4"/>
      <c r="N642" s="4" t="s">
        <v>718</v>
      </c>
      <c r="O642" s="4" t="s">
        <v>207</v>
      </c>
      <c r="P642" s="4" t="s">
        <v>424</v>
      </c>
      <c r="Q642" s="4" t="s">
        <v>472</v>
      </c>
      <c r="R642" s="4" t="s">
        <v>559</v>
      </c>
      <c r="S642" s="4" t="s">
        <v>412</v>
      </c>
      <c r="T642" s="4">
        <v>220329</v>
      </c>
      <c r="U642" s="4"/>
      <c r="V642" s="4" t="s">
        <v>564</v>
      </c>
      <c r="W642" s="4"/>
    </row>
    <row r="643" spans="1:23" ht="22.5" customHeight="1">
      <c r="A643" s="4" t="s">
        <v>526</v>
      </c>
      <c r="B643" s="4" t="s">
        <v>752</v>
      </c>
      <c r="C643" s="4" t="s">
        <v>248</v>
      </c>
      <c r="D643" s="4"/>
      <c r="E643" s="4"/>
      <c r="F643" s="2">
        <v>2014</v>
      </c>
      <c r="G643" s="4">
        <v>1598314</v>
      </c>
      <c r="H643" s="4">
        <v>0</v>
      </c>
      <c r="I643" s="4" t="s">
        <v>618</v>
      </c>
      <c r="J643" s="4" t="s">
        <v>333</v>
      </c>
      <c r="K643" s="4" t="s">
        <v>737</v>
      </c>
      <c r="L643" s="3">
        <v>41927</v>
      </c>
      <c r="M643" s="4"/>
      <c r="N643" s="4" t="s">
        <v>718</v>
      </c>
      <c r="O643" s="4" t="s">
        <v>207</v>
      </c>
      <c r="P643" s="4" t="s">
        <v>424</v>
      </c>
      <c r="Q643" s="4" t="s">
        <v>472</v>
      </c>
      <c r="R643" s="4" t="s">
        <v>559</v>
      </c>
      <c r="S643" s="4" t="s">
        <v>412</v>
      </c>
      <c r="T643" s="4">
        <v>219357</v>
      </c>
      <c r="U643" s="4"/>
      <c r="V643" s="4" t="s">
        <v>564</v>
      </c>
      <c r="W643" s="4"/>
    </row>
    <row r="644" spans="1:23" ht="33.75" customHeight="1">
      <c r="A644" s="4" t="s">
        <v>526</v>
      </c>
      <c r="B644" s="4" t="s">
        <v>196</v>
      </c>
      <c r="C644" s="4" t="s">
        <v>248</v>
      </c>
      <c r="D644" s="4"/>
      <c r="E644" s="4"/>
      <c r="F644" s="2">
        <v>2014</v>
      </c>
      <c r="G644" s="4">
        <v>12000000</v>
      </c>
      <c r="H644" s="4">
        <v>0</v>
      </c>
      <c r="I644" s="4" t="s">
        <v>607</v>
      </c>
      <c r="J644" s="4" t="s">
        <v>333</v>
      </c>
      <c r="K644" s="4" t="s">
        <v>737</v>
      </c>
      <c r="L644" s="3">
        <v>41934</v>
      </c>
      <c r="M644" s="4"/>
      <c r="N644" s="4" t="s">
        <v>718</v>
      </c>
      <c r="O644" s="4" t="s">
        <v>207</v>
      </c>
      <c r="P644" s="4" t="s">
        <v>424</v>
      </c>
      <c r="Q644" s="4" t="s">
        <v>472</v>
      </c>
      <c r="R644" s="4" t="s">
        <v>559</v>
      </c>
      <c r="S644" s="4" t="s">
        <v>412</v>
      </c>
      <c r="T644" s="4">
        <v>219653</v>
      </c>
      <c r="U644" s="4"/>
      <c r="V644" s="4" t="s">
        <v>564</v>
      </c>
      <c r="W644" s="4"/>
    </row>
    <row r="645" spans="1:23" ht="102" customHeight="1">
      <c r="A645" s="4" t="s">
        <v>526</v>
      </c>
      <c r="B645" s="4" t="s">
        <v>382</v>
      </c>
      <c r="C645" s="4" t="s">
        <v>248</v>
      </c>
      <c r="D645" s="4" t="s">
        <v>158</v>
      </c>
      <c r="E645" s="4" t="s">
        <v>743</v>
      </c>
      <c r="F645" s="2">
        <v>2014</v>
      </c>
      <c r="G645" s="4">
        <v>815909</v>
      </c>
      <c r="H645" s="4">
        <v>0</v>
      </c>
      <c r="I645" s="4" t="s">
        <v>687</v>
      </c>
      <c r="J645" s="4" t="s">
        <v>333</v>
      </c>
      <c r="K645" s="4" t="s">
        <v>737</v>
      </c>
      <c r="L645" s="3">
        <v>41883</v>
      </c>
      <c r="M645" s="4" t="s">
        <v>597</v>
      </c>
      <c r="N645" s="4" t="s">
        <v>718</v>
      </c>
      <c r="O645" s="4" t="s">
        <v>226</v>
      </c>
      <c r="P645" s="4" t="s">
        <v>424</v>
      </c>
      <c r="Q645" s="4" t="s">
        <v>472</v>
      </c>
      <c r="R645" s="4" t="s">
        <v>559</v>
      </c>
      <c r="S645" s="4" t="s">
        <v>412</v>
      </c>
      <c r="T645" s="4">
        <v>219647</v>
      </c>
      <c r="U645" s="4"/>
      <c r="V645" s="4" t="s">
        <v>404</v>
      </c>
      <c r="W645" s="4" t="s">
        <v>731</v>
      </c>
    </row>
    <row r="646" spans="1:23" ht="79.5" customHeight="1">
      <c r="A646" s="4" t="s">
        <v>526</v>
      </c>
      <c r="B646" s="4" t="s">
        <v>382</v>
      </c>
      <c r="C646" s="4" t="s">
        <v>248</v>
      </c>
      <c r="D646" s="4" t="s">
        <v>158</v>
      </c>
      <c r="E646" s="4" t="s">
        <v>743</v>
      </c>
      <c r="F646" s="2">
        <v>2014</v>
      </c>
      <c r="G646" s="4">
        <v>1028074</v>
      </c>
      <c r="H646" s="4">
        <v>0</v>
      </c>
      <c r="I646" s="4" t="s">
        <v>902</v>
      </c>
      <c r="J646" s="4" t="s">
        <v>333</v>
      </c>
      <c r="K646" s="4" t="s">
        <v>737</v>
      </c>
      <c r="L646" s="3">
        <v>41913</v>
      </c>
      <c r="M646" s="4" t="s">
        <v>597</v>
      </c>
      <c r="N646" s="4" t="s">
        <v>718</v>
      </c>
      <c r="O646" s="4" t="s">
        <v>226</v>
      </c>
      <c r="P646" s="4" t="s">
        <v>424</v>
      </c>
      <c r="Q646" s="4" t="s">
        <v>472</v>
      </c>
      <c r="R646" s="4" t="s">
        <v>559</v>
      </c>
      <c r="S646" s="4" t="s">
        <v>412</v>
      </c>
      <c r="T646" s="4">
        <v>218669</v>
      </c>
      <c r="U646" s="4"/>
      <c r="V646" s="4" t="s">
        <v>564</v>
      </c>
      <c r="W646" s="4" t="s">
        <v>731</v>
      </c>
    </row>
    <row r="647" spans="1:23" ht="22.5" customHeight="1">
      <c r="A647" s="4" t="s">
        <v>526</v>
      </c>
      <c r="B647" s="4" t="s">
        <v>575</v>
      </c>
      <c r="C647" s="4" t="s">
        <v>248</v>
      </c>
      <c r="D647" s="4"/>
      <c r="E647" s="4"/>
      <c r="F647" s="2">
        <v>2014</v>
      </c>
      <c r="G647" s="4">
        <v>1550723</v>
      </c>
      <c r="H647" s="4">
        <v>0</v>
      </c>
      <c r="I647" s="4" t="s">
        <v>403</v>
      </c>
      <c r="J647" s="4" t="s">
        <v>333</v>
      </c>
      <c r="K647" s="4" t="s">
        <v>737</v>
      </c>
      <c r="L647" s="3">
        <v>41913</v>
      </c>
      <c r="M647" s="4"/>
      <c r="N647" s="4" t="s">
        <v>718</v>
      </c>
      <c r="O647" s="4" t="s">
        <v>207</v>
      </c>
      <c r="P647" s="4" t="s">
        <v>424</v>
      </c>
      <c r="Q647" s="4" t="s">
        <v>472</v>
      </c>
      <c r="R647" s="4" t="s">
        <v>559</v>
      </c>
      <c r="S647" s="4" t="s">
        <v>412</v>
      </c>
      <c r="T647" s="4">
        <v>218672</v>
      </c>
      <c r="U647" s="4"/>
      <c r="V647" s="4" t="s">
        <v>564</v>
      </c>
      <c r="W647" s="4"/>
    </row>
    <row r="648" spans="1:23" ht="22.5" customHeight="1">
      <c r="A648" s="4" t="s">
        <v>526</v>
      </c>
      <c r="B648" s="4" t="s">
        <v>168</v>
      </c>
      <c r="C648" s="4" t="s">
        <v>248</v>
      </c>
      <c r="D648" s="4"/>
      <c r="E648" s="4"/>
      <c r="F648" s="2">
        <v>2014</v>
      </c>
      <c r="G648" s="4">
        <v>7782027</v>
      </c>
      <c r="H648" s="4">
        <v>0</v>
      </c>
      <c r="I648" s="4" t="s">
        <v>717</v>
      </c>
      <c r="J648" s="4" t="s">
        <v>333</v>
      </c>
      <c r="K648" s="4" t="s">
        <v>737</v>
      </c>
      <c r="L648" s="3">
        <v>41927</v>
      </c>
      <c r="M648" s="4"/>
      <c r="N648" s="4" t="s">
        <v>718</v>
      </c>
      <c r="O648" s="4" t="s">
        <v>207</v>
      </c>
      <c r="P648" s="4" t="s">
        <v>424</v>
      </c>
      <c r="Q648" s="4" t="s">
        <v>472</v>
      </c>
      <c r="R648" s="4" t="s">
        <v>559</v>
      </c>
      <c r="S648" s="4" t="s">
        <v>412</v>
      </c>
      <c r="T648" s="4">
        <v>219358</v>
      </c>
      <c r="U648" s="4"/>
      <c r="V648" s="4" t="s">
        <v>564</v>
      </c>
      <c r="W648" s="4"/>
    </row>
    <row r="649" spans="1:23" ht="79.5" customHeight="1">
      <c r="A649" s="4" t="s">
        <v>526</v>
      </c>
      <c r="B649" s="4" t="s">
        <v>898</v>
      </c>
      <c r="C649" s="4" t="s">
        <v>248</v>
      </c>
      <c r="D649" s="4" t="s">
        <v>158</v>
      </c>
      <c r="E649" s="4" t="s">
        <v>529</v>
      </c>
      <c r="F649" s="2">
        <v>2014</v>
      </c>
      <c r="G649" s="4">
        <v>8276263</v>
      </c>
      <c r="H649" s="4">
        <v>0</v>
      </c>
      <c r="I649" s="4" t="s">
        <v>762</v>
      </c>
      <c r="J649" s="4" t="s">
        <v>333</v>
      </c>
      <c r="K649" s="4" t="s">
        <v>737</v>
      </c>
      <c r="L649" s="3">
        <v>41920</v>
      </c>
      <c r="M649" s="4" t="s">
        <v>597</v>
      </c>
      <c r="N649" s="4" t="s">
        <v>718</v>
      </c>
      <c r="O649" s="4" t="s">
        <v>207</v>
      </c>
      <c r="P649" s="4" t="s">
        <v>560</v>
      </c>
      <c r="Q649" s="4" t="s">
        <v>472</v>
      </c>
      <c r="R649" s="4" t="s">
        <v>559</v>
      </c>
      <c r="S649" s="4" t="s">
        <v>412</v>
      </c>
      <c r="T649" s="4">
        <v>218912</v>
      </c>
      <c r="U649" s="4"/>
      <c r="V649" s="4" t="s">
        <v>564</v>
      </c>
      <c r="W649" s="4" t="s">
        <v>731</v>
      </c>
    </row>
    <row r="650" spans="1:23" ht="33.75" customHeight="1">
      <c r="A650" s="4" t="s">
        <v>526</v>
      </c>
      <c r="B650" s="4" t="s">
        <v>652</v>
      </c>
      <c r="C650" s="4" t="s">
        <v>248</v>
      </c>
      <c r="D650" s="4"/>
      <c r="E650" s="4"/>
      <c r="F650" s="2">
        <v>2014</v>
      </c>
      <c r="G650" s="4">
        <v>680333</v>
      </c>
      <c r="H650" s="4">
        <v>0</v>
      </c>
      <c r="I650" s="4" t="s">
        <v>188</v>
      </c>
      <c r="J650" s="4" t="s">
        <v>333</v>
      </c>
      <c r="K650" s="4" t="s">
        <v>737</v>
      </c>
      <c r="L650" s="3">
        <v>41878</v>
      </c>
      <c r="M650" s="4"/>
      <c r="N650" s="4" t="s">
        <v>82</v>
      </c>
      <c r="O650" s="4" t="s">
        <v>207</v>
      </c>
      <c r="P650" s="4" t="s">
        <v>560</v>
      </c>
      <c r="Q650" s="4" t="s">
        <v>472</v>
      </c>
      <c r="R650" s="4" t="s">
        <v>439</v>
      </c>
      <c r="S650" s="4" t="s">
        <v>412</v>
      </c>
      <c r="T650" s="4">
        <v>217298</v>
      </c>
      <c r="U650" s="4"/>
      <c r="V650" s="4" t="s">
        <v>568</v>
      </c>
      <c r="W650" s="4"/>
    </row>
    <row r="651" spans="1:23" ht="79.5" customHeight="1">
      <c r="A651" s="4" t="s">
        <v>526</v>
      </c>
      <c r="B651" s="4" t="s">
        <v>652</v>
      </c>
      <c r="C651" s="4" t="s">
        <v>248</v>
      </c>
      <c r="D651" s="4" t="s">
        <v>158</v>
      </c>
      <c r="E651" s="4" t="s">
        <v>281</v>
      </c>
      <c r="F651" s="2">
        <v>2014</v>
      </c>
      <c r="G651" s="4">
        <v>600000</v>
      </c>
      <c r="H651" s="4">
        <v>0</v>
      </c>
      <c r="I651" s="4" t="s">
        <v>784</v>
      </c>
      <c r="J651" s="4" t="s">
        <v>333</v>
      </c>
      <c r="K651" s="4" t="s">
        <v>737</v>
      </c>
      <c r="L651" s="3">
        <v>41927</v>
      </c>
      <c r="M651" s="4" t="s">
        <v>597</v>
      </c>
      <c r="N651" s="4" t="s">
        <v>718</v>
      </c>
      <c r="O651" s="4" t="s">
        <v>861</v>
      </c>
      <c r="P651" s="4" t="s">
        <v>560</v>
      </c>
      <c r="Q651" s="4" t="s">
        <v>472</v>
      </c>
      <c r="R651" s="4" t="s">
        <v>439</v>
      </c>
      <c r="S651" s="4" t="s">
        <v>412</v>
      </c>
      <c r="T651" s="4">
        <v>219356</v>
      </c>
      <c r="U651" s="4"/>
      <c r="V651" s="4" t="s">
        <v>564</v>
      </c>
      <c r="W651" s="4" t="s">
        <v>731</v>
      </c>
    </row>
    <row r="652" spans="1:23" ht="79.5" customHeight="1">
      <c r="A652" s="4" t="s">
        <v>526</v>
      </c>
      <c r="B652" s="4" t="s">
        <v>652</v>
      </c>
      <c r="C652" s="4" t="s">
        <v>248</v>
      </c>
      <c r="D652" s="4" t="s">
        <v>158</v>
      </c>
      <c r="E652" s="4" t="s">
        <v>281</v>
      </c>
      <c r="F652" s="2">
        <v>2014</v>
      </c>
      <c r="G652" s="4">
        <v>5658093</v>
      </c>
      <c r="H652" s="4">
        <v>0</v>
      </c>
      <c r="I652" s="4" t="s">
        <v>127</v>
      </c>
      <c r="J652" s="4" t="s">
        <v>333</v>
      </c>
      <c r="K652" s="4" t="s">
        <v>737</v>
      </c>
      <c r="L652" s="3">
        <v>41939</v>
      </c>
      <c r="M652" s="4" t="s">
        <v>597</v>
      </c>
      <c r="N652" s="4" t="s">
        <v>718</v>
      </c>
      <c r="O652" s="4" t="s">
        <v>207</v>
      </c>
      <c r="P652" s="4" t="s">
        <v>560</v>
      </c>
      <c r="Q652" s="4" t="s">
        <v>472</v>
      </c>
      <c r="R652" s="4" t="s">
        <v>439</v>
      </c>
      <c r="S652" s="4" t="s">
        <v>412</v>
      </c>
      <c r="T652" s="4">
        <v>220356</v>
      </c>
      <c r="U652" s="4"/>
      <c r="V652" s="4" t="s">
        <v>404</v>
      </c>
      <c r="W652" s="4" t="s">
        <v>731</v>
      </c>
    </row>
    <row r="653" spans="1:23" ht="79.5" customHeight="1">
      <c r="A653" s="4" t="s">
        <v>526</v>
      </c>
      <c r="B653" s="4" t="s">
        <v>652</v>
      </c>
      <c r="C653" s="4" t="s">
        <v>248</v>
      </c>
      <c r="D653" s="4" t="s">
        <v>158</v>
      </c>
      <c r="E653" s="4" t="s">
        <v>281</v>
      </c>
      <c r="F653" s="2">
        <v>2014</v>
      </c>
      <c r="G653" s="4">
        <v>3301560</v>
      </c>
      <c r="H653" s="4">
        <v>0</v>
      </c>
      <c r="I653" s="4" t="s">
        <v>127</v>
      </c>
      <c r="J653" s="4" t="s">
        <v>333</v>
      </c>
      <c r="K653" s="4" t="s">
        <v>737</v>
      </c>
      <c r="L653" s="3">
        <v>41913</v>
      </c>
      <c r="M653" s="4" t="s">
        <v>597</v>
      </c>
      <c r="N653" s="4" t="s">
        <v>718</v>
      </c>
      <c r="O653" s="4" t="s">
        <v>207</v>
      </c>
      <c r="P653" s="4" t="s">
        <v>560</v>
      </c>
      <c r="Q653" s="4" t="s">
        <v>472</v>
      </c>
      <c r="R653" s="4" t="s">
        <v>439</v>
      </c>
      <c r="S653" s="4" t="s">
        <v>412</v>
      </c>
      <c r="T653" s="4">
        <v>220357</v>
      </c>
      <c r="U653" s="4"/>
      <c r="V653" s="4" t="s">
        <v>404</v>
      </c>
      <c r="W653" s="4" t="s">
        <v>731</v>
      </c>
    </row>
    <row r="654" spans="1:23" ht="79.5" customHeight="1">
      <c r="A654" s="4" t="s">
        <v>526</v>
      </c>
      <c r="B654" s="4" t="s">
        <v>652</v>
      </c>
      <c r="C654" s="4" t="s">
        <v>248</v>
      </c>
      <c r="D654" s="4" t="s">
        <v>158</v>
      </c>
      <c r="E654" s="4" t="s">
        <v>281</v>
      </c>
      <c r="F654" s="2">
        <v>2014</v>
      </c>
      <c r="G654" s="4">
        <v>2224044</v>
      </c>
      <c r="H654" s="4">
        <v>0</v>
      </c>
      <c r="I654" s="4" t="s">
        <v>307</v>
      </c>
      <c r="J654" s="4" t="s">
        <v>333</v>
      </c>
      <c r="K654" s="4" t="s">
        <v>737</v>
      </c>
      <c r="L654" s="3">
        <v>41899</v>
      </c>
      <c r="M654" s="4" t="s">
        <v>597</v>
      </c>
      <c r="N654" s="4" t="s">
        <v>718</v>
      </c>
      <c r="O654" s="4" t="s">
        <v>207</v>
      </c>
      <c r="P654" s="4" t="s">
        <v>560</v>
      </c>
      <c r="Q654" s="4" t="s">
        <v>472</v>
      </c>
      <c r="R654" s="4" t="s">
        <v>439</v>
      </c>
      <c r="S654" s="4" t="s">
        <v>412</v>
      </c>
      <c r="T654" s="4">
        <v>218079</v>
      </c>
      <c r="U654" s="4"/>
      <c r="V654" s="4" t="s">
        <v>564</v>
      </c>
      <c r="W654" s="4" t="s">
        <v>731</v>
      </c>
    </row>
    <row r="655" spans="1:23" ht="79.5" customHeight="1">
      <c r="A655" s="4" t="s">
        <v>526</v>
      </c>
      <c r="B655" s="4" t="s">
        <v>652</v>
      </c>
      <c r="C655" s="4" t="s">
        <v>248</v>
      </c>
      <c r="D655" s="4" t="s">
        <v>158</v>
      </c>
      <c r="E655" s="4" t="s">
        <v>281</v>
      </c>
      <c r="F655" s="2">
        <v>2014</v>
      </c>
      <c r="G655" s="4">
        <v>1584214</v>
      </c>
      <c r="H655" s="4">
        <v>0</v>
      </c>
      <c r="I655" s="4" t="s">
        <v>586</v>
      </c>
      <c r="J655" s="4" t="s">
        <v>333</v>
      </c>
      <c r="K655" s="4" t="s">
        <v>737</v>
      </c>
      <c r="L655" s="3">
        <v>41934</v>
      </c>
      <c r="M655" s="4" t="s">
        <v>597</v>
      </c>
      <c r="N655" s="4" t="s">
        <v>718</v>
      </c>
      <c r="O655" s="4" t="s">
        <v>693</v>
      </c>
      <c r="P655" s="4" t="s">
        <v>560</v>
      </c>
      <c r="Q655" s="4" t="s">
        <v>472</v>
      </c>
      <c r="R655" s="4" t="s">
        <v>439</v>
      </c>
      <c r="S655" s="4" t="s">
        <v>412</v>
      </c>
      <c r="T655" s="4">
        <v>219655</v>
      </c>
      <c r="U655" s="4"/>
      <c r="V655" s="4" t="s">
        <v>568</v>
      </c>
      <c r="W655" s="4" t="s">
        <v>731</v>
      </c>
    </row>
    <row r="656" spans="1:23" ht="79.5" customHeight="1">
      <c r="A656" s="4" t="s">
        <v>526</v>
      </c>
      <c r="B656" s="4" t="s">
        <v>440</v>
      </c>
      <c r="C656" s="4" t="s">
        <v>248</v>
      </c>
      <c r="D656" s="4" t="s">
        <v>158</v>
      </c>
      <c r="E656" s="4" t="s">
        <v>121</v>
      </c>
      <c r="F656" s="2">
        <v>2014</v>
      </c>
      <c r="G656" s="4">
        <v>6875724</v>
      </c>
      <c r="H656" s="4">
        <v>0</v>
      </c>
      <c r="I656" s="4" t="s">
        <v>465</v>
      </c>
      <c r="J656" s="4" t="s">
        <v>333</v>
      </c>
      <c r="K656" s="4" t="s">
        <v>737</v>
      </c>
      <c r="L656" s="3">
        <v>41948</v>
      </c>
      <c r="M656" s="4" t="s">
        <v>597</v>
      </c>
      <c r="N656" s="4" t="s">
        <v>508</v>
      </c>
      <c r="O656" s="4" t="s">
        <v>207</v>
      </c>
      <c r="P656" s="4" t="s">
        <v>424</v>
      </c>
      <c r="Q656" s="4" t="s">
        <v>472</v>
      </c>
      <c r="R656" s="4" t="s">
        <v>439</v>
      </c>
      <c r="S656" s="4" t="s">
        <v>412</v>
      </c>
      <c r="T656" s="4">
        <v>220327</v>
      </c>
      <c r="U656" s="4"/>
      <c r="V656" s="4" t="s">
        <v>564</v>
      </c>
      <c r="W656" s="4" t="s">
        <v>731</v>
      </c>
    </row>
    <row r="657" spans="1:23" ht="33.75" customHeight="1">
      <c r="A657" s="4" t="s">
        <v>526</v>
      </c>
      <c r="B657" s="4" t="s">
        <v>708</v>
      </c>
      <c r="C657" s="4" t="s">
        <v>248</v>
      </c>
      <c r="D657" s="4"/>
      <c r="E657" s="4"/>
      <c r="F657" s="2">
        <v>2014</v>
      </c>
      <c r="G657" s="4">
        <v>0</v>
      </c>
      <c r="H657" s="4">
        <v>45308627</v>
      </c>
      <c r="I657" s="4" t="s">
        <v>488</v>
      </c>
      <c r="J657" s="4" t="s">
        <v>333</v>
      </c>
      <c r="K657" s="4" t="s">
        <v>737</v>
      </c>
      <c r="L657" s="3">
        <v>41927</v>
      </c>
      <c r="M657" s="4"/>
      <c r="N657" s="4" t="s">
        <v>82</v>
      </c>
      <c r="O657" s="4" t="s">
        <v>861</v>
      </c>
      <c r="P657" s="4" t="s">
        <v>646</v>
      </c>
      <c r="Q657" s="4" t="s">
        <v>472</v>
      </c>
      <c r="R657" s="4" t="s">
        <v>210</v>
      </c>
      <c r="S657" s="4" t="s">
        <v>412</v>
      </c>
      <c r="T657" s="4">
        <v>219360</v>
      </c>
      <c r="U657" s="4"/>
      <c r="V657" s="4" t="s">
        <v>564</v>
      </c>
      <c r="W657" s="4"/>
    </row>
    <row r="658" spans="1:23" ht="22.5" customHeight="1">
      <c r="A658" s="4" t="s">
        <v>526</v>
      </c>
      <c r="B658" s="4" t="s">
        <v>708</v>
      </c>
      <c r="C658" s="4" t="s">
        <v>248</v>
      </c>
      <c r="D658" s="4"/>
      <c r="E658" s="4"/>
      <c r="F658" s="2">
        <v>2014</v>
      </c>
      <c r="G658" s="4">
        <v>131700000</v>
      </c>
      <c r="H658" s="4">
        <v>0</v>
      </c>
      <c r="I658" s="4" t="s">
        <v>346</v>
      </c>
      <c r="J658" s="4" t="s">
        <v>333</v>
      </c>
      <c r="K658" s="4" t="s">
        <v>737</v>
      </c>
      <c r="L658" s="3">
        <v>41899</v>
      </c>
      <c r="M658" s="4"/>
      <c r="N658" s="4" t="s">
        <v>718</v>
      </c>
      <c r="O658" s="4" t="s">
        <v>207</v>
      </c>
      <c r="P658" s="4" t="s">
        <v>424</v>
      </c>
      <c r="Q658" s="4" t="s">
        <v>472</v>
      </c>
      <c r="R658" s="4" t="s">
        <v>210</v>
      </c>
      <c r="S658" s="4" t="s">
        <v>412</v>
      </c>
      <c r="T658" s="4">
        <v>218081</v>
      </c>
      <c r="U658" s="4"/>
      <c r="V658" s="4" t="s">
        <v>564</v>
      </c>
      <c r="W658" s="4"/>
    </row>
    <row r="659" spans="1:23" ht="45.75" customHeight="1">
      <c r="A659" s="4" t="s">
        <v>526</v>
      </c>
      <c r="B659" s="4" t="s">
        <v>708</v>
      </c>
      <c r="C659" s="4" t="s">
        <v>248</v>
      </c>
      <c r="D659" s="4"/>
      <c r="E659" s="4"/>
      <c r="F659" s="2">
        <v>2014</v>
      </c>
      <c r="G659" s="4">
        <v>2746162</v>
      </c>
      <c r="H659" s="4">
        <v>0</v>
      </c>
      <c r="I659" s="4" t="s">
        <v>501</v>
      </c>
      <c r="J659" s="4" t="s">
        <v>333</v>
      </c>
      <c r="K659" s="4" t="s">
        <v>737</v>
      </c>
      <c r="L659" s="3">
        <v>41864</v>
      </c>
      <c r="M659" s="4"/>
      <c r="N659" s="4" t="s">
        <v>508</v>
      </c>
      <c r="O659" s="4" t="s">
        <v>861</v>
      </c>
      <c r="P659" s="4" t="s">
        <v>424</v>
      </c>
      <c r="Q659" s="4" t="s">
        <v>472</v>
      </c>
      <c r="R659" s="4" t="s">
        <v>210</v>
      </c>
      <c r="S659" s="4" t="s">
        <v>412</v>
      </c>
      <c r="T659" s="4">
        <v>216723</v>
      </c>
      <c r="U659" s="4"/>
      <c r="V659" s="4" t="s">
        <v>564</v>
      </c>
      <c r="W659" s="4"/>
    </row>
    <row r="660" spans="1:23" ht="22.5" customHeight="1">
      <c r="A660" s="4" t="s">
        <v>526</v>
      </c>
      <c r="B660" s="4" t="s">
        <v>708</v>
      </c>
      <c r="C660" s="4" t="s">
        <v>248</v>
      </c>
      <c r="D660" s="4"/>
      <c r="E660" s="4"/>
      <c r="F660" s="2">
        <v>2014</v>
      </c>
      <c r="G660" s="4">
        <v>5288353</v>
      </c>
      <c r="H660" s="4">
        <v>0</v>
      </c>
      <c r="I660" s="4" t="s">
        <v>188</v>
      </c>
      <c r="J660" s="4" t="s">
        <v>333</v>
      </c>
      <c r="K660" s="4" t="s">
        <v>737</v>
      </c>
      <c r="L660" s="3">
        <v>41878</v>
      </c>
      <c r="M660" s="4"/>
      <c r="N660" s="4" t="s">
        <v>718</v>
      </c>
      <c r="O660" s="4" t="s">
        <v>207</v>
      </c>
      <c r="P660" s="4" t="s">
        <v>424</v>
      </c>
      <c r="Q660" s="4" t="s">
        <v>472</v>
      </c>
      <c r="R660" s="4" t="s">
        <v>210</v>
      </c>
      <c r="S660" s="4" t="s">
        <v>412</v>
      </c>
      <c r="T660" s="4">
        <v>217300</v>
      </c>
      <c r="U660" s="4"/>
      <c r="V660" s="4" t="s">
        <v>564</v>
      </c>
      <c r="W660" s="4"/>
    </row>
    <row r="661" spans="1:23" ht="22.5" customHeight="1">
      <c r="A661" s="4" t="s">
        <v>526</v>
      </c>
      <c r="B661" s="4" t="s">
        <v>708</v>
      </c>
      <c r="C661" s="4" t="s">
        <v>248</v>
      </c>
      <c r="D661" s="4"/>
      <c r="E661" s="4"/>
      <c r="F661" s="2">
        <v>2014</v>
      </c>
      <c r="G661" s="4">
        <v>3482000</v>
      </c>
      <c r="H661" s="4">
        <v>0</v>
      </c>
      <c r="I661" s="4" t="s">
        <v>670</v>
      </c>
      <c r="J661" s="4" t="s">
        <v>333</v>
      </c>
      <c r="K661" s="4" t="s">
        <v>737</v>
      </c>
      <c r="L661" s="3">
        <v>41927</v>
      </c>
      <c r="M661" s="4"/>
      <c r="N661" s="4" t="s">
        <v>718</v>
      </c>
      <c r="O661" s="4" t="s">
        <v>226</v>
      </c>
      <c r="P661" s="4" t="s">
        <v>424</v>
      </c>
      <c r="Q661" s="4" t="s">
        <v>472</v>
      </c>
      <c r="R661" s="4" t="s">
        <v>210</v>
      </c>
      <c r="S661" s="4" t="s">
        <v>412</v>
      </c>
      <c r="T661" s="4">
        <v>219359</v>
      </c>
      <c r="U661" s="4"/>
      <c r="V661" s="4" t="s">
        <v>564</v>
      </c>
      <c r="W661" s="4"/>
    </row>
    <row r="662" spans="1:23" ht="79.5" customHeight="1">
      <c r="A662" s="4" t="s">
        <v>526</v>
      </c>
      <c r="B662" s="4" t="s">
        <v>357</v>
      </c>
      <c r="C662" s="4" t="s">
        <v>248</v>
      </c>
      <c r="D662" s="4" t="s">
        <v>158</v>
      </c>
      <c r="E662" s="4" t="s">
        <v>111</v>
      </c>
      <c r="F662" s="2">
        <v>2014</v>
      </c>
      <c r="G662" s="4">
        <v>250000</v>
      </c>
      <c r="H662" s="4">
        <v>0</v>
      </c>
      <c r="I662" s="4" t="s">
        <v>474</v>
      </c>
      <c r="J662" s="4" t="s">
        <v>333</v>
      </c>
      <c r="K662" s="4" t="s">
        <v>737</v>
      </c>
      <c r="L662" s="3">
        <v>41878</v>
      </c>
      <c r="M662" s="4" t="s">
        <v>597</v>
      </c>
      <c r="N662" s="4" t="s">
        <v>508</v>
      </c>
      <c r="O662" s="4" t="s">
        <v>861</v>
      </c>
      <c r="P662" s="4" t="s">
        <v>560</v>
      </c>
      <c r="Q662" s="4" t="s">
        <v>472</v>
      </c>
      <c r="R662" s="4" t="s">
        <v>439</v>
      </c>
      <c r="S662" s="4" t="s">
        <v>412</v>
      </c>
      <c r="T662" s="4">
        <v>217299</v>
      </c>
      <c r="U662" s="4"/>
      <c r="V662" s="4" t="s">
        <v>568</v>
      </c>
      <c r="W662" s="4" t="s">
        <v>597</v>
      </c>
    </row>
    <row r="663" spans="1:23" ht="79.5" customHeight="1">
      <c r="A663" s="4" t="s">
        <v>526</v>
      </c>
      <c r="B663" s="4" t="s">
        <v>357</v>
      </c>
      <c r="C663" s="4" t="s">
        <v>248</v>
      </c>
      <c r="D663" s="4" t="s">
        <v>158</v>
      </c>
      <c r="E663" s="4" t="s">
        <v>767</v>
      </c>
      <c r="F663" s="2">
        <v>2014</v>
      </c>
      <c r="G663" s="4">
        <v>7799464</v>
      </c>
      <c r="H663" s="4">
        <v>0</v>
      </c>
      <c r="I663" s="4" t="s">
        <v>777</v>
      </c>
      <c r="J663" s="4" t="s">
        <v>333</v>
      </c>
      <c r="K663" s="4" t="s">
        <v>737</v>
      </c>
      <c r="L663" s="3">
        <v>41927</v>
      </c>
      <c r="M663" s="4" t="s">
        <v>597</v>
      </c>
      <c r="N663" s="4" t="s">
        <v>467</v>
      </c>
      <c r="O663" s="4" t="s">
        <v>861</v>
      </c>
      <c r="P663" s="4" t="s">
        <v>424</v>
      </c>
      <c r="Q663" s="4" t="s">
        <v>472</v>
      </c>
      <c r="R663" s="4" t="s">
        <v>439</v>
      </c>
      <c r="S663" s="4" t="s">
        <v>412</v>
      </c>
      <c r="T663" s="4">
        <v>219362</v>
      </c>
      <c r="U663" s="4"/>
      <c r="V663" s="4" t="s">
        <v>564</v>
      </c>
      <c r="W663" s="4" t="s">
        <v>731</v>
      </c>
    </row>
    <row r="664" spans="1:23" ht="79.5" customHeight="1">
      <c r="A664" s="4" t="s">
        <v>526</v>
      </c>
      <c r="B664" s="4" t="s">
        <v>357</v>
      </c>
      <c r="C664" s="4" t="s">
        <v>248</v>
      </c>
      <c r="D664" s="4" t="s">
        <v>158</v>
      </c>
      <c r="E664" s="4" t="s">
        <v>767</v>
      </c>
      <c r="F664" s="2">
        <v>2014</v>
      </c>
      <c r="G664" s="4">
        <v>4525735</v>
      </c>
      <c r="H664" s="4">
        <v>0</v>
      </c>
      <c r="I664" s="4" t="s">
        <v>381</v>
      </c>
      <c r="J664" s="4" t="s">
        <v>333</v>
      </c>
      <c r="K664" s="4" t="s">
        <v>737</v>
      </c>
      <c r="L664" s="3">
        <v>41892</v>
      </c>
      <c r="M664" s="4" t="s">
        <v>597</v>
      </c>
      <c r="N664" s="4" t="s">
        <v>467</v>
      </c>
      <c r="O664" s="4" t="s">
        <v>861</v>
      </c>
      <c r="P664" s="4" t="s">
        <v>560</v>
      </c>
      <c r="Q664" s="4" t="s">
        <v>472</v>
      </c>
      <c r="R664" s="4" t="s">
        <v>439</v>
      </c>
      <c r="S664" s="4" t="s">
        <v>412</v>
      </c>
      <c r="T664" s="4">
        <v>217946</v>
      </c>
      <c r="U664" s="4"/>
      <c r="V664" s="4" t="s">
        <v>404</v>
      </c>
      <c r="W664" s="4" t="s">
        <v>731</v>
      </c>
    </row>
    <row r="665" spans="1:23" ht="79.5" customHeight="1">
      <c r="A665" s="4" t="s">
        <v>526</v>
      </c>
      <c r="B665" s="4" t="s">
        <v>357</v>
      </c>
      <c r="C665" s="4" t="s">
        <v>248</v>
      </c>
      <c r="D665" s="4" t="s">
        <v>158</v>
      </c>
      <c r="E665" s="4" t="s">
        <v>767</v>
      </c>
      <c r="F665" s="2">
        <v>2014</v>
      </c>
      <c r="G665" s="4">
        <v>4337230</v>
      </c>
      <c r="H665" s="4">
        <v>0</v>
      </c>
      <c r="I665" s="4" t="s">
        <v>456</v>
      </c>
      <c r="J665" s="4" t="s">
        <v>333</v>
      </c>
      <c r="K665" s="4" t="s">
        <v>737</v>
      </c>
      <c r="L665" s="3">
        <v>41892</v>
      </c>
      <c r="M665" s="4" t="s">
        <v>597</v>
      </c>
      <c r="N665" s="4" t="s">
        <v>467</v>
      </c>
      <c r="O665" s="4" t="s">
        <v>207</v>
      </c>
      <c r="P665" s="4" t="s">
        <v>560</v>
      </c>
      <c r="Q665" s="4" t="s">
        <v>472</v>
      </c>
      <c r="R665" s="4" t="s">
        <v>439</v>
      </c>
      <c r="S665" s="4" t="s">
        <v>412</v>
      </c>
      <c r="T665" s="4">
        <v>217948</v>
      </c>
      <c r="U665" s="4"/>
      <c r="V665" s="4" t="s">
        <v>568</v>
      </c>
      <c r="W665" s="4" t="s">
        <v>731</v>
      </c>
    </row>
    <row r="666" spans="1:23" ht="79.5" customHeight="1">
      <c r="A666" s="4" t="s">
        <v>526</v>
      </c>
      <c r="B666" s="4" t="s">
        <v>357</v>
      </c>
      <c r="C666" s="4" t="s">
        <v>248</v>
      </c>
      <c r="D666" s="4" t="s">
        <v>158</v>
      </c>
      <c r="E666" s="4" t="s">
        <v>767</v>
      </c>
      <c r="F666" s="2">
        <v>2014</v>
      </c>
      <c r="G666" s="4">
        <v>3558253</v>
      </c>
      <c r="H666" s="4">
        <v>0</v>
      </c>
      <c r="I666" s="4" t="s">
        <v>47</v>
      </c>
      <c r="J666" s="4" t="s">
        <v>333</v>
      </c>
      <c r="K666" s="4" t="s">
        <v>737</v>
      </c>
      <c r="L666" s="3">
        <v>41922</v>
      </c>
      <c r="M666" s="4" t="s">
        <v>597</v>
      </c>
      <c r="N666" s="4" t="s">
        <v>467</v>
      </c>
      <c r="O666" s="4" t="s">
        <v>861</v>
      </c>
      <c r="P666" s="4" t="s">
        <v>560</v>
      </c>
      <c r="Q666" s="4" t="s">
        <v>472</v>
      </c>
      <c r="R666" s="4" t="s">
        <v>439</v>
      </c>
      <c r="S666" s="4" t="s">
        <v>412</v>
      </c>
      <c r="T666" s="4">
        <v>219166</v>
      </c>
      <c r="U666" s="4"/>
      <c r="V666" s="4" t="s">
        <v>404</v>
      </c>
      <c r="W666" s="4" t="s">
        <v>731</v>
      </c>
    </row>
    <row r="667" spans="1:23" ht="79.5" customHeight="1">
      <c r="A667" s="4" t="s">
        <v>526</v>
      </c>
      <c r="B667" s="4" t="s">
        <v>678</v>
      </c>
      <c r="C667" s="4" t="s">
        <v>248</v>
      </c>
      <c r="D667" s="4" t="s">
        <v>158</v>
      </c>
      <c r="E667" s="4" t="s">
        <v>809</v>
      </c>
      <c r="F667" s="2">
        <v>2014</v>
      </c>
      <c r="G667" s="4">
        <v>6400000</v>
      </c>
      <c r="H667" s="4">
        <v>0</v>
      </c>
      <c r="I667" s="4" t="s">
        <v>625</v>
      </c>
      <c r="J667" s="4" t="s">
        <v>333</v>
      </c>
      <c r="K667" s="4" t="s">
        <v>737</v>
      </c>
      <c r="L667" s="3">
        <v>41864</v>
      </c>
      <c r="M667" s="4" t="s">
        <v>597</v>
      </c>
      <c r="N667" s="4" t="s">
        <v>718</v>
      </c>
      <c r="O667" s="4" t="s">
        <v>861</v>
      </c>
      <c r="P667" s="4" t="s">
        <v>560</v>
      </c>
      <c r="Q667" s="4" t="s">
        <v>472</v>
      </c>
      <c r="R667" s="4" t="s">
        <v>439</v>
      </c>
      <c r="S667" s="4" t="s">
        <v>412</v>
      </c>
      <c r="T667" s="4">
        <v>217023</v>
      </c>
      <c r="U667" s="4"/>
      <c r="V667" s="4" t="s">
        <v>568</v>
      </c>
      <c r="W667" s="4" t="s">
        <v>731</v>
      </c>
    </row>
    <row r="668" spans="1:23" ht="79.5" customHeight="1">
      <c r="A668" s="4" t="s">
        <v>526</v>
      </c>
      <c r="B668" s="4" t="s">
        <v>678</v>
      </c>
      <c r="C668" s="4" t="s">
        <v>248</v>
      </c>
      <c r="D668" s="4" t="s">
        <v>158</v>
      </c>
      <c r="E668" s="4" t="s">
        <v>809</v>
      </c>
      <c r="F668" s="2">
        <v>2014</v>
      </c>
      <c r="G668" s="4">
        <v>1200000</v>
      </c>
      <c r="H668" s="4">
        <v>0</v>
      </c>
      <c r="I668" s="4" t="s">
        <v>662</v>
      </c>
      <c r="J668" s="4" t="s">
        <v>333</v>
      </c>
      <c r="K668" s="4" t="s">
        <v>737</v>
      </c>
      <c r="L668" s="3">
        <v>41915</v>
      </c>
      <c r="M668" s="4" t="s">
        <v>597</v>
      </c>
      <c r="N668" s="4" t="s">
        <v>718</v>
      </c>
      <c r="O668" s="4" t="s">
        <v>861</v>
      </c>
      <c r="P668" s="4" t="s">
        <v>560</v>
      </c>
      <c r="Q668" s="4" t="s">
        <v>472</v>
      </c>
      <c r="R668" s="4" t="s">
        <v>439</v>
      </c>
      <c r="S668" s="4" t="s">
        <v>412</v>
      </c>
      <c r="T668" s="4">
        <v>218855</v>
      </c>
      <c r="U668" s="4"/>
      <c r="V668" s="4" t="s">
        <v>404</v>
      </c>
      <c r="W668" s="4" t="s">
        <v>731</v>
      </c>
    </row>
    <row r="669" spans="1:23" ht="79.5" customHeight="1">
      <c r="A669" s="4" t="s">
        <v>526</v>
      </c>
      <c r="B669" s="4" t="s">
        <v>678</v>
      </c>
      <c r="C669" s="4" t="s">
        <v>248</v>
      </c>
      <c r="D669" s="4" t="s">
        <v>158</v>
      </c>
      <c r="E669" s="4" t="s">
        <v>809</v>
      </c>
      <c r="F669" s="2">
        <v>2014</v>
      </c>
      <c r="G669" s="4">
        <v>13063018</v>
      </c>
      <c r="H669" s="4">
        <v>0</v>
      </c>
      <c r="I669" s="4" t="s">
        <v>765</v>
      </c>
      <c r="J669" s="4" t="s">
        <v>333</v>
      </c>
      <c r="K669" s="4" t="s">
        <v>737</v>
      </c>
      <c r="L669" s="3">
        <v>41912</v>
      </c>
      <c r="M669" s="4" t="s">
        <v>597</v>
      </c>
      <c r="N669" s="4" t="s">
        <v>718</v>
      </c>
      <c r="O669" s="4" t="s">
        <v>861</v>
      </c>
      <c r="P669" s="4" t="s">
        <v>560</v>
      </c>
      <c r="Q669" s="4" t="s">
        <v>472</v>
      </c>
      <c r="R669" s="4" t="s">
        <v>439</v>
      </c>
      <c r="S669" s="4" t="s">
        <v>412</v>
      </c>
      <c r="T669" s="4">
        <v>218856</v>
      </c>
      <c r="U669" s="4"/>
      <c r="V669" s="4" t="s">
        <v>404</v>
      </c>
      <c r="W669" s="4" t="s">
        <v>731</v>
      </c>
    </row>
    <row r="670" spans="1:23" ht="79.5" customHeight="1">
      <c r="A670" s="4" t="s">
        <v>526</v>
      </c>
      <c r="B670" s="4" t="s">
        <v>678</v>
      </c>
      <c r="C670" s="4" t="s">
        <v>248</v>
      </c>
      <c r="D670" s="4" t="s">
        <v>158</v>
      </c>
      <c r="E670" s="4" t="s">
        <v>809</v>
      </c>
      <c r="F670" s="2">
        <v>2014</v>
      </c>
      <c r="G670" s="4">
        <v>150000</v>
      </c>
      <c r="H670" s="4">
        <v>0</v>
      </c>
      <c r="I670" s="4" t="s">
        <v>662</v>
      </c>
      <c r="J670" s="4" t="s">
        <v>333</v>
      </c>
      <c r="K670" s="4" t="s">
        <v>737</v>
      </c>
      <c r="L670" s="3">
        <v>41851</v>
      </c>
      <c r="M670" s="4" t="s">
        <v>597</v>
      </c>
      <c r="N670" s="4" t="s">
        <v>718</v>
      </c>
      <c r="O670" s="4" t="s">
        <v>861</v>
      </c>
      <c r="P670" s="4" t="s">
        <v>560</v>
      </c>
      <c r="Q670" s="4" t="s">
        <v>472</v>
      </c>
      <c r="R670" s="4" t="s">
        <v>439</v>
      </c>
      <c r="S670" s="4" t="s">
        <v>412</v>
      </c>
      <c r="T670" s="4">
        <v>217847</v>
      </c>
      <c r="U670" s="4"/>
      <c r="V670" s="4" t="s">
        <v>404</v>
      </c>
      <c r="W670" s="4" t="s">
        <v>731</v>
      </c>
    </row>
    <row r="671" spans="1:23" ht="57" customHeight="1">
      <c r="A671" s="4" t="s">
        <v>893</v>
      </c>
      <c r="B671" s="4" t="s">
        <v>708</v>
      </c>
      <c r="C671" s="4" t="s">
        <v>248</v>
      </c>
      <c r="D671" s="4"/>
      <c r="E671" s="4"/>
      <c r="F671" s="2">
        <v>2014</v>
      </c>
      <c r="G671" s="4">
        <v>400000</v>
      </c>
      <c r="H671" s="4">
        <v>0</v>
      </c>
      <c r="I671" s="4" t="s">
        <v>701</v>
      </c>
      <c r="J671" s="4" t="s">
        <v>333</v>
      </c>
      <c r="K671" s="4" t="s">
        <v>737</v>
      </c>
      <c r="L671" s="3">
        <v>41884</v>
      </c>
      <c r="M671" s="4"/>
      <c r="N671" s="4" t="s">
        <v>718</v>
      </c>
      <c r="O671" s="4" t="s">
        <v>861</v>
      </c>
      <c r="P671" s="4" t="s">
        <v>424</v>
      </c>
      <c r="Q671" s="4" t="s">
        <v>400</v>
      </c>
      <c r="R671" s="4" t="s">
        <v>210</v>
      </c>
      <c r="S671" s="4" t="s">
        <v>454</v>
      </c>
      <c r="T671" s="4">
        <v>218074</v>
      </c>
      <c r="U671" s="4"/>
      <c r="V671" s="4" t="s">
        <v>564</v>
      </c>
      <c r="W671" s="4"/>
    </row>
    <row r="672" spans="1:23" ht="79.5" customHeight="1">
      <c r="A672" s="4" t="s">
        <v>320</v>
      </c>
      <c r="B672" s="4" t="s">
        <v>652</v>
      </c>
      <c r="C672" s="4" t="s">
        <v>248</v>
      </c>
      <c r="D672" s="4" t="s">
        <v>158</v>
      </c>
      <c r="E672" s="4" t="s">
        <v>281</v>
      </c>
      <c r="F672" s="2">
        <v>2014</v>
      </c>
      <c r="G672" s="4">
        <v>500000</v>
      </c>
      <c r="H672" s="4">
        <v>0</v>
      </c>
      <c r="I672" s="4" t="s">
        <v>881</v>
      </c>
      <c r="J672" s="4" t="s">
        <v>333</v>
      </c>
      <c r="K672" s="4" t="s">
        <v>737</v>
      </c>
      <c r="L672" s="3">
        <v>41935</v>
      </c>
      <c r="M672" s="4" t="s">
        <v>597</v>
      </c>
      <c r="N672" s="4" t="s">
        <v>718</v>
      </c>
      <c r="O672" s="4" t="s">
        <v>861</v>
      </c>
      <c r="P672" s="4" t="s">
        <v>560</v>
      </c>
      <c r="Q672" s="4" t="s">
        <v>400</v>
      </c>
      <c r="R672" s="4" t="s">
        <v>439</v>
      </c>
      <c r="S672" s="4" t="s">
        <v>412</v>
      </c>
      <c r="T672" s="4">
        <v>220355</v>
      </c>
      <c r="U672" s="4"/>
      <c r="V672" s="4" t="s">
        <v>404</v>
      </c>
      <c r="W672" s="4" t="s">
        <v>731</v>
      </c>
    </row>
    <row r="673" spans="1:23" ht="79.5" customHeight="1">
      <c r="A673" s="4" t="s">
        <v>320</v>
      </c>
      <c r="B673" s="4" t="s">
        <v>652</v>
      </c>
      <c r="C673" s="4" t="s">
        <v>248</v>
      </c>
      <c r="D673" s="4" t="s">
        <v>158</v>
      </c>
      <c r="E673" s="4" t="s">
        <v>281</v>
      </c>
      <c r="F673" s="2">
        <v>2014</v>
      </c>
      <c r="G673" s="4">
        <v>400000</v>
      </c>
      <c r="H673" s="4">
        <v>0</v>
      </c>
      <c r="I673" s="4" t="s">
        <v>91</v>
      </c>
      <c r="J673" s="4" t="s">
        <v>333</v>
      </c>
      <c r="K673" s="4" t="s">
        <v>737</v>
      </c>
      <c r="L673" s="3">
        <v>41855</v>
      </c>
      <c r="M673" s="4" t="s">
        <v>597</v>
      </c>
      <c r="N673" s="4" t="s">
        <v>718</v>
      </c>
      <c r="O673" s="4" t="s">
        <v>861</v>
      </c>
      <c r="P673" s="4" t="s">
        <v>560</v>
      </c>
      <c r="Q673" s="4" t="s">
        <v>400</v>
      </c>
      <c r="R673" s="4" t="s">
        <v>439</v>
      </c>
      <c r="S673" s="4" t="s">
        <v>412</v>
      </c>
      <c r="T673" s="4">
        <v>217969</v>
      </c>
      <c r="U673" s="4"/>
      <c r="V673" s="4" t="s">
        <v>404</v>
      </c>
      <c r="W673" s="4" t="s">
        <v>731</v>
      </c>
    </row>
    <row r="674" spans="1:23" ht="79.5" customHeight="1">
      <c r="A674" s="4" t="s">
        <v>320</v>
      </c>
      <c r="B674" s="4" t="s">
        <v>652</v>
      </c>
      <c r="C674" s="4" t="s">
        <v>248</v>
      </c>
      <c r="D674" s="4" t="s">
        <v>158</v>
      </c>
      <c r="E674" s="4" t="s">
        <v>281</v>
      </c>
      <c r="F674" s="2">
        <v>2014</v>
      </c>
      <c r="G674" s="4">
        <v>95000</v>
      </c>
      <c r="H674" s="4">
        <v>0</v>
      </c>
      <c r="I674" s="4" t="s">
        <v>745</v>
      </c>
      <c r="J674" s="4" t="s">
        <v>333</v>
      </c>
      <c r="K674" s="4" t="s">
        <v>737</v>
      </c>
      <c r="L674" s="3">
        <v>41855</v>
      </c>
      <c r="M674" s="4" t="s">
        <v>597</v>
      </c>
      <c r="N674" s="4" t="s">
        <v>718</v>
      </c>
      <c r="O674" s="4" t="s">
        <v>207</v>
      </c>
      <c r="P674" s="4" t="s">
        <v>560</v>
      </c>
      <c r="Q674" s="4" t="s">
        <v>400</v>
      </c>
      <c r="R674" s="4" t="s">
        <v>439</v>
      </c>
      <c r="S674" s="4" t="s">
        <v>412</v>
      </c>
      <c r="T674" s="4">
        <v>217959</v>
      </c>
      <c r="U674" s="4"/>
      <c r="V674" s="4" t="s">
        <v>404</v>
      </c>
      <c r="W674" s="4" t="s">
        <v>731</v>
      </c>
    </row>
    <row r="675" spans="1:23" ht="79.5" customHeight="1">
      <c r="A675" s="4" t="s">
        <v>320</v>
      </c>
      <c r="B675" s="4" t="s">
        <v>652</v>
      </c>
      <c r="C675" s="4" t="s">
        <v>248</v>
      </c>
      <c r="D675" s="4" t="s">
        <v>158</v>
      </c>
      <c r="E675" s="4" t="s">
        <v>281</v>
      </c>
      <c r="F675" s="2">
        <v>2014</v>
      </c>
      <c r="G675" s="4">
        <v>800000</v>
      </c>
      <c r="H675" s="4">
        <v>0</v>
      </c>
      <c r="I675" s="4" t="s">
        <v>881</v>
      </c>
      <c r="J675" s="4" t="s">
        <v>333</v>
      </c>
      <c r="K675" s="4" t="s">
        <v>737</v>
      </c>
      <c r="L675" s="3">
        <v>41935</v>
      </c>
      <c r="M675" s="4" t="s">
        <v>597</v>
      </c>
      <c r="N675" s="4" t="s">
        <v>718</v>
      </c>
      <c r="O675" s="4" t="s">
        <v>861</v>
      </c>
      <c r="P675" s="4" t="s">
        <v>560</v>
      </c>
      <c r="Q675" s="4" t="s">
        <v>400</v>
      </c>
      <c r="R675" s="4" t="s">
        <v>439</v>
      </c>
      <c r="S675" s="4" t="s">
        <v>412</v>
      </c>
      <c r="T675" s="4">
        <v>220353</v>
      </c>
      <c r="U675" s="4"/>
      <c r="V675" s="4" t="s">
        <v>404</v>
      </c>
      <c r="W675" s="4" t="s">
        <v>731</v>
      </c>
    </row>
    <row r="676" spans="1:23" ht="79.5" customHeight="1">
      <c r="A676" s="4" t="s">
        <v>320</v>
      </c>
      <c r="B676" s="4" t="s">
        <v>652</v>
      </c>
      <c r="C676" s="4" t="s">
        <v>248</v>
      </c>
      <c r="D676" s="4" t="s">
        <v>158</v>
      </c>
      <c r="E676" s="4" t="s">
        <v>281</v>
      </c>
      <c r="F676" s="2">
        <v>2014</v>
      </c>
      <c r="G676" s="4">
        <v>1350000</v>
      </c>
      <c r="H676" s="4">
        <v>0</v>
      </c>
      <c r="I676" s="4" t="s">
        <v>620</v>
      </c>
      <c r="J676" s="4" t="s">
        <v>333</v>
      </c>
      <c r="K676" s="4" t="s">
        <v>737</v>
      </c>
      <c r="L676" s="3">
        <v>41904</v>
      </c>
      <c r="M676" s="4" t="s">
        <v>597</v>
      </c>
      <c r="N676" s="4" t="s">
        <v>718</v>
      </c>
      <c r="O676" s="4" t="s">
        <v>207</v>
      </c>
      <c r="P676" s="4" t="s">
        <v>560</v>
      </c>
      <c r="Q676" s="4" t="s">
        <v>400</v>
      </c>
      <c r="R676" s="4" t="s">
        <v>439</v>
      </c>
      <c r="S676" s="4" t="s">
        <v>412</v>
      </c>
      <c r="T676" s="4">
        <v>218921</v>
      </c>
      <c r="U676" s="4"/>
      <c r="V676" s="4" t="s">
        <v>404</v>
      </c>
      <c r="W676" s="4" t="s">
        <v>731</v>
      </c>
    </row>
    <row r="677" spans="1:23" ht="79.5" customHeight="1">
      <c r="A677" s="4" t="s">
        <v>320</v>
      </c>
      <c r="B677" s="4" t="s">
        <v>652</v>
      </c>
      <c r="C677" s="4" t="s">
        <v>248</v>
      </c>
      <c r="D677" s="4" t="s">
        <v>158</v>
      </c>
      <c r="E677" s="4" t="s">
        <v>281</v>
      </c>
      <c r="F677" s="2">
        <v>2014</v>
      </c>
      <c r="G677" s="4">
        <v>18086</v>
      </c>
      <c r="H677" s="4">
        <v>0</v>
      </c>
      <c r="I677" s="4" t="s">
        <v>754</v>
      </c>
      <c r="J677" s="4" t="s">
        <v>333</v>
      </c>
      <c r="K677" s="4" t="s">
        <v>737</v>
      </c>
      <c r="L677" s="3">
        <v>41915</v>
      </c>
      <c r="M677" s="4" t="s">
        <v>597</v>
      </c>
      <c r="N677" s="4" t="s">
        <v>718</v>
      </c>
      <c r="O677" s="4" t="s">
        <v>693</v>
      </c>
      <c r="P677" s="4" t="s">
        <v>560</v>
      </c>
      <c r="Q677" s="4" t="s">
        <v>400</v>
      </c>
      <c r="R677" s="4" t="s">
        <v>439</v>
      </c>
      <c r="S677" s="4" t="s">
        <v>412</v>
      </c>
      <c r="T677" s="4">
        <v>219447</v>
      </c>
      <c r="U677" s="4"/>
      <c r="V677" s="4" t="s">
        <v>404</v>
      </c>
      <c r="W677" s="4" t="s">
        <v>731</v>
      </c>
    </row>
    <row r="678" spans="1:23" ht="79.5" customHeight="1">
      <c r="A678" s="4" t="s">
        <v>320</v>
      </c>
      <c r="B678" s="4" t="s">
        <v>652</v>
      </c>
      <c r="C678" s="4" t="s">
        <v>248</v>
      </c>
      <c r="D678" s="4" t="s">
        <v>158</v>
      </c>
      <c r="E678" s="4" t="s">
        <v>281</v>
      </c>
      <c r="F678" s="2">
        <v>2014</v>
      </c>
      <c r="G678" s="4">
        <v>1100000</v>
      </c>
      <c r="H678" s="4">
        <v>0</v>
      </c>
      <c r="I678" s="4" t="s">
        <v>881</v>
      </c>
      <c r="J678" s="4" t="s">
        <v>333</v>
      </c>
      <c r="K678" s="4" t="s">
        <v>737</v>
      </c>
      <c r="L678" s="3">
        <v>41935</v>
      </c>
      <c r="M678" s="4" t="s">
        <v>597</v>
      </c>
      <c r="N678" s="4" t="s">
        <v>718</v>
      </c>
      <c r="O678" s="4" t="s">
        <v>861</v>
      </c>
      <c r="P678" s="4" t="s">
        <v>560</v>
      </c>
      <c r="Q678" s="4" t="s">
        <v>400</v>
      </c>
      <c r="R678" s="4" t="s">
        <v>439</v>
      </c>
      <c r="S678" s="4" t="s">
        <v>412</v>
      </c>
      <c r="T678" s="4">
        <v>220354</v>
      </c>
      <c r="U678" s="4"/>
      <c r="V678" s="4" t="s">
        <v>404</v>
      </c>
      <c r="W678" s="4" t="s">
        <v>731</v>
      </c>
    </row>
    <row r="679" spans="1:23" ht="79.5" customHeight="1">
      <c r="A679" s="4" t="s">
        <v>306</v>
      </c>
      <c r="B679" s="4" t="s">
        <v>652</v>
      </c>
      <c r="C679" s="4" t="s">
        <v>248</v>
      </c>
      <c r="D679" s="4" t="s">
        <v>158</v>
      </c>
      <c r="E679" s="4" t="s">
        <v>281</v>
      </c>
      <c r="F679" s="2">
        <v>2014</v>
      </c>
      <c r="G679" s="4">
        <v>419975</v>
      </c>
      <c r="H679" s="4">
        <v>0</v>
      </c>
      <c r="I679" s="4" t="s">
        <v>856</v>
      </c>
      <c r="J679" s="4" t="s">
        <v>333</v>
      </c>
      <c r="K679" s="4" t="s">
        <v>737</v>
      </c>
      <c r="L679" s="3">
        <v>41912</v>
      </c>
      <c r="M679" s="4" t="s">
        <v>597</v>
      </c>
      <c r="N679" s="4" t="s">
        <v>718</v>
      </c>
      <c r="O679" s="4" t="s">
        <v>226</v>
      </c>
      <c r="P679" s="4" t="s">
        <v>560</v>
      </c>
      <c r="Q679" s="4" t="s">
        <v>32</v>
      </c>
      <c r="R679" s="4" t="s">
        <v>439</v>
      </c>
      <c r="S679" s="4" t="s">
        <v>412</v>
      </c>
      <c r="T679" s="4">
        <v>218922</v>
      </c>
      <c r="U679" s="4"/>
      <c r="V679" s="4" t="s">
        <v>404</v>
      </c>
      <c r="W679" s="4" t="s">
        <v>731</v>
      </c>
    </row>
    <row r="680" spans="1:23" ht="79.5" customHeight="1">
      <c r="A680" s="4" t="s">
        <v>306</v>
      </c>
      <c r="B680" s="4" t="s">
        <v>357</v>
      </c>
      <c r="C680" s="4" t="s">
        <v>248</v>
      </c>
      <c r="D680" s="4" t="s">
        <v>158</v>
      </c>
      <c r="E680" s="4" t="s">
        <v>767</v>
      </c>
      <c r="F680" s="2">
        <v>2014</v>
      </c>
      <c r="G680" s="4">
        <v>11780</v>
      </c>
      <c r="H680" s="4">
        <v>0</v>
      </c>
      <c r="I680" s="4" t="s">
        <v>571</v>
      </c>
      <c r="J680" s="4" t="s">
        <v>333</v>
      </c>
      <c r="K680" s="4" t="s">
        <v>737</v>
      </c>
      <c r="L680" s="3">
        <v>41950</v>
      </c>
      <c r="M680" s="4" t="s">
        <v>597</v>
      </c>
      <c r="N680" s="4" t="s">
        <v>467</v>
      </c>
      <c r="O680" s="4" t="s">
        <v>861</v>
      </c>
      <c r="P680" s="4" t="s">
        <v>560</v>
      </c>
      <c r="Q680" s="4" t="s">
        <v>32</v>
      </c>
      <c r="R680" s="4" t="s">
        <v>439</v>
      </c>
      <c r="S680" s="4" t="s">
        <v>412</v>
      </c>
      <c r="T680" s="4">
        <v>220435</v>
      </c>
      <c r="U680" s="4"/>
      <c r="V680" s="4" t="s">
        <v>404</v>
      </c>
      <c r="W680" s="4" t="s">
        <v>731</v>
      </c>
    </row>
    <row r="681" spans="1:23" ht="79.5" customHeight="1">
      <c r="A681" s="4" t="s">
        <v>306</v>
      </c>
      <c r="B681" s="4" t="s">
        <v>678</v>
      </c>
      <c r="C681" s="4" t="s">
        <v>248</v>
      </c>
      <c r="D681" s="4" t="s">
        <v>158</v>
      </c>
      <c r="E681" s="4" t="s">
        <v>809</v>
      </c>
      <c r="F681" s="2">
        <v>2014</v>
      </c>
      <c r="G681" s="4">
        <v>49269</v>
      </c>
      <c r="H681" s="4">
        <v>0</v>
      </c>
      <c r="I681" s="4" t="s">
        <v>609</v>
      </c>
      <c r="J681" s="4" t="s">
        <v>333</v>
      </c>
      <c r="K681" s="4" t="s">
        <v>737</v>
      </c>
      <c r="L681" s="3">
        <v>41822</v>
      </c>
      <c r="M681" s="4" t="s">
        <v>597</v>
      </c>
      <c r="N681" s="4" t="s">
        <v>718</v>
      </c>
      <c r="O681" s="4" t="s">
        <v>693</v>
      </c>
      <c r="P681" s="4" t="s">
        <v>560</v>
      </c>
      <c r="Q681" s="4" t="s">
        <v>32</v>
      </c>
      <c r="R681" s="4" t="s">
        <v>439</v>
      </c>
      <c r="S681" s="4" t="s">
        <v>412</v>
      </c>
      <c r="T681" s="4">
        <v>214691</v>
      </c>
      <c r="U681" s="4"/>
      <c r="V681" s="4" t="s">
        <v>404</v>
      </c>
      <c r="W681" s="4" t="s">
        <v>731</v>
      </c>
    </row>
    <row r="682" spans="1:23" ht="79.5" customHeight="1">
      <c r="A682" s="4" t="s">
        <v>283</v>
      </c>
      <c r="B682" s="4" t="s">
        <v>63</v>
      </c>
      <c r="C682" s="4" t="s">
        <v>248</v>
      </c>
      <c r="D682" s="4" t="s">
        <v>158</v>
      </c>
      <c r="E682" s="4" t="s">
        <v>854</v>
      </c>
      <c r="F682" s="2">
        <v>2014</v>
      </c>
      <c r="G682" s="4">
        <v>5000000</v>
      </c>
      <c r="H682" s="4">
        <v>0</v>
      </c>
      <c r="I682" s="4" t="s">
        <v>800</v>
      </c>
      <c r="J682" s="4" t="s">
        <v>333</v>
      </c>
      <c r="K682" s="4" t="s">
        <v>737</v>
      </c>
      <c r="L682" s="3">
        <v>41928</v>
      </c>
      <c r="M682" s="4" t="s">
        <v>597</v>
      </c>
      <c r="N682" s="4" t="s">
        <v>718</v>
      </c>
      <c r="O682" s="4" t="s">
        <v>861</v>
      </c>
      <c r="P682" s="4" t="s">
        <v>424</v>
      </c>
      <c r="Q682" s="4" t="s">
        <v>283</v>
      </c>
      <c r="R682" s="4" t="s">
        <v>439</v>
      </c>
      <c r="S682" s="4" t="s">
        <v>412</v>
      </c>
      <c r="T682" s="4">
        <v>219428</v>
      </c>
      <c r="U682" s="4"/>
      <c r="V682" s="4" t="s">
        <v>210</v>
      </c>
      <c r="W682" s="4" t="s">
        <v>731</v>
      </c>
    </row>
    <row r="683" spans="1:23" ht="102" customHeight="1">
      <c r="A683" s="4" t="s">
        <v>206</v>
      </c>
      <c r="B683" s="4" t="s">
        <v>641</v>
      </c>
      <c r="C683" s="4" t="s">
        <v>248</v>
      </c>
      <c r="D683" s="4"/>
      <c r="E683" s="4"/>
      <c r="F683" s="2">
        <v>2014</v>
      </c>
      <c r="G683" s="4">
        <v>0</v>
      </c>
      <c r="H683" s="4">
        <v>75000</v>
      </c>
      <c r="I683" s="4" t="s">
        <v>632</v>
      </c>
      <c r="J683" s="4" t="s">
        <v>333</v>
      </c>
      <c r="K683" s="4" t="s">
        <v>737</v>
      </c>
      <c r="L683" s="3">
        <v>41899</v>
      </c>
      <c r="M683" s="4"/>
      <c r="N683" s="4" t="s">
        <v>718</v>
      </c>
      <c r="O683" s="4" t="s">
        <v>861</v>
      </c>
      <c r="P683" s="4" t="s">
        <v>646</v>
      </c>
      <c r="Q683" s="4" t="s">
        <v>400</v>
      </c>
      <c r="R683" s="4" t="s">
        <v>559</v>
      </c>
      <c r="S683" s="4" t="s">
        <v>412</v>
      </c>
      <c r="T683" s="4">
        <v>219683</v>
      </c>
      <c r="U683" s="4"/>
      <c r="V683" s="4" t="s">
        <v>564</v>
      </c>
      <c r="W683" s="4"/>
    </row>
    <row r="684" spans="1:23" ht="79.5" customHeight="1">
      <c r="A684" s="4" t="s">
        <v>29</v>
      </c>
      <c r="B684" s="4" t="s">
        <v>124</v>
      </c>
      <c r="C684" s="4" t="s">
        <v>248</v>
      </c>
      <c r="D684" s="4" t="s">
        <v>158</v>
      </c>
      <c r="E684" s="4" t="s">
        <v>587</v>
      </c>
      <c r="F684" s="2">
        <v>2014</v>
      </c>
      <c r="G684" s="4">
        <v>0</v>
      </c>
      <c r="H684" s="4">
        <v>150000</v>
      </c>
      <c r="I684" s="4" t="s">
        <v>398</v>
      </c>
      <c r="J684" s="4" t="s">
        <v>333</v>
      </c>
      <c r="K684" s="4" t="s">
        <v>737</v>
      </c>
      <c r="L684" s="3">
        <v>41934</v>
      </c>
      <c r="M684" s="4" t="s">
        <v>597</v>
      </c>
      <c r="N684" s="4" t="s">
        <v>718</v>
      </c>
      <c r="O684" s="4" t="s">
        <v>861</v>
      </c>
      <c r="P684" s="4" t="s">
        <v>646</v>
      </c>
      <c r="Q684" s="4" t="s">
        <v>400</v>
      </c>
      <c r="R684" s="4" t="s">
        <v>559</v>
      </c>
      <c r="S684" s="4" t="s">
        <v>412</v>
      </c>
      <c r="T684" s="4">
        <v>219689</v>
      </c>
      <c r="U684" s="4"/>
      <c r="V684" s="4" t="s">
        <v>564</v>
      </c>
      <c r="W684" s="4" t="s">
        <v>731</v>
      </c>
    </row>
    <row r="685" spans="1:23" ht="125.25" customHeight="1">
      <c r="A685" s="4" t="s">
        <v>907</v>
      </c>
      <c r="B685" s="4" t="s">
        <v>124</v>
      </c>
      <c r="C685" s="4" t="s">
        <v>248</v>
      </c>
      <c r="D685" s="4" t="s">
        <v>158</v>
      </c>
      <c r="E685" s="4" t="s">
        <v>587</v>
      </c>
      <c r="F685" s="2">
        <v>2014</v>
      </c>
      <c r="G685" s="4">
        <v>25000</v>
      </c>
      <c r="H685" s="4">
        <v>0</v>
      </c>
      <c r="I685" s="4" t="s">
        <v>229</v>
      </c>
      <c r="J685" s="4" t="s">
        <v>333</v>
      </c>
      <c r="K685" s="4" t="s">
        <v>737</v>
      </c>
      <c r="L685" s="3">
        <v>41919</v>
      </c>
      <c r="M685" s="4" t="s">
        <v>597</v>
      </c>
      <c r="N685" s="4" t="s">
        <v>718</v>
      </c>
      <c r="O685" s="4" t="s">
        <v>861</v>
      </c>
      <c r="P685" s="4" t="s">
        <v>560</v>
      </c>
      <c r="Q685" s="4" t="s">
        <v>400</v>
      </c>
      <c r="R685" s="4" t="s">
        <v>559</v>
      </c>
      <c r="S685" s="4" t="s">
        <v>412</v>
      </c>
      <c r="T685" s="4">
        <v>219052</v>
      </c>
      <c r="U685" s="4"/>
      <c r="V685" s="4" t="s">
        <v>564</v>
      </c>
      <c r="W685" s="4" t="s">
        <v>731</v>
      </c>
    </row>
    <row r="686" spans="1:23" ht="68.25" customHeight="1">
      <c r="A686" s="4" t="s">
        <v>18</v>
      </c>
      <c r="B686" s="4" t="s">
        <v>541</v>
      </c>
      <c r="C686" s="4" t="s">
        <v>248</v>
      </c>
      <c r="D686" s="4"/>
      <c r="E686" s="4"/>
      <c r="F686" s="2">
        <v>2014</v>
      </c>
      <c r="G686" s="4">
        <v>1500000</v>
      </c>
      <c r="H686" s="4">
        <v>0</v>
      </c>
      <c r="I686" s="4" t="s">
        <v>224</v>
      </c>
      <c r="J686" s="4" t="s">
        <v>333</v>
      </c>
      <c r="K686" s="4" t="s">
        <v>737</v>
      </c>
      <c r="L686" s="3">
        <v>41911</v>
      </c>
      <c r="M686" s="4"/>
      <c r="N686" s="4" t="s">
        <v>718</v>
      </c>
      <c r="O686" s="4" t="s">
        <v>861</v>
      </c>
      <c r="P686" s="4" t="s">
        <v>560</v>
      </c>
      <c r="Q686" s="4" t="s">
        <v>400</v>
      </c>
      <c r="R686" s="4" t="s">
        <v>301</v>
      </c>
      <c r="S686" s="4" t="s">
        <v>412</v>
      </c>
      <c r="T686" s="4">
        <v>219966</v>
      </c>
      <c r="U686" s="4"/>
      <c r="V686" s="4" t="s">
        <v>564</v>
      </c>
      <c r="W686" s="4"/>
    </row>
    <row r="687" spans="1:23" ht="79.5" customHeight="1">
      <c r="A687" s="4" t="s">
        <v>18</v>
      </c>
      <c r="B687" s="4" t="s">
        <v>124</v>
      </c>
      <c r="C687" s="4" t="s">
        <v>248</v>
      </c>
      <c r="D687" s="4" t="s">
        <v>158</v>
      </c>
      <c r="E687" s="4" t="s">
        <v>587</v>
      </c>
      <c r="F687" s="2">
        <v>2014</v>
      </c>
      <c r="G687" s="4">
        <v>1000000</v>
      </c>
      <c r="H687" s="4">
        <v>0</v>
      </c>
      <c r="I687" s="4" t="s">
        <v>873</v>
      </c>
      <c r="J687" s="4" t="s">
        <v>333</v>
      </c>
      <c r="K687" s="4" t="s">
        <v>737</v>
      </c>
      <c r="L687" s="3">
        <v>41911</v>
      </c>
      <c r="M687" s="4" t="s">
        <v>597</v>
      </c>
      <c r="N687" s="4" t="s">
        <v>718</v>
      </c>
      <c r="O687" s="4" t="s">
        <v>861</v>
      </c>
      <c r="P687" s="4" t="s">
        <v>560</v>
      </c>
      <c r="Q687" s="4" t="s">
        <v>400</v>
      </c>
      <c r="R687" s="4" t="s">
        <v>559</v>
      </c>
      <c r="S687" s="4" t="s">
        <v>412</v>
      </c>
      <c r="T687" s="4">
        <v>219960</v>
      </c>
      <c r="U687" s="4"/>
      <c r="V687" s="4" t="s">
        <v>564</v>
      </c>
      <c r="W687" s="4" t="s">
        <v>731</v>
      </c>
    </row>
    <row r="688" spans="1:23" ht="68.25" customHeight="1">
      <c r="A688" s="4" t="s">
        <v>18</v>
      </c>
      <c r="B688" s="4" t="s">
        <v>34</v>
      </c>
      <c r="C688" s="4" t="s">
        <v>248</v>
      </c>
      <c r="D688" s="4"/>
      <c r="E688" s="4"/>
      <c r="F688" s="2">
        <v>2014</v>
      </c>
      <c r="G688" s="4">
        <v>700000</v>
      </c>
      <c r="H688" s="4">
        <v>0</v>
      </c>
      <c r="I688" s="4" t="s">
        <v>873</v>
      </c>
      <c r="J688" s="4" t="s">
        <v>333</v>
      </c>
      <c r="K688" s="4" t="s">
        <v>737</v>
      </c>
      <c r="L688" s="3">
        <v>41907</v>
      </c>
      <c r="M688" s="4"/>
      <c r="N688" s="4" t="s">
        <v>718</v>
      </c>
      <c r="O688" s="4" t="s">
        <v>861</v>
      </c>
      <c r="P688" s="4" t="s">
        <v>560</v>
      </c>
      <c r="Q688" s="4" t="s">
        <v>400</v>
      </c>
      <c r="R688" s="4" t="s">
        <v>559</v>
      </c>
      <c r="S688" s="4" t="s">
        <v>412</v>
      </c>
      <c r="T688" s="4">
        <v>218457</v>
      </c>
      <c r="U688" s="4"/>
      <c r="V688" s="4" t="s">
        <v>564</v>
      </c>
      <c r="W688" s="4"/>
    </row>
    <row r="689" spans="1:23" ht="68.25" customHeight="1">
      <c r="A689" s="4" t="s">
        <v>18</v>
      </c>
      <c r="B689" s="4" t="s">
        <v>400</v>
      </c>
      <c r="C689" s="4" t="s">
        <v>248</v>
      </c>
      <c r="D689" s="4"/>
      <c r="E689" s="4"/>
      <c r="F689" s="2">
        <v>2014</v>
      </c>
      <c r="G689" s="4">
        <v>200000</v>
      </c>
      <c r="H689" s="4">
        <v>0</v>
      </c>
      <c r="I689" s="4" t="s">
        <v>683</v>
      </c>
      <c r="J689" s="4" t="s">
        <v>333</v>
      </c>
      <c r="K689" s="4" t="s">
        <v>737</v>
      </c>
      <c r="L689" s="3">
        <v>41911</v>
      </c>
      <c r="M689" s="4"/>
      <c r="N689" s="4" t="s">
        <v>718</v>
      </c>
      <c r="O689" s="4" t="s">
        <v>861</v>
      </c>
      <c r="P689" s="4" t="s">
        <v>560</v>
      </c>
      <c r="Q689" s="4" t="s">
        <v>400</v>
      </c>
      <c r="R689" s="4" t="s">
        <v>301</v>
      </c>
      <c r="S689" s="4" t="s">
        <v>412</v>
      </c>
      <c r="T689" s="4">
        <v>219961</v>
      </c>
      <c r="U689" s="4"/>
      <c r="V689" s="4" t="s">
        <v>564</v>
      </c>
      <c r="W689" s="4"/>
    </row>
    <row r="690" spans="1:23" ht="79.5" customHeight="1">
      <c r="A690" s="4" t="s">
        <v>18</v>
      </c>
      <c r="B690" s="4" t="s">
        <v>400</v>
      </c>
      <c r="C690" s="4" t="s">
        <v>248</v>
      </c>
      <c r="D690" s="4"/>
      <c r="E690" s="4"/>
      <c r="F690" s="2">
        <v>2014</v>
      </c>
      <c r="G690" s="4">
        <v>400000</v>
      </c>
      <c r="H690" s="4">
        <v>0</v>
      </c>
      <c r="I690" s="4" t="s">
        <v>214</v>
      </c>
      <c r="J690" s="4" t="s">
        <v>333</v>
      </c>
      <c r="K690" s="4" t="s">
        <v>737</v>
      </c>
      <c r="L690" s="3">
        <v>41911</v>
      </c>
      <c r="M690" s="4"/>
      <c r="N690" s="4" t="s">
        <v>718</v>
      </c>
      <c r="O690" s="4" t="s">
        <v>861</v>
      </c>
      <c r="P690" s="4" t="s">
        <v>560</v>
      </c>
      <c r="Q690" s="4" t="s">
        <v>400</v>
      </c>
      <c r="R690" s="4" t="s">
        <v>301</v>
      </c>
      <c r="S690" s="4" t="s">
        <v>412</v>
      </c>
      <c r="T690" s="4">
        <v>219963</v>
      </c>
      <c r="U690" s="4"/>
      <c r="V690" s="4" t="s">
        <v>564</v>
      </c>
      <c r="W690" s="4"/>
    </row>
    <row r="691" spans="1:23" ht="79.5" customHeight="1">
      <c r="A691" s="4" t="s">
        <v>18</v>
      </c>
      <c r="B691" s="4" t="s">
        <v>400</v>
      </c>
      <c r="C691" s="4" t="s">
        <v>248</v>
      </c>
      <c r="D691" s="4"/>
      <c r="E691" s="4"/>
      <c r="F691" s="2">
        <v>2014</v>
      </c>
      <c r="G691" s="4">
        <v>200000</v>
      </c>
      <c r="H691" s="4">
        <v>0</v>
      </c>
      <c r="I691" s="4" t="s">
        <v>498</v>
      </c>
      <c r="J691" s="4" t="s">
        <v>333</v>
      </c>
      <c r="K691" s="4" t="s">
        <v>737</v>
      </c>
      <c r="L691" s="3">
        <v>41911</v>
      </c>
      <c r="M691" s="4"/>
      <c r="N691" s="4" t="s">
        <v>718</v>
      </c>
      <c r="O691" s="4" t="s">
        <v>861</v>
      </c>
      <c r="P691" s="4" t="s">
        <v>560</v>
      </c>
      <c r="Q691" s="4" t="s">
        <v>400</v>
      </c>
      <c r="R691" s="4" t="s">
        <v>301</v>
      </c>
      <c r="S691" s="4" t="s">
        <v>412</v>
      </c>
      <c r="T691" s="4">
        <v>219965</v>
      </c>
      <c r="U691" s="4"/>
      <c r="V691" s="4" t="s">
        <v>564</v>
      </c>
      <c r="W691" s="4"/>
    </row>
    <row r="692" spans="1:23" ht="68.25" customHeight="1">
      <c r="A692" s="4" t="s">
        <v>18</v>
      </c>
      <c r="B692" s="4" t="s">
        <v>636</v>
      </c>
      <c r="C692" s="4" t="s">
        <v>248</v>
      </c>
      <c r="D692" s="4"/>
      <c r="E692" s="4"/>
      <c r="F692" s="2">
        <v>2014</v>
      </c>
      <c r="G692" s="4">
        <v>1000000</v>
      </c>
      <c r="H692" s="4">
        <v>0</v>
      </c>
      <c r="I692" s="4" t="s">
        <v>258</v>
      </c>
      <c r="J692" s="4" t="s">
        <v>333</v>
      </c>
      <c r="K692" s="4" t="s">
        <v>737</v>
      </c>
      <c r="L692" s="3">
        <v>41911</v>
      </c>
      <c r="M692" s="4"/>
      <c r="N692" s="4" t="s">
        <v>718</v>
      </c>
      <c r="O692" s="4" t="s">
        <v>861</v>
      </c>
      <c r="P692" s="4" t="s">
        <v>560</v>
      </c>
      <c r="Q692" s="4" t="s">
        <v>400</v>
      </c>
      <c r="R692" s="4" t="s">
        <v>301</v>
      </c>
      <c r="S692" s="4" t="s">
        <v>412</v>
      </c>
      <c r="T692" s="4">
        <v>219964</v>
      </c>
      <c r="U692" s="4"/>
      <c r="V692" s="4" t="s">
        <v>564</v>
      </c>
      <c r="W692" s="4"/>
    </row>
    <row r="693" spans="1:23" ht="79.5" customHeight="1">
      <c r="A693" s="4" t="s">
        <v>198</v>
      </c>
      <c r="B693" s="4" t="s">
        <v>652</v>
      </c>
      <c r="C693" s="4" t="s">
        <v>248</v>
      </c>
      <c r="D693" s="4" t="s">
        <v>158</v>
      </c>
      <c r="E693" s="4" t="s">
        <v>281</v>
      </c>
      <c r="F693" s="2">
        <v>2014</v>
      </c>
      <c r="G693" s="4">
        <v>8393790</v>
      </c>
      <c r="H693" s="4">
        <v>0</v>
      </c>
      <c r="I693" s="4" t="s">
        <v>286</v>
      </c>
      <c r="J693" s="4" t="s">
        <v>333</v>
      </c>
      <c r="K693" s="4" t="s">
        <v>737</v>
      </c>
      <c r="L693" s="3">
        <v>41900</v>
      </c>
      <c r="M693" s="4" t="s">
        <v>597</v>
      </c>
      <c r="N693" s="4" t="s">
        <v>718</v>
      </c>
      <c r="O693" s="4" t="s">
        <v>226</v>
      </c>
      <c r="P693" s="4" t="s">
        <v>560</v>
      </c>
      <c r="Q693" s="4" t="s">
        <v>198</v>
      </c>
      <c r="R693" s="4" t="s">
        <v>439</v>
      </c>
      <c r="S693" s="4" t="s">
        <v>412</v>
      </c>
      <c r="T693" s="4">
        <v>218957</v>
      </c>
      <c r="U693" s="4"/>
      <c r="V693" s="4" t="s">
        <v>568</v>
      </c>
      <c r="W693" s="4" t="s">
        <v>731</v>
      </c>
    </row>
    <row r="694" spans="1:23" ht="79.5" customHeight="1">
      <c r="A694" s="4" t="s">
        <v>198</v>
      </c>
      <c r="B694" s="4" t="s">
        <v>652</v>
      </c>
      <c r="C694" s="4" t="s">
        <v>248</v>
      </c>
      <c r="D694" s="4" t="s">
        <v>158</v>
      </c>
      <c r="E694" s="4" t="s">
        <v>281</v>
      </c>
      <c r="F694" s="2">
        <v>2014</v>
      </c>
      <c r="G694" s="4">
        <v>1003091</v>
      </c>
      <c r="H694" s="4">
        <v>0</v>
      </c>
      <c r="I694" s="4" t="s">
        <v>247</v>
      </c>
      <c r="J694" s="4" t="s">
        <v>333</v>
      </c>
      <c r="K694" s="4" t="s">
        <v>737</v>
      </c>
      <c r="L694" s="3">
        <v>41905</v>
      </c>
      <c r="M694" s="4" t="s">
        <v>597</v>
      </c>
      <c r="N694" s="4" t="s">
        <v>718</v>
      </c>
      <c r="O694" s="4" t="s">
        <v>693</v>
      </c>
      <c r="P694" s="4" t="s">
        <v>560</v>
      </c>
      <c r="Q694" s="4" t="s">
        <v>198</v>
      </c>
      <c r="R694" s="4" t="s">
        <v>439</v>
      </c>
      <c r="S694" s="4" t="s">
        <v>412</v>
      </c>
      <c r="T694" s="4">
        <v>218962</v>
      </c>
      <c r="U694" s="4"/>
      <c r="V694" s="4" t="s">
        <v>568</v>
      </c>
      <c r="W694" s="4" t="s">
        <v>731</v>
      </c>
    </row>
    <row r="695" spans="1:23" ht="79.5" customHeight="1">
      <c r="A695" s="4" t="s">
        <v>198</v>
      </c>
      <c r="B695" s="4" t="s">
        <v>652</v>
      </c>
      <c r="C695" s="4" t="s">
        <v>248</v>
      </c>
      <c r="D695" s="4" t="s">
        <v>158</v>
      </c>
      <c r="E695" s="4" t="s">
        <v>281</v>
      </c>
      <c r="F695" s="2">
        <v>2014</v>
      </c>
      <c r="G695" s="4">
        <v>8941626</v>
      </c>
      <c r="H695" s="4">
        <v>0</v>
      </c>
      <c r="I695" s="4" t="s">
        <v>153</v>
      </c>
      <c r="J695" s="4" t="s">
        <v>333</v>
      </c>
      <c r="K695" s="4" t="s">
        <v>737</v>
      </c>
      <c r="L695" s="3">
        <v>41905</v>
      </c>
      <c r="M695" s="4" t="s">
        <v>597</v>
      </c>
      <c r="N695" s="4" t="s">
        <v>718</v>
      </c>
      <c r="O695" s="4" t="s">
        <v>693</v>
      </c>
      <c r="P695" s="4" t="s">
        <v>560</v>
      </c>
      <c r="Q695" s="4" t="s">
        <v>198</v>
      </c>
      <c r="R695" s="4" t="s">
        <v>439</v>
      </c>
      <c r="S695" s="4" t="s">
        <v>412</v>
      </c>
      <c r="T695" s="4">
        <v>218963</v>
      </c>
      <c r="U695" s="4"/>
      <c r="V695" s="4" t="s">
        <v>568</v>
      </c>
      <c r="W695" s="4" t="s">
        <v>731</v>
      </c>
    </row>
    <row r="696" spans="1:23" ht="79.5" customHeight="1">
      <c r="A696" s="4" t="s">
        <v>198</v>
      </c>
      <c r="B696" s="4" t="s">
        <v>652</v>
      </c>
      <c r="C696" s="4" t="s">
        <v>248</v>
      </c>
      <c r="D696" s="4" t="s">
        <v>158</v>
      </c>
      <c r="E696" s="4" t="s">
        <v>281</v>
      </c>
      <c r="F696" s="2">
        <v>2014</v>
      </c>
      <c r="G696" s="4">
        <v>5100000</v>
      </c>
      <c r="H696" s="4">
        <v>0</v>
      </c>
      <c r="I696" s="4" t="s">
        <v>573</v>
      </c>
      <c r="J696" s="4" t="s">
        <v>333</v>
      </c>
      <c r="K696" s="4" t="s">
        <v>737</v>
      </c>
      <c r="L696" s="3">
        <v>41913</v>
      </c>
      <c r="M696" s="4" t="s">
        <v>597</v>
      </c>
      <c r="N696" s="4" t="s">
        <v>718</v>
      </c>
      <c r="O696" s="4" t="s">
        <v>207</v>
      </c>
      <c r="P696" s="4" t="s">
        <v>560</v>
      </c>
      <c r="Q696" s="4" t="s">
        <v>198</v>
      </c>
      <c r="R696" s="4" t="s">
        <v>439</v>
      </c>
      <c r="S696" s="4" t="s">
        <v>412</v>
      </c>
      <c r="T696" s="4">
        <v>218953</v>
      </c>
      <c r="U696" s="4"/>
      <c r="V696" s="4" t="s">
        <v>568</v>
      </c>
      <c r="W696" s="4" t="s">
        <v>731</v>
      </c>
    </row>
    <row r="697" spans="1:23" ht="79.5" customHeight="1">
      <c r="A697" s="4" t="s">
        <v>198</v>
      </c>
      <c r="B697" s="4" t="s">
        <v>652</v>
      </c>
      <c r="C697" s="4" t="s">
        <v>248</v>
      </c>
      <c r="D697" s="4" t="s">
        <v>158</v>
      </c>
      <c r="E697" s="4" t="s">
        <v>281</v>
      </c>
      <c r="F697" s="2">
        <v>2014</v>
      </c>
      <c r="G697" s="4">
        <v>3089250</v>
      </c>
      <c r="H697" s="4">
        <v>0</v>
      </c>
      <c r="I697" s="4" t="s">
        <v>616</v>
      </c>
      <c r="J697" s="4" t="s">
        <v>333</v>
      </c>
      <c r="K697" s="4" t="s">
        <v>737</v>
      </c>
      <c r="L697" s="3">
        <v>41899</v>
      </c>
      <c r="M697" s="4" t="s">
        <v>597</v>
      </c>
      <c r="N697" s="4" t="s">
        <v>718</v>
      </c>
      <c r="O697" s="4" t="s">
        <v>226</v>
      </c>
      <c r="P697" s="4" t="s">
        <v>560</v>
      </c>
      <c r="Q697" s="4" t="s">
        <v>198</v>
      </c>
      <c r="R697" s="4" t="s">
        <v>439</v>
      </c>
      <c r="S697" s="4" t="s">
        <v>412</v>
      </c>
      <c r="T697" s="4">
        <v>218956</v>
      </c>
      <c r="U697" s="4"/>
      <c r="V697" s="4" t="s">
        <v>568</v>
      </c>
      <c r="W697" s="4" t="s">
        <v>731</v>
      </c>
    </row>
    <row r="698" spans="1:23" ht="79.5" customHeight="1">
      <c r="A698" s="4" t="s">
        <v>198</v>
      </c>
      <c r="B698" s="4" t="s">
        <v>440</v>
      </c>
      <c r="C698" s="4" t="s">
        <v>248</v>
      </c>
      <c r="D698" s="4" t="s">
        <v>158</v>
      </c>
      <c r="E698" s="4" t="s">
        <v>121</v>
      </c>
      <c r="F698" s="2">
        <v>2014</v>
      </c>
      <c r="G698" s="4">
        <v>1400000</v>
      </c>
      <c r="H698" s="4">
        <v>0</v>
      </c>
      <c r="I698" s="4" t="s">
        <v>845</v>
      </c>
      <c r="J698" s="4" t="s">
        <v>333</v>
      </c>
      <c r="K698" s="4" t="s">
        <v>737</v>
      </c>
      <c r="L698" s="3">
        <v>41913</v>
      </c>
      <c r="M698" s="4" t="s">
        <v>597</v>
      </c>
      <c r="N698" s="4" t="s">
        <v>508</v>
      </c>
      <c r="O698" s="4" t="s">
        <v>861</v>
      </c>
      <c r="P698" s="4" t="s">
        <v>560</v>
      </c>
      <c r="Q698" s="4" t="s">
        <v>198</v>
      </c>
      <c r="R698" s="4" t="s">
        <v>439</v>
      </c>
      <c r="S698" s="4" t="s">
        <v>412</v>
      </c>
      <c r="T698" s="4">
        <v>218950</v>
      </c>
      <c r="U698" s="4"/>
      <c r="V698" s="4" t="s">
        <v>564</v>
      </c>
      <c r="W698" s="4" t="s">
        <v>731</v>
      </c>
    </row>
    <row r="699" spans="1:23" ht="79.5" customHeight="1">
      <c r="A699" s="4" t="s">
        <v>198</v>
      </c>
      <c r="B699" s="4" t="s">
        <v>353</v>
      </c>
      <c r="C699" s="4" t="s">
        <v>248</v>
      </c>
      <c r="D699" s="4" t="s">
        <v>158</v>
      </c>
      <c r="E699" s="4" t="s">
        <v>235</v>
      </c>
      <c r="F699" s="2">
        <v>2014</v>
      </c>
      <c r="G699" s="4">
        <v>1641822</v>
      </c>
      <c r="H699" s="4">
        <v>0</v>
      </c>
      <c r="I699" s="4" t="s">
        <v>749</v>
      </c>
      <c r="J699" s="4" t="s">
        <v>333</v>
      </c>
      <c r="K699" s="4" t="s">
        <v>737</v>
      </c>
      <c r="L699" s="3">
        <v>41905</v>
      </c>
      <c r="M699" s="4" t="s">
        <v>597</v>
      </c>
      <c r="N699" s="4" t="s">
        <v>718</v>
      </c>
      <c r="O699" s="4" t="s">
        <v>693</v>
      </c>
      <c r="P699" s="4" t="s">
        <v>560</v>
      </c>
      <c r="Q699" s="4" t="s">
        <v>198</v>
      </c>
      <c r="R699" s="4" t="s">
        <v>439</v>
      </c>
      <c r="S699" s="4" t="s">
        <v>412</v>
      </c>
      <c r="T699" s="4">
        <v>218959</v>
      </c>
      <c r="U699" s="4"/>
      <c r="V699" s="4" t="s">
        <v>568</v>
      </c>
      <c r="W699" s="4" t="s">
        <v>731</v>
      </c>
    </row>
    <row r="700" spans="1:23" ht="79.5" customHeight="1">
      <c r="A700" s="4" t="s">
        <v>198</v>
      </c>
      <c r="B700" s="4" t="s">
        <v>708</v>
      </c>
      <c r="C700" s="4" t="s">
        <v>248</v>
      </c>
      <c r="D700" s="4" t="s">
        <v>158</v>
      </c>
      <c r="E700" s="4" t="s">
        <v>901</v>
      </c>
      <c r="F700" s="2">
        <v>2014</v>
      </c>
      <c r="G700" s="4">
        <v>4113461</v>
      </c>
      <c r="H700" s="4">
        <v>0</v>
      </c>
      <c r="I700" s="4" t="s">
        <v>364</v>
      </c>
      <c r="J700" s="4" t="s">
        <v>333</v>
      </c>
      <c r="K700" s="4" t="s">
        <v>737</v>
      </c>
      <c r="L700" s="3">
        <v>41890</v>
      </c>
      <c r="M700" s="4" t="s">
        <v>597</v>
      </c>
      <c r="N700" s="4" t="s">
        <v>718</v>
      </c>
      <c r="O700" s="4" t="s">
        <v>693</v>
      </c>
      <c r="P700" s="4" t="s">
        <v>424</v>
      </c>
      <c r="Q700" s="4" t="s">
        <v>198</v>
      </c>
      <c r="R700" s="4" t="s">
        <v>210</v>
      </c>
      <c r="S700" s="4" t="s">
        <v>412</v>
      </c>
      <c r="T700" s="4">
        <v>217934</v>
      </c>
      <c r="U700" s="4"/>
      <c r="V700" s="4" t="s">
        <v>564</v>
      </c>
      <c r="W700" s="4" t="s">
        <v>731</v>
      </c>
    </row>
    <row r="701" spans="1:23" ht="79.5" customHeight="1">
      <c r="A701" s="4" t="s">
        <v>198</v>
      </c>
      <c r="B701" s="4" t="s">
        <v>708</v>
      </c>
      <c r="C701" s="4" t="s">
        <v>248</v>
      </c>
      <c r="D701" s="4" t="s">
        <v>158</v>
      </c>
      <c r="E701" s="4" t="s">
        <v>901</v>
      </c>
      <c r="F701" s="2">
        <v>2014</v>
      </c>
      <c r="G701" s="4">
        <v>4122850</v>
      </c>
      <c r="H701" s="4">
        <v>0</v>
      </c>
      <c r="I701" s="4" t="s">
        <v>554</v>
      </c>
      <c r="J701" s="4" t="s">
        <v>333</v>
      </c>
      <c r="K701" s="4" t="s">
        <v>737</v>
      </c>
      <c r="L701" s="3">
        <v>41890</v>
      </c>
      <c r="M701" s="4" t="s">
        <v>597</v>
      </c>
      <c r="N701" s="4" t="s">
        <v>718</v>
      </c>
      <c r="O701" s="4" t="s">
        <v>226</v>
      </c>
      <c r="P701" s="4" t="s">
        <v>424</v>
      </c>
      <c r="Q701" s="4" t="s">
        <v>198</v>
      </c>
      <c r="R701" s="4" t="s">
        <v>210</v>
      </c>
      <c r="S701" s="4" t="s">
        <v>412</v>
      </c>
      <c r="T701" s="4">
        <v>217932</v>
      </c>
      <c r="U701" s="4"/>
      <c r="V701" s="4" t="s">
        <v>564</v>
      </c>
      <c r="W701" s="4" t="s">
        <v>731</v>
      </c>
    </row>
    <row r="702" spans="1:23" ht="79.5" customHeight="1">
      <c r="A702" s="4" t="s">
        <v>198</v>
      </c>
      <c r="B702" s="4" t="s">
        <v>708</v>
      </c>
      <c r="C702" s="4" t="s">
        <v>248</v>
      </c>
      <c r="D702" s="4" t="s">
        <v>158</v>
      </c>
      <c r="E702" s="4" t="s">
        <v>901</v>
      </c>
      <c r="F702" s="2">
        <v>2014</v>
      </c>
      <c r="G702" s="4">
        <v>20778594</v>
      </c>
      <c r="H702" s="4">
        <v>0</v>
      </c>
      <c r="I702" s="4" t="s">
        <v>655</v>
      </c>
      <c r="J702" s="4" t="s">
        <v>333</v>
      </c>
      <c r="K702" s="4" t="s">
        <v>737</v>
      </c>
      <c r="L702" s="3">
        <v>41890</v>
      </c>
      <c r="M702" s="4" t="s">
        <v>597</v>
      </c>
      <c r="N702" s="4" t="s">
        <v>718</v>
      </c>
      <c r="O702" s="4" t="s">
        <v>207</v>
      </c>
      <c r="P702" s="4" t="s">
        <v>424</v>
      </c>
      <c r="Q702" s="4" t="s">
        <v>198</v>
      </c>
      <c r="R702" s="4" t="s">
        <v>210</v>
      </c>
      <c r="S702" s="4" t="s">
        <v>412</v>
      </c>
      <c r="T702" s="4">
        <v>217933</v>
      </c>
      <c r="U702" s="4"/>
      <c r="V702" s="4" t="s">
        <v>564</v>
      </c>
      <c r="W702" s="4" t="s">
        <v>731</v>
      </c>
    </row>
    <row r="703" spans="1:23" ht="79.5" customHeight="1">
      <c r="A703" s="4" t="s">
        <v>198</v>
      </c>
      <c r="B703" s="4" t="s">
        <v>708</v>
      </c>
      <c r="C703" s="4" t="s">
        <v>248</v>
      </c>
      <c r="D703" s="4" t="s">
        <v>158</v>
      </c>
      <c r="E703" s="4" t="s">
        <v>901</v>
      </c>
      <c r="F703" s="2">
        <v>2014</v>
      </c>
      <c r="G703" s="4">
        <v>0</v>
      </c>
      <c r="H703" s="4">
        <v>112500000</v>
      </c>
      <c r="I703" s="4" t="s">
        <v>290</v>
      </c>
      <c r="J703" s="4" t="s">
        <v>333</v>
      </c>
      <c r="K703" s="4" t="s">
        <v>737</v>
      </c>
      <c r="L703" s="3">
        <v>41907</v>
      </c>
      <c r="M703" s="4" t="s">
        <v>597</v>
      </c>
      <c r="N703" s="4" t="s">
        <v>718</v>
      </c>
      <c r="O703" s="4" t="s">
        <v>861</v>
      </c>
      <c r="P703" s="4" t="s">
        <v>646</v>
      </c>
      <c r="Q703" s="4" t="s">
        <v>198</v>
      </c>
      <c r="R703" s="4" t="s">
        <v>210</v>
      </c>
      <c r="S703" s="4" t="s">
        <v>412</v>
      </c>
      <c r="T703" s="4">
        <v>218589</v>
      </c>
      <c r="U703" s="4"/>
      <c r="V703" s="4" t="s">
        <v>564</v>
      </c>
      <c r="W703" s="4" t="s">
        <v>731</v>
      </c>
    </row>
    <row r="704" spans="1:23" ht="79.5" customHeight="1">
      <c r="A704" s="4" t="s">
        <v>198</v>
      </c>
      <c r="B704" s="4" t="s">
        <v>357</v>
      </c>
      <c r="C704" s="4" t="s">
        <v>248</v>
      </c>
      <c r="D704" s="4" t="s">
        <v>158</v>
      </c>
      <c r="E704" s="4" t="s">
        <v>111</v>
      </c>
      <c r="F704" s="2">
        <v>2014</v>
      </c>
      <c r="G704" s="4">
        <v>3500000</v>
      </c>
      <c r="H704" s="4">
        <v>0</v>
      </c>
      <c r="I704" s="4" t="s">
        <v>282</v>
      </c>
      <c r="J704" s="4" t="s">
        <v>333</v>
      </c>
      <c r="K704" s="4" t="s">
        <v>737</v>
      </c>
      <c r="L704" s="3">
        <v>41913</v>
      </c>
      <c r="M704" s="4" t="s">
        <v>597</v>
      </c>
      <c r="N704" s="4" t="s">
        <v>508</v>
      </c>
      <c r="O704" s="4" t="s">
        <v>693</v>
      </c>
      <c r="P704" s="4" t="s">
        <v>560</v>
      </c>
      <c r="Q704" s="4" t="s">
        <v>198</v>
      </c>
      <c r="R704" s="4" t="s">
        <v>439</v>
      </c>
      <c r="S704" s="4" t="s">
        <v>412</v>
      </c>
      <c r="T704" s="4">
        <v>218960</v>
      </c>
      <c r="U704" s="4"/>
      <c r="V704" s="4" t="s">
        <v>564</v>
      </c>
      <c r="W704" s="4" t="s">
        <v>597</v>
      </c>
    </row>
    <row r="705" spans="1:23" ht="79.5" customHeight="1">
      <c r="A705" s="4" t="s">
        <v>198</v>
      </c>
      <c r="B705" s="4" t="s">
        <v>357</v>
      </c>
      <c r="C705" s="4" t="s">
        <v>248</v>
      </c>
      <c r="D705" s="4" t="s">
        <v>158</v>
      </c>
      <c r="E705" s="4" t="s">
        <v>767</v>
      </c>
      <c r="F705" s="2">
        <v>2014</v>
      </c>
      <c r="G705" s="4">
        <v>7100000</v>
      </c>
      <c r="H705" s="4">
        <v>0</v>
      </c>
      <c r="I705" s="4" t="s">
        <v>406</v>
      </c>
      <c r="J705" s="4" t="s">
        <v>333</v>
      </c>
      <c r="K705" s="4" t="s">
        <v>737</v>
      </c>
      <c r="L705" s="3">
        <v>41899</v>
      </c>
      <c r="M705" s="4" t="s">
        <v>597</v>
      </c>
      <c r="N705" s="4" t="s">
        <v>467</v>
      </c>
      <c r="O705" s="4" t="s">
        <v>226</v>
      </c>
      <c r="P705" s="4" t="s">
        <v>560</v>
      </c>
      <c r="Q705" s="4" t="s">
        <v>198</v>
      </c>
      <c r="R705" s="4" t="s">
        <v>439</v>
      </c>
      <c r="S705" s="4" t="s">
        <v>412</v>
      </c>
      <c r="T705" s="4">
        <v>218955</v>
      </c>
      <c r="U705" s="4"/>
      <c r="V705" s="4" t="s">
        <v>568</v>
      </c>
      <c r="W705" s="4" t="s">
        <v>731</v>
      </c>
    </row>
    <row r="706" spans="1:23" ht="79.5" customHeight="1">
      <c r="A706" s="4" t="s">
        <v>198</v>
      </c>
      <c r="B706" s="4" t="s">
        <v>357</v>
      </c>
      <c r="C706" s="4" t="s">
        <v>248</v>
      </c>
      <c r="D706" s="4" t="s">
        <v>158</v>
      </c>
      <c r="E706" s="4" t="s">
        <v>767</v>
      </c>
      <c r="F706" s="2">
        <v>2014</v>
      </c>
      <c r="G706" s="4">
        <v>6000000</v>
      </c>
      <c r="H706" s="4">
        <v>0</v>
      </c>
      <c r="I706" s="4" t="s">
        <v>182</v>
      </c>
      <c r="J706" s="4" t="s">
        <v>333</v>
      </c>
      <c r="K706" s="4" t="s">
        <v>737</v>
      </c>
      <c r="L706" s="3">
        <v>41905</v>
      </c>
      <c r="M706" s="4" t="s">
        <v>597</v>
      </c>
      <c r="N706" s="4" t="s">
        <v>467</v>
      </c>
      <c r="O706" s="4" t="s">
        <v>693</v>
      </c>
      <c r="P706" s="4" t="s">
        <v>560</v>
      </c>
      <c r="Q706" s="4" t="s">
        <v>198</v>
      </c>
      <c r="R706" s="4" t="s">
        <v>439</v>
      </c>
      <c r="S706" s="4" t="s">
        <v>412</v>
      </c>
      <c r="T706" s="4">
        <v>218964</v>
      </c>
      <c r="U706" s="4"/>
      <c r="V706" s="4" t="s">
        <v>568</v>
      </c>
      <c r="W706" s="4" t="s">
        <v>731</v>
      </c>
    </row>
    <row r="707" spans="1:23" ht="79.5" customHeight="1">
      <c r="A707" s="4" t="s">
        <v>198</v>
      </c>
      <c r="B707" s="4" t="s">
        <v>357</v>
      </c>
      <c r="C707" s="4" t="s">
        <v>248</v>
      </c>
      <c r="D707" s="4" t="s">
        <v>158</v>
      </c>
      <c r="E707" s="4" t="s">
        <v>767</v>
      </c>
      <c r="F707" s="2">
        <v>2014</v>
      </c>
      <c r="G707" s="4">
        <v>5600000</v>
      </c>
      <c r="H707" s="4">
        <v>0</v>
      </c>
      <c r="I707" s="4" t="s">
        <v>654</v>
      </c>
      <c r="J707" s="4" t="s">
        <v>333</v>
      </c>
      <c r="K707" s="4" t="s">
        <v>737</v>
      </c>
      <c r="L707" s="3">
        <v>41899</v>
      </c>
      <c r="M707" s="4" t="s">
        <v>597</v>
      </c>
      <c r="N707" s="4" t="s">
        <v>467</v>
      </c>
      <c r="O707" s="4" t="s">
        <v>207</v>
      </c>
      <c r="P707" s="4" t="s">
        <v>560</v>
      </c>
      <c r="Q707" s="4" t="s">
        <v>198</v>
      </c>
      <c r="R707" s="4" t="s">
        <v>439</v>
      </c>
      <c r="S707" s="4" t="s">
        <v>412</v>
      </c>
      <c r="T707" s="4">
        <v>218951</v>
      </c>
      <c r="U707" s="4"/>
      <c r="V707" s="4" t="s">
        <v>568</v>
      </c>
      <c r="W707" s="4" t="s">
        <v>731</v>
      </c>
    </row>
    <row r="708" spans="1:23" ht="79.5" customHeight="1">
      <c r="A708" s="4" t="s">
        <v>198</v>
      </c>
      <c r="B708" s="4" t="s">
        <v>678</v>
      </c>
      <c r="C708" s="4" t="s">
        <v>248</v>
      </c>
      <c r="D708" s="4" t="s">
        <v>158</v>
      </c>
      <c r="E708" s="4" t="s">
        <v>809</v>
      </c>
      <c r="F708" s="2">
        <v>2014</v>
      </c>
      <c r="G708" s="4">
        <v>2800000</v>
      </c>
      <c r="H708" s="4">
        <v>0</v>
      </c>
      <c r="I708" s="4" t="s">
        <v>757</v>
      </c>
      <c r="J708" s="4" t="s">
        <v>333</v>
      </c>
      <c r="K708" s="4" t="s">
        <v>737</v>
      </c>
      <c r="L708" s="3">
        <v>41913</v>
      </c>
      <c r="M708" s="4" t="s">
        <v>597</v>
      </c>
      <c r="N708" s="4" t="s">
        <v>718</v>
      </c>
      <c r="O708" s="4" t="s">
        <v>693</v>
      </c>
      <c r="P708" s="4" t="s">
        <v>560</v>
      </c>
      <c r="Q708" s="4" t="s">
        <v>198</v>
      </c>
      <c r="R708" s="4" t="s">
        <v>439</v>
      </c>
      <c r="S708" s="4" t="s">
        <v>412</v>
      </c>
      <c r="T708" s="4">
        <v>218961</v>
      </c>
      <c r="U708" s="4"/>
      <c r="V708" s="4" t="s">
        <v>568</v>
      </c>
      <c r="W708" s="4" t="s">
        <v>731</v>
      </c>
    </row>
    <row r="709" spans="1:23" ht="79.5" customHeight="1">
      <c r="A709" s="4" t="s">
        <v>198</v>
      </c>
      <c r="B709" s="4" t="s">
        <v>678</v>
      </c>
      <c r="C709" s="4" t="s">
        <v>248</v>
      </c>
      <c r="D709" s="4" t="s">
        <v>158</v>
      </c>
      <c r="E709" s="4" t="s">
        <v>809</v>
      </c>
      <c r="F709" s="2">
        <v>2014</v>
      </c>
      <c r="G709" s="4">
        <v>500000</v>
      </c>
      <c r="H709" s="4">
        <v>0</v>
      </c>
      <c r="I709" s="4" t="s">
        <v>41</v>
      </c>
      <c r="J709" s="4" t="s">
        <v>333</v>
      </c>
      <c r="K709" s="4" t="s">
        <v>737</v>
      </c>
      <c r="L709" s="3">
        <v>41913</v>
      </c>
      <c r="M709" s="4" t="s">
        <v>597</v>
      </c>
      <c r="N709" s="4" t="s">
        <v>718</v>
      </c>
      <c r="O709" s="4" t="s">
        <v>359</v>
      </c>
      <c r="P709" s="4" t="s">
        <v>560</v>
      </c>
      <c r="Q709" s="4" t="s">
        <v>198</v>
      </c>
      <c r="R709" s="4" t="s">
        <v>439</v>
      </c>
      <c r="S709" s="4" t="s">
        <v>412</v>
      </c>
      <c r="T709" s="4">
        <v>220116</v>
      </c>
      <c r="U709" s="4"/>
      <c r="V709" s="4" t="s">
        <v>568</v>
      </c>
      <c r="W709" s="4" t="s">
        <v>731</v>
      </c>
    </row>
    <row r="710" spans="1:23" ht="79.5" customHeight="1">
      <c r="A710" s="4" t="s">
        <v>198</v>
      </c>
      <c r="B710" s="4" t="s">
        <v>678</v>
      </c>
      <c r="C710" s="4" t="s">
        <v>248</v>
      </c>
      <c r="D710" s="4" t="s">
        <v>158</v>
      </c>
      <c r="E710" s="4" t="s">
        <v>809</v>
      </c>
      <c r="F710" s="2">
        <v>2014</v>
      </c>
      <c r="G710" s="4">
        <v>19121406</v>
      </c>
      <c r="H710" s="4">
        <v>0</v>
      </c>
      <c r="I710" s="4" t="s">
        <v>504</v>
      </c>
      <c r="J710" s="4" t="s">
        <v>333</v>
      </c>
      <c r="K710" s="4" t="s">
        <v>737</v>
      </c>
      <c r="L710" s="3">
        <v>41913</v>
      </c>
      <c r="M710" s="4" t="s">
        <v>597</v>
      </c>
      <c r="N710" s="4" t="s">
        <v>718</v>
      </c>
      <c r="O710" s="4" t="s">
        <v>207</v>
      </c>
      <c r="P710" s="4" t="s">
        <v>560</v>
      </c>
      <c r="Q710" s="4" t="s">
        <v>198</v>
      </c>
      <c r="R710" s="4" t="s">
        <v>439</v>
      </c>
      <c r="S710" s="4" t="s">
        <v>412</v>
      </c>
      <c r="T710" s="4">
        <v>218954</v>
      </c>
      <c r="U710" s="4"/>
      <c r="V710" s="4" t="s">
        <v>568</v>
      </c>
      <c r="W710" s="4" t="s">
        <v>731</v>
      </c>
    </row>
    <row r="711" spans="1:23" ht="79.5" customHeight="1">
      <c r="A711" s="4" t="s">
        <v>198</v>
      </c>
      <c r="B711" s="4" t="s">
        <v>678</v>
      </c>
      <c r="C711" s="4" t="s">
        <v>248</v>
      </c>
      <c r="D711" s="4" t="s">
        <v>158</v>
      </c>
      <c r="E711" s="4" t="s">
        <v>809</v>
      </c>
      <c r="F711" s="2">
        <v>2014</v>
      </c>
      <c r="G711" s="4">
        <v>2294110</v>
      </c>
      <c r="H711" s="4">
        <v>0</v>
      </c>
      <c r="I711" s="4" t="s">
        <v>801</v>
      </c>
      <c r="J711" s="4" t="s">
        <v>333</v>
      </c>
      <c r="K711" s="4" t="s">
        <v>737</v>
      </c>
      <c r="L711" s="3">
        <v>41907</v>
      </c>
      <c r="M711" s="4" t="s">
        <v>597</v>
      </c>
      <c r="N711" s="4" t="s">
        <v>718</v>
      </c>
      <c r="O711" s="4" t="s">
        <v>226</v>
      </c>
      <c r="P711" s="4" t="s">
        <v>560</v>
      </c>
      <c r="Q711" s="4" t="s">
        <v>198</v>
      </c>
      <c r="R711" s="4" t="s">
        <v>439</v>
      </c>
      <c r="S711" s="4" t="s">
        <v>412</v>
      </c>
      <c r="T711" s="4">
        <v>218958</v>
      </c>
      <c r="U711" s="4"/>
      <c r="V711" s="4" t="s">
        <v>568</v>
      </c>
      <c r="W711" s="4" t="s">
        <v>731</v>
      </c>
    </row>
    <row r="712" spans="1:23" ht="79.5" customHeight="1">
      <c r="A712" s="4" t="s">
        <v>357</v>
      </c>
      <c r="B712" s="4" t="s">
        <v>63</v>
      </c>
      <c r="C712" s="4" t="s">
        <v>248</v>
      </c>
      <c r="D712" s="4" t="s">
        <v>158</v>
      </c>
      <c r="E712" s="4" t="s">
        <v>854</v>
      </c>
      <c r="F712" s="2">
        <v>2014</v>
      </c>
      <c r="G712" s="4">
        <v>-4000000</v>
      </c>
      <c r="H712" s="4">
        <v>0</v>
      </c>
      <c r="I712" s="4" t="s">
        <v>775</v>
      </c>
      <c r="J712" s="4"/>
      <c r="K712" s="4" t="s">
        <v>737</v>
      </c>
      <c r="L712" s="3">
        <v>41950</v>
      </c>
      <c r="M712" s="4" t="s">
        <v>597</v>
      </c>
      <c r="N712" s="4" t="s">
        <v>718</v>
      </c>
      <c r="O712" s="4" t="s">
        <v>861</v>
      </c>
      <c r="P712" s="4" t="s">
        <v>560</v>
      </c>
      <c r="Q712" s="4" t="s">
        <v>285</v>
      </c>
      <c r="R712" s="4" t="s">
        <v>439</v>
      </c>
      <c r="S712" s="4" t="s">
        <v>412</v>
      </c>
      <c r="T712" s="4">
        <v>220581</v>
      </c>
      <c r="U712" s="4"/>
      <c r="V712" s="4" t="s">
        <v>564</v>
      </c>
      <c r="W712" s="4" t="s">
        <v>731</v>
      </c>
    </row>
    <row r="713" spans="1:23" ht="79.5" customHeight="1">
      <c r="A713" s="4" t="s">
        <v>357</v>
      </c>
      <c r="B713" s="4" t="s">
        <v>63</v>
      </c>
      <c r="C713" s="4" t="s">
        <v>248</v>
      </c>
      <c r="D713" s="4" t="s">
        <v>158</v>
      </c>
      <c r="E713" s="4" t="s">
        <v>854</v>
      </c>
      <c r="F713" s="2">
        <v>2014</v>
      </c>
      <c r="G713" s="4">
        <v>-4000000</v>
      </c>
      <c r="H713" s="4">
        <v>0</v>
      </c>
      <c r="I713" s="4" t="s">
        <v>189</v>
      </c>
      <c r="J713" s="4"/>
      <c r="K713" s="4" t="s">
        <v>737</v>
      </c>
      <c r="L713" s="3">
        <v>41950</v>
      </c>
      <c r="M713" s="4" t="s">
        <v>597</v>
      </c>
      <c r="N713" s="4" t="s">
        <v>718</v>
      </c>
      <c r="O713" s="4" t="s">
        <v>861</v>
      </c>
      <c r="P713" s="4" t="s">
        <v>560</v>
      </c>
      <c r="Q713" s="4" t="s">
        <v>285</v>
      </c>
      <c r="R713" s="4" t="s">
        <v>439</v>
      </c>
      <c r="S713" s="4" t="s">
        <v>412</v>
      </c>
      <c r="T713" s="4">
        <v>220580</v>
      </c>
      <c r="U713" s="4"/>
      <c r="V713" s="4" t="s">
        <v>564</v>
      </c>
      <c r="W713" s="4" t="s">
        <v>731</v>
      </c>
    </row>
    <row r="714" spans="1:23" ht="79.5" customHeight="1">
      <c r="A714" s="4" t="s">
        <v>357</v>
      </c>
      <c r="B714" s="4" t="s">
        <v>63</v>
      </c>
      <c r="C714" s="4" t="s">
        <v>248</v>
      </c>
      <c r="D714" s="4" t="s">
        <v>158</v>
      </c>
      <c r="E714" s="4" t="s">
        <v>854</v>
      </c>
      <c r="F714" s="2">
        <v>2014</v>
      </c>
      <c r="G714" s="4">
        <v>-4675724</v>
      </c>
      <c r="H714" s="4">
        <v>0</v>
      </c>
      <c r="I714" s="4" t="s">
        <v>1023</v>
      </c>
      <c r="J714" s="4"/>
      <c r="K714" s="4" t="s">
        <v>737</v>
      </c>
      <c r="L714" s="3">
        <v>41955</v>
      </c>
      <c r="M714" s="4" t="s">
        <v>597</v>
      </c>
      <c r="N714" s="4" t="s">
        <v>718</v>
      </c>
      <c r="O714" s="4" t="s">
        <v>861</v>
      </c>
      <c r="P714" s="4" t="s">
        <v>560</v>
      </c>
      <c r="Q714" s="4" t="s">
        <v>285</v>
      </c>
      <c r="R714" s="4" t="s">
        <v>439</v>
      </c>
      <c r="S714" s="4" t="s">
        <v>412</v>
      </c>
      <c r="T714" s="4">
        <v>221041</v>
      </c>
      <c r="U714" s="4"/>
      <c r="V714" s="4" t="s">
        <v>564</v>
      </c>
      <c r="W714" s="4" t="s">
        <v>731</v>
      </c>
    </row>
    <row r="715" spans="1:23" ht="79.5" customHeight="1">
      <c r="A715" s="4" t="s">
        <v>357</v>
      </c>
      <c r="B715" s="4" t="s">
        <v>63</v>
      </c>
      <c r="C715" s="4" t="s">
        <v>248</v>
      </c>
      <c r="D715" s="4" t="s">
        <v>158</v>
      </c>
      <c r="E715" s="4" t="s">
        <v>854</v>
      </c>
      <c r="F715" s="2">
        <v>2014</v>
      </c>
      <c r="G715" s="4">
        <v>-167547</v>
      </c>
      <c r="H715" s="4">
        <v>0</v>
      </c>
      <c r="I715" s="4" t="s">
        <v>1024</v>
      </c>
      <c r="J715" s="4"/>
      <c r="K715" s="4" t="s">
        <v>737</v>
      </c>
      <c r="L715" s="3">
        <v>41955</v>
      </c>
      <c r="M715" s="4" t="s">
        <v>597</v>
      </c>
      <c r="N715" s="4" t="s">
        <v>718</v>
      </c>
      <c r="O715" s="4" t="s">
        <v>861</v>
      </c>
      <c r="P715" s="4" t="s">
        <v>560</v>
      </c>
      <c r="Q715" s="4" t="s">
        <v>285</v>
      </c>
      <c r="R715" s="4" t="s">
        <v>439</v>
      </c>
      <c r="S715" s="4" t="s">
        <v>412</v>
      </c>
      <c r="T715" s="4">
        <v>221043</v>
      </c>
      <c r="U715" s="4"/>
      <c r="V715" s="4" t="s">
        <v>564</v>
      </c>
      <c r="W715" s="4" t="s">
        <v>731</v>
      </c>
    </row>
    <row r="716" spans="1:23" ht="79.5" customHeight="1">
      <c r="A716" s="4" t="s">
        <v>357</v>
      </c>
      <c r="B716" s="4" t="s">
        <v>63</v>
      </c>
      <c r="C716" s="4" t="s">
        <v>248</v>
      </c>
      <c r="D716" s="4" t="s">
        <v>158</v>
      </c>
      <c r="E716" s="4" t="s">
        <v>854</v>
      </c>
      <c r="F716" s="2">
        <v>2014</v>
      </c>
      <c r="G716" s="4">
        <v>-2687375</v>
      </c>
      <c r="H716" s="4">
        <v>0</v>
      </c>
      <c r="I716" s="4" t="s">
        <v>1025</v>
      </c>
      <c r="J716" s="4"/>
      <c r="K716" s="4" t="s">
        <v>737</v>
      </c>
      <c r="L716" s="3">
        <v>41955</v>
      </c>
      <c r="M716" s="4" t="s">
        <v>597</v>
      </c>
      <c r="N716" s="4" t="s">
        <v>718</v>
      </c>
      <c r="O716" s="4" t="s">
        <v>861</v>
      </c>
      <c r="P716" s="4" t="s">
        <v>560</v>
      </c>
      <c r="Q716" s="4" t="s">
        <v>285</v>
      </c>
      <c r="R716" s="4" t="s">
        <v>439</v>
      </c>
      <c r="S716" s="4" t="s">
        <v>412</v>
      </c>
      <c r="T716" s="4">
        <v>221045</v>
      </c>
      <c r="U716" s="4"/>
      <c r="V716" s="4" t="s">
        <v>564</v>
      </c>
      <c r="W716" s="4" t="s">
        <v>731</v>
      </c>
    </row>
    <row r="717" spans="1:23" ht="79.5" customHeight="1">
      <c r="A717" s="4" t="s">
        <v>357</v>
      </c>
      <c r="B717" s="4" t="s">
        <v>63</v>
      </c>
      <c r="C717" s="4" t="s">
        <v>248</v>
      </c>
      <c r="D717" s="4" t="s">
        <v>158</v>
      </c>
      <c r="E717" s="4" t="s">
        <v>854</v>
      </c>
      <c r="F717" s="2">
        <v>2014</v>
      </c>
      <c r="G717" s="4">
        <v>-11052470</v>
      </c>
      <c r="H717" s="4">
        <v>0</v>
      </c>
      <c r="I717" s="4" t="s">
        <v>1026</v>
      </c>
      <c r="J717" s="4"/>
      <c r="K717" s="4" t="s">
        <v>737</v>
      </c>
      <c r="L717" s="3">
        <v>41955</v>
      </c>
      <c r="M717" s="4" t="s">
        <v>597</v>
      </c>
      <c r="N717" s="4" t="s">
        <v>718</v>
      </c>
      <c r="O717" s="4" t="s">
        <v>861</v>
      </c>
      <c r="P717" s="4" t="s">
        <v>560</v>
      </c>
      <c r="Q717" s="4" t="s">
        <v>285</v>
      </c>
      <c r="R717" s="4" t="s">
        <v>439</v>
      </c>
      <c r="S717" s="4" t="s">
        <v>412</v>
      </c>
      <c r="T717" s="4">
        <v>221047</v>
      </c>
      <c r="U717" s="4"/>
      <c r="V717" s="4" t="s">
        <v>564</v>
      </c>
      <c r="W717" s="4" t="s">
        <v>731</v>
      </c>
    </row>
    <row r="718" spans="1:23" ht="12.75" customHeight="1"/>
    <row r="719" spans="1:23" ht="12.75" customHeight="1"/>
  </sheetData>
  <autoFilter ref="A7:W7"/>
  <mergeCells count="4">
    <mergeCell ref="A1:C1"/>
    <mergeCell ref="A2:C2"/>
    <mergeCell ref="A3:C3"/>
    <mergeCell ref="A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5"/>
  </sheetPr>
  <dimension ref="A1:Y707"/>
  <sheetViews>
    <sheetView zoomScaleNormal="100" workbookViewId="0">
      <pane ySplit="7" topLeftCell="A8" activePane="bottomLeft" state="frozen"/>
      <selection pane="bottomLeft" activeCell="C8" sqref="C8"/>
    </sheetView>
  </sheetViews>
  <sheetFormatPr defaultRowHeight="13.2"/>
  <cols>
    <col min="1" max="1" width="20.6640625" customWidth="1"/>
    <col min="2" max="2" width="26.6640625" customWidth="1"/>
    <col min="3" max="3" width="30.6640625" customWidth="1"/>
    <col min="4" max="4" width="18.6640625" customWidth="1"/>
    <col min="5" max="6" width="9.109375" customWidth="1"/>
    <col min="7" max="7" width="12.6640625" customWidth="1"/>
    <col min="8" max="9" width="11.6640625" customWidth="1"/>
    <col min="10" max="10" width="30.6640625" customWidth="1"/>
    <col min="11" max="12" width="9.109375" customWidth="1"/>
    <col min="13" max="13" width="13.6640625" customWidth="1"/>
    <col min="14" max="16" width="9.109375" customWidth="1"/>
    <col min="17" max="17" width="13.6640625" customWidth="1"/>
    <col min="18" max="21" width="9.109375" customWidth="1"/>
    <col min="22" max="22" width="16.6640625" customWidth="1"/>
    <col min="23" max="25" width="9.109375" customWidth="1"/>
  </cols>
  <sheetData>
    <row r="1" spans="1:25" ht="12.75" customHeight="1">
      <c r="A1" s="45" t="s">
        <v>521</v>
      </c>
      <c r="B1" s="46"/>
      <c r="C1" s="46"/>
    </row>
    <row r="2" spans="1:25" ht="12.75" customHeight="1">
      <c r="A2" s="45" t="s">
        <v>89</v>
      </c>
      <c r="B2" s="46"/>
      <c r="C2" s="46"/>
    </row>
    <row r="3" spans="1:25" ht="12.75" customHeight="1">
      <c r="A3" s="45" t="s">
        <v>333</v>
      </c>
      <c r="B3" s="46"/>
      <c r="C3" s="46"/>
    </row>
    <row r="4" spans="1:25" ht="12.75" customHeight="1">
      <c r="A4" s="45" t="s">
        <v>173</v>
      </c>
      <c r="B4" s="46"/>
      <c r="C4" s="46"/>
    </row>
    <row r="6" spans="1:25" ht="12.75" customHeight="1">
      <c r="A6" s="5" t="s">
        <v>93</v>
      </c>
      <c r="B6" s="5"/>
      <c r="C6" s="5"/>
      <c r="D6" s="5"/>
      <c r="E6" s="5"/>
      <c r="F6" s="5"/>
      <c r="G6" s="5"/>
      <c r="H6" s="5">
        <v>1226890864</v>
      </c>
      <c r="I6" s="5">
        <v>909918880</v>
      </c>
      <c r="J6" s="5"/>
      <c r="K6" s="5"/>
      <c r="L6" s="5"/>
      <c r="M6" s="5"/>
      <c r="N6" s="5"/>
      <c r="O6" s="5"/>
      <c r="P6" s="5"/>
      <c r="Q6" s="5"/>
      <c r="R6" s="5"/>
      <c r="S6" s="5"/>
      <c r="T6" s="5"/>
      <c r="U6" s="5"/>
      <c r="V6" s="5"/>
      <c r="W6" s="5"/>
      <c r="X6" s="5"/>
      <c r="Y6" s="5"/>
    </row>
    <row r="7" spans="1:25" ht="33.75" customHeight="1">
      <c r="A7" s="1" t="s">
        <v>564</v>
      </c>
      <c r="B7" s="1" t="s">
        <v>452</v>
      </c>
      <c r="C7" s="1" t="s">
        <v>212</v>
      </c>
      <c r="D7" s="1" t="s">
        <v>720</v>
      </c>
      <c r="E7" s="1" t="s">
        <v>763</v>
      </c>
      <c r="F7" s="1" t="s">
        <v>410</v>
      </c>
      <c r="G7" s="1" t="s">
        <v>2</v>
      </c>
      <c r="H7" s="1" t="s">
        <v>453</v>
      </c>
      <c r="I7" s="1" t="s">
        <v>764</v>
      </c>
      <c r="J7" s="1" t="s">
        <v>265</v>
      </c>
      <c r="K7" s="1" t="s">
        <v>305</v>
      </c>
      <c r="L7" s="1" t="s">
        <v>147</v>
      </c>
      <c r="M7" s="1" t="s">
        <v>324</v>
      </c>
      <c r="N7" s="1" t="s">
        <v>741</v>
      </c>
      <c r="O7" s="1" t="s">
        <v>297</v>
      </c>
      <c r="P7" s="1" t="s">
        <v>373</v>
      </c>
      <c r="Q7" s="1" t="s">
        <v>659</v>
      </c>
      <c r="R7" s="1" t="s">
        <v>144</v>
      </c>
      <c r="S7" s="1" t="s">
        <v>853</v>
      </c>
      <c r="T7" s="1" t="s">
        <v>252</v>
      </c>
      <c r="U7" s="1" t="s">
        <v>272</v>
      </c>
      <c r="V7" s="1" t="s">
        <v>420</v>
      </c>
      <c r="W7" s="1" t="s">
        <v>71</v>
      </c>
      <c r="X7" s="1" t="s">
        <v>785</v>
      </c>
      <c r="Y7" s="1" t="s">
        <v>483</v>
      </c>
    </row>
    <row r="8" spans="1:25" ht="79.5" customHeight="1">
      <c r="A8" s="4" t="s">
        <v>866</v>
      </c>
      <c r="B8" s="4" t="s">
        <v>678</v>
      </c>
      <c r="C8" s="4" t="s">
        <v>248</v>
      </c>
      <c r="D8" s="4" t="s">
        <v>158</v>
      </c>
      <c r="E8" s="4" t="s">
        <v>809</v>
      </c>
      <c r="F8" s="4" t="s">
        <v>747</v>
      </c>
      <c r="G8" s="2">
        <v>2014</v>
      </c>
      <c r="H8" s="4">
        <v>1000000</v>
      </c>
      <c r="I8" s="4">
        <v>0</v>
      </c>
      <c r="J8" s="4" t="s">
        <v>513</v>
      </c>
      <c r="K8" s="4" t="s">
        <v>333</v>
      </c>
      <c r="L8" s="4" t="s">
        <v>737</v>
      </c>
      <c r="M8" s="3">
        <v>41901</v>
      </c>
      <c r="N8" s="4" t="s">
        <v>597</v>
      </c>
      <c r="O8" s="4" t="s">
        <v>718</v>
      </c>
      <c r="P8" s="4" t="s">
        <v>226</v>
      </c>
      <c r="Q8" s="4" t="s">
        <v>560</v>
      </c>
      <c r="R8" s="4" t="s">
        <v>866</v>
      </c>
      <c r="S8" s="4" t="s">
        <v>866</v>
      </c>
      <c r="T8" s="4" t="s">
        <v>439</v>
      </c>
      <c r="U8" s="4" t="s">
        <v>412</v>
      </c>
      <c r="V8" s="4">
        <v>218176</v>
      </c>
      <c r="W8" s="4"/>
      <c r="X8" s="4" t="s">
        <v>568</v>
      </c>
      <c r="Y8" s="4" t="s">
        <v>731</v>
      </c>
    </row>
    <row r="9" spans="1:25" ht="79.5" customHeight="1">
      <c r="A9" s="4" t="s">
        <v>866</v>
      </c>
      <c r="B9" s="4" t="s">
        <v>678</v>
      </c>
      <c r="C9" s="4" t="s">
        <v>248</v>
      </c>
      <c r="D9" s="4" t="s">
        <v>158</v>
      </c>
      <c r="E9" s="4" t="s">
        <v>809</v>
      </c>
      <c r="F9" s="4" t="s">
        <v>747</v>
      </c>
      <c r="G9" s="2">
        <v>2014</v>
      </c>
      <c r="H9" s="4">
        <v>2766252</v>
      </c>
      <c r="I9" s="4">
        <v>0</v>
      </c>
      <c r="J9" s="4" t="s">
        <v>385</v>
      </c>
      <c r="K9" s="4">
        <v>2000000</v>
      </c>
      <c r="L9" s="4" t="s">
        <v>262</v>
      </c>
      <c r="M9" s="3">
        <v>41760</v>
      </c>
      <c r="N9" s="4" t="s">
        <v>597</v>
      </c>
      <c r="O9" s="4" t="s">
        <v>718</v>
      </c>
      <c r="P9" s="4" t="s">
        <v>861</v>
      </c>
      <c r="Q9" s="4" t="s">
        <v>560</v>
      </c>
      <c r="R9" s="4" t="s">
        <v>866</v>
      </c>
      <c r="S9" s="4" t="s">
        <v>866</v>
      </c>
      <c r="T9" s="4" t="s">
        <v>439</v>
      </c>
      <c r="U9" s="4" t="s">
        <v>412</v>
      </c>
      <c r="V9" s="4">
        <v>216865</v>
      </c>
      <c r="W9" s="4"/>
      <c r="X9" s="4" t="s">
        <v>404</v>
      </c>
      <c r="Y9" s="4" t="s">
        <v>731</v>
      </c>
    </row>
    <row r="10" spans="1:25" ht="79.5" customHeight="1">
      <c r="A10" s="4" t="s">
        <v>866</v>
      </c>
      <c r="B10" s="4" t="s">
        <v>678</v>
      </c>
      <c r="C10" s="4" t="s">
        <v>248</v>
      </c>
      <c r="D10" s="4" t="s">
        <v>158</v>
      </c>
      <c r="E10" s="4" t="s">
        <v>809</v>
      </c>
      <c r="F10" s="4" t="s">
        <v>747</v>
      </c>
      <c r="G10" s="2">
        <v>2014</v>
      </c>
      <c r="H10" s="4">
        <v>1000000</v>
      </c>
      <c r="I10" s="4">
        <v>0</v>
      </c>
      <c r="J10" s="4" t="s">
        <v>395</v>
      </c>
      <c r="K10" s="4" t="s">
        <v>333</v>
      </c>
      <c r="L10" s="4" t="s">
        <v>737</v>
      </c>
      <c r="M10" s="3">
        <v>41901</v>
      </c>
      <c r="N10" s="4" t="s">
        <v>597</v>
      </c>
      <c r="O10" s="4" t="s">
        <v>718</v>
      </c>
      <c r="P10" s="4" t="s">
        <v>693</v>
      </c>
      <c r="Q10" s="4" t="s">
        <v>560</v>
      </c>
      <c r="R10" s="4" t="s">
        <v>866</v>
      </c>
      <c r="S10" s="4" t="s">
        <v>866</v>
      </c>
      <c r="T10" s="4" t="s">
        <v>439</v>
      </c>
      <c r="U10" s="4" t="s">
        <v>412</v>
      </c>
      <c r="V10" s="4">
        <v>218177</v>
      </c>
      <c r="W10" s="4"/>
      <c r="X10" s="4" t="s">
        <v>568</v>
      </c>
      <c r="Y10" s="4" t="s">
        <v>731</v>
      </c>
    </row>
    <row r="11" spans="1:25" ht="79.5" customHeight="1">
      <c r="A11" s="4" t="s">
        <v>866</v>
      </c>
      <c r="B11" s="4" t="s">
        <v>678</v>
      </c>
      <c r="C11" s="4" t="s">
        <v>248</v>
      </c>
      <c r="D11" s="4" t="s">
        <v>158</v>
      </c>
      <c r="E11" s="4" t="s">
        <v>809</v>
      </c>
      <c r="F11" s="4" t="s">
        <v>747</v>
      </c>
      <c r="G11" s="2">
        <v>2014</v>
      </c>
      <c r="H11" s="4">
        <v>1000000</v>
      </c>
      <c r="I11" s="4">
        <v>0</v>
      </c>
      <c r="J11" s="4" t="s">
        <v>31</v>
      </c>
      <c r="K11" s="4" t="s">
        <v>333</v>
      </c>
      <c r="L11" s="4" t="s">
        <v>737</v>
      </c>
      <c r="M11" s="3">
        <v>41901</v>
      </c>
      <c r="N11" s="4" t="s">
        <v>597</v>
      </c>
      <c r="O11" s="4" t="s">
        <v>718</v>
      </c>
      <c r="P11" s="4" t="s">
        <v>207</v>
      </c>
      <c r="Q11" s="4" t="s">
        <v>560</v>
      </c>
      <c r="R11" s="4" t="s">
        <v>866</v>
      </c>
      <c r="S11" s="4" t="s">
        <v>866</v>
      </c>
      <c r="T11" s="4" t="s">
        <v>439</v>
      </c>
      <c r="U11" s="4" t="s">
        <v>412</v>
      </c>
      <c r="V11" s="4">
        <v>218178</v>
      </c>
      <c r="W11" s="4"/>
      <c r="X11" s="4" t="s">
        <v>568</v>
      </c>
      <c r="Y11" s="4" t="s">
        <v>731</v>
      </c>
    </row>
    <row r="12" spans="1:25" ht="79.5" customHeight="1">
      <c r="A12" s="4" t="s">
        <v>866</v>
      </c>
      <c r="B12" s="4" t="s">
        <v>678</v>
      </c>
      <c r="C12" s="4" t="s">
        <v>248</v>
      </c>
      <c r="D12" s="4" t="s">
        <v>158</v>
      </c>
      <c r="E12" s="4" t="s">
        <v>809</v>
      </c>
      <c r="F12" s="4" t="s">
        <v>747</v>
      </c>
      <c r="G12" s="2">
        <v>2014</v>
      </c>
      <c r="H12" s="4">
        <v>1000000</v>
      </c>
      <c r="I12" s="4">
        <v>0</v>
      </c>
      <c r="J12" s="4" t="s">
        <v>362</v>
      </c>
      <c r="K12" s="4" t="s">
        <v>333</v>
      </c>
      <c r="L12" s="4" t="s">
        <v>737</v>
      </c>
      <c r="M12" s="3">
        <v>41901</v>
      </c>
      <c r="N12" s="4" t="s">
        <v>597</v>
      </c>
      <c r="O12" s="4" t="s">
        <v>718</v>
      </c>
      <c r="P12" s="4" t="s">
        <v>239</v>
      </c>
      <c r="Q12" s="4" t="s">
        <v>560</v>
      </c>
      <c r="R12" s="4" t="s">
        <v>866</v>
      </c>
      <c r="S12" s="4" t="s">
        <v>866</v>
      </c>
      <c r="T12" s="4" t="s">
        <v>439</v>
      </c>
      <c r="U12" s="4" t="s">
        <v>412</v>
      </c>
      <c r="V12" s="4">
        <v>218179</v>
      </c>
      <c r="W12" s="4"/>
      <c r="X12" s="4" t="s">
        <v>568</v>
      </c>
      <c r="Y12" s="4" t="s">
        <v>731</v>
      </c>
    </row>
    <row r="13" spans="1:25" ht="79.5" customHeight="1">
      <c r="A13" s="4" t="s">
        <v>866</v>
      </c>
      <c r="B13" s="4" t="s">
        <v>678</v>
      </c>
      <c r="C13" s="4" t="s">
        <v>248</v>
      </c>
      <c r="D13" s="4" t="s">
        <v>158</v>
      </c>
      <c r="E13" s="4" t="s">
        <v>809</v>
      </c>
      <c r="F13" s="4" t="s">
        <v>747</v>
      </c>
      <c r="G13" s="2">
        <v>2014</v>
      </c>
      <c r="H13" s="4">
        <v>38600000</v>
      </c>
      <c r="I13" s="4">
        <v>0</v>
      </c>
      <c r="J13" s="4" t="s">
        <v>413</v>
      </c>
      <c r="K13" s="4" t="s">
        <v>333</v>
      </c>
      <c r="L13" s="4" t="s">
        <v>737</v>
      </c>
      <c r="M13" s="3">
        <v>41886</v>
      </c>
      <c r="N13" s="4" t="s">
        <v>597</v>
      </c>
      <c r="O13" s="4" t="s">
        <v>718</v>
      </c>
      <c r="P13" s="4" t="s">
        <v>861</v>
      </c>
      <c r="Q13" s="4" t="s">
        <v>560</v>
      </c>
      <c r="R13" s="4" t="s">
        <v>866</v>
      </c>
      <c r="S13" s="4" t="s">
        <v>866</v>
      </c>
      <c r="T13" s="4" t="s">
        <v>439</v>
      </c>
      <c r="U13" s="4" t="s">
        <v>412</v>
      </c>
      <c r="V13" s="4">
        <v>217930</v>
      </c>
      <c r="W13" s="4"/>
      <c r="X13" s="4" t="s">
        <v>568</v>
      </c>
      <c r="Y13" s="4" t="s">
        <v>731</v>
      </c>
    </row>
    <row r="14" spans="1:25" ht="79.5" customHeight="1">
      <c r="A14" s="4" t="s">
        <v>866</v>
      </c>
      <c r="B14" s="4" t="s">
        <v>678</v>
      </c>
      <c r="C14" s="4" t="s">
        <v>248</v>
      </c>
      <c r="D14" s="4" t="s">
        <v>158</v>
      </c>
      <c r="E14" s="4" t="s">
        <v>809</v>
      </c>
      <c r="F14" s="4" t="s">
        <v>747</v>
      </c>
      <c r="G14" s="2">
        <v>2014</v>
      </c>
      <c r="H14" s="4">
        <v>0</v>
      </c>
      <c r="I14" s="4">
        <v>17400000</v>
      </c>
      <c r="J14" s="4" t="s">
        <v>154</v>
      </c>
      <c r="K14" s="4" t="s">
        <v>333</v>
      </c>
      <c r="L14" s="4" t="s">
        <v>737</v>
      </c>
      <c r="M14" s="3">
        <v>41869</v>
      </c>
      <c r="N14" s="4" t="s">
        <v>597</v>
      </c>
      <c r="O14" s="4" t="s">
        <v>718</v>
      </c>
      <c r="P14" s="4" t="s">
        <v>861</v>
      </c>
      <c r="Q14" s="4" t="s">
        <v>646</v>
      </c>
      <c r="R14" s="4" t="s">
        <v>866</v>
      </c>
      <c r="S14" s="4" t="s">
        <v>866</v>
      </c>
      <c r="T14" s="4" t="s">
        <v>439</v>
      </c>
      <c r="U14" s="4" t="s">
        <v>412</v>
      </c>
      <c r="V14" s="4">
        <v>217931</v>
      </c>
      <c r="W14" s="4"/>
      <c r="X14" s="4" t="s">
        <v>568</v>
      </c>
      <c r="Y14" s="4" t="s">
        <v>731</v>
      </c>
    </row>
    <row r="15" spans="1:25" ht="57" customHeight="1">
      <c r="A15" s="4" t="s">
        <v>17</v>
      </c>
      <c r="B15" s="4" t="s">
        <v>563</v>
      </c>
      <c r="C15" s="4" t="s">
        <v>248</v>
      </c>
      <c r="D15" s="4"/>
      <c r="E15" s="4"/>
      <c r="F15" s="4"/>
      <c r="G15" s="2">
        <v>2014</v>
      </c>
      <c r="H15" s="4">
        <v>1000000</v>
      </c>
      <c r="I15" s="4">
        <v>0</v>
      </c>
      <c r="J15" s="4" t="s">
        <v>549</v>
      </c>
      <c r="K15" s="4" t="s">
        <v>333</v>
      </c>
      <c r="L15" s="4" t="s">
        <v>737</v>
      </c>
      <c r="M15" s="3">
        <v>41940</v>
      </c>
      <c r="N15" s="4"/>
      <c r="O15" s="4" t="s">
        <v>718</v>
      </c>
      <c r="P15" s="4" t="s">
        <v>861</v>
      </c>
      <c r="Q15" s="4" t="s">
        <v>560</v>
      </c>
      <c r="R15" s="4" t="s">
        <v>17</v>
      </c>
      <c r="S15" s="4" t="s">
        <v>400</v>
      </c>
      <c r="T15" s="4" t="s">
        <v>67</v>
      </c>
      <c r="U15" s="4" t="s">
        <v>412</v>
      </c>
      <c r="V15" s="4">
        <v>220011</v>
      </c>
      <c r="W15" s="4"/>
      <c r="X15" s="4" t="s">
        <v>564</v>
      </c>
      <c r="Y15" s="4"/>
    </row>
    <row r="16" spans="1:25" ht="57" customHeight="1">
      <c r="A16" s="4" t="s">
        <v>17</v>
      </c>
      <c r="B16" s="4" t="s">
        <v>708</v>
      </c>
      <c r="C16" s="4" t="s">
        <v>248</v>
      </c>
      <c r="D16" s="4"/>
      <c r="E16" s="4"/>
      <c r="F16" s="4"/>
      <c r="G16" s="2">
        <v>2014</v>
      </c>
      <c r="H16" s="4">
        <v>0</v>
      </c>
      <c r="I16" s="4">
        <v>1000000</v>
      </c>
      <c r="J16" s="4" t="s">
        <v>151</v>
      </c>
      <c r="K16" s="4" t="s">
        <v>333</v>
      </c>
      <c r="L16" s="4" t="s">
        <v>737</v>
      </c>
      <c r="M16" s="3">
        <v>41940</v>
      </c>
      <c r="N16" s="4"/>
      <c r="O16" s="4" t="s">
        <v>718</v>
      </c>
      <c r="P16" s="4" t="s">
        <v>226</v>
      </c>
      <c r="Q16" s="4" t="s">
        <v>646</v>
      </c>
      <c r="R16" s="4" t="s">
        <v>17</v>
      </c>
      <c r="S16" s="4" t="s">
        <v>400</v>
      </c>
      <c r="T16" s="4" t="s">
        <v>210</v>
      </c>
      <c r="U16" s="4" t="s">
        <v>412</v>
      </c>
      <c r="V16" s="4">
        <v>219939</v>
      </c>
      <c r="W16" s="4"/>
      <c r="X16" s="4" t="s">
        <v>564</v>
      </c>
      <c r="Y16" s="4"/>
    </row>
    <row r="17" spans="1:25" ht="79.5" customHeight="1">
      <c r="A17" s="4" t="s">
        <v>441</v>
      </c>
      <c r="B17" s="4" t="s">
        <v>678</v>
      </c>
      <c r="C17" s="4" t="s">
        <v>248</v>
      </c>
      <c r="D17" s="4" t="s">
        <v>158</v>
      </c>
      <c r="E17" s="4" t="s">
        <v>809</v>
      </c>
      <c r="F17" s="4" t="s">
        <v>747</v>
      </c>
      <c r="G17" s="2">
        <v>2014</v>
      </c>
      <c r="H17" s="4">
        <v>700000</v>
      </c>
      <c r="I17" s="4">
        <v>0</v>
      </c>
      <c r="J17" s="4" t="s">
        <v>339</v>
      </c>
      <c r="K17" s="4" t="s">
        <v>333</v>
      </c>
      <c r="L17" s="4" t="s">
        <v>737</v>
      </c>
      <c r="M17" s="3">
        <v>41890</v>
      </c>
      <c r="N17" s="4" t="s">
        <v>597</v>
      </c>
      <c r="O17" s="4" t="s">
        <v>718</v>
      </c>
      <c r="P17" s="4" t="s">
        <v>861</v>
      </c>
      <c r="Q17" s="4" t="s">
        <v>560</v>
      </c>
      <c r="R17" s="4" t="s">
        <v>441</v>
      </c>
      <c r="S17" s="4" t="s">
        <v>397</v>
      </c>
      <c r="T17" s="4" t="s">
        <v>439</v>
      </c>
      <c r="U17" s="4" t="s">
        <v>412</v>
      </c>
      <c r="V17" s="4">
        <v>217850</v>
      </c>
      <c r="W17" s="4"/>
      <c r="X17" s="4" t="s">
        <v>404</v>
      </c>
      <c r="Y17" s="4" t="s">
        <v>731</v>
      </c>
    </row>
    <row r="18" spans="1:25" ht="68.25" customHeight="1">
      <c r="A18" s="4" t="s">
        <v>405</v>
      </c>
      <c r="B18" s="4" t="s">
        <v>541</v>
      </c>
      <c r="C18" s="4" t="s">
        <v>248</v>
      </c>
      <c r="D18" s="4"/>
      <c r="E18" s="4"/>
      <c r="F18" s="4"/>
      <c r="G18" s="2">
        <v>2014</v>
      </c>
      <c r="H18" s="4">
        <v>80000</v>
      </c>
      <c r="I18" s="4">
        <v>0</v>
      </c>
      <c r="J18" s="4" t="s">
        <v>911</v>
      </c>
      <c r="K18" s="4" t="s">
        <v>333</v>
      </c>
      <c r="L18" s="4" t="s">
        <v>737</v>
      </c>
      <c r="M18" s="3">
        <v>41925</v>
      </c>
      <c r="N18" s="4"/>
      <c r="O18" s="4" t="s">
        <v>718</v>
      </c>
      <c r="P18" s="4" t="s">
        <v>226</v>
      </c>
      <c r="Q18" s="4" t="s">
        <v>424</v>
      </c>
      <c r="R18" s="4" t="s">
        <v>405</v>
      </c>
      <c r="S18" s="4" t="s">
        <v>400</v>
      </c>
      <c r="T18" s="4" t="s">
        <v>301</v>
      </c>
      <c r="U18" s="4" t="s">
        <v>412</v>
      </c>
      <c r="V18" s="4">
        <v>219374</v>
      </c>
      <c r="W18" s="4"/>
      <c r="X18" s="4" t="s">
        <v>564</v>
      </c>
      <c r="Y18" s="4"/>
    </row>
    <row r="19" spans="1:25" ht="57" customHeight="1">
      <c r="A19" s="4" t="s">
        <v>899</v>
      </c>
      <c r="B19" s="4" t="s">
        <v>563</v>
      </c>
      <c r="C19" s="4" t="s">
        <v>248</v>
      </c>
      <c r="D19" s="4"/>
      <c r="E19" s="4"/>
      <c r="F19" s="4"/>
      <c r="G19" s="2">
        <v>2014</v>
      </c>
      <c r="H19" s="4">
        <v>924000</v>
      </c>
      <c r="I19" s="4">
        <v>0</v>
      </c>
      <c r="J19" s="4" t="s">
        <v>177</v>
      </c>
      <c r="K19" s="4" t="s">
        <v>333</v>
      </c>
      <c r="L19" s="4" t="s">
        <v>737</v>
      </c>
      <c r="M19" s="3">
        <v>41894</v>
      </c>
      <c r="N19" s="4"/>
      <c r="O19" s="4" t="s">
        <v>718</v>
      </c>
      <c r="P19" s="4" t="s">
        <v>239</v>
      </c>
      <c r="Q19" s="4" t="s">
        <v>560</v>
      </c>
      <c r="R19" s="4" t="s">
        <v>899</v>
      </c>
      <c r="S19" s="4" t="s">
        <v>400</v>
      </c>
      <c r="T19" s="4" t="s">
        <v>67</v>
      </c>
      <c r="U19" s="4" t="s">
        <v>412</v>
      </c>
      <c r="V19" s="4">
        <v>219011</v>
      </c>
      <c r="W19" s="4"/>
      <c r="X19" s="4" t="s">
        <v>564</v>
      </c>
      <c r="Y19" s="4"/>
    </row>
    <row r="20" spans="1:25" ht="57" customHeight="1">
      <c r="A20" s="4" t="s">
        <v>538</v>
      </c>
      <c r="B20" s="4" t="s">
        <v>332</v>
      </c>
      <c r="C20" s="4" t="s">
        <v>248</v>
      </c>
      <c r="D20" s="4"/>
      <c r="E20" s="4"/>
      <c r="F20" s="4"/>
      <c r="G20" s="2">
        <v>2014</v>
      </c>
      <c r="H20" s="4">
        <v>500000</v>
      </c>
      <c r="I20" s="4">
        <v>0</v>
      </c>
      <c r="J20" s="4" t="s">
        <v>375</v>
      </c>
      <c r="K20" s="4" t="s">
        <v>333</v>
      </c>
      <c r="L20" s="4" t="s">
        <v>737</v>
      </c>
      <c r="M20" s="3">
        <v>41956</v>
      </c>
      <c r="N20" s="4"/>
      <c r="O20" s="4" t="s">
        <v>718</v>
      </c>
      <c r="P20" s="4" t="s">
        <v>207</v>
      </c>
      <c r="Q20" s="4" t="s">
        <v>560</v>
      </c>
      <c r="R20" s="4" t="s">
        <v>538</v>
      </c>
      <c r="S20" s="4" t="s">
        <v>285</v>
      </c>
      <c r="T20" s="4" t="s">
        <v>301</v>
      </c>
      <c r="U20" s="4" t="s">
        <v>412</v>
      </c>
      <c r="V20" s="4">
        <v>220825</v>
      </c>
      <c r="W20" s="4"/>
      <c r="X20" s="4" t="s">
        <v>404</v>
      </c>
      <c r="Y20" s="4"/>
    </row>
    <row r="21" spans="1:25" ht="57" customHeight="1">
      <c r="A21" s="4" t="s">
        <v>538</v>
      </c>
      <c r="B21" s="4" t="s">
        <v>209</v>
      </c>
      <c r="C21" s="4" t="s">
        <v>248</v>
      </c>
      <c r="D21" s="4"/>
      <c r="E21" s="4"/>
      <c r="F21" s="4"/>
      <c r="G21" s="2">
        <v>2014</v>
      </c>
      <c r="H21" s="4">
        <v>500000</v>
      </c>
      <c r="I21" s="4">
        <v>0</v>
      </c>
      <c r="J21" s="4" t="s">
        <v>19</v>
      </c>
      <c r="K21" s="4" t="s">
        <v>333</v>
      </c>
      <c r="L21" s="4" t="s">
        <v>737</v>
      </c>
      <c r="M21" s="3">
        <v>41956</v>
      </c>
      <c r="N21" s="4"/>
      <c r="O21" s="4" t="s">
        <v>718</v>
      </c>
      <c r="P21" s="4" t="s">
        <v>207</v>
      </c>
      <c r="Q21" s="4" t="s">
        <v>560</v>
      </c>
      <c r="R21" s="4" t="s">
        <v>538</v>
      </c>
      <c r="S21" s="4" t="s">
        <v>285</v>
      </c>
      <c r="T21" s="4" t="s">
        <v>439</v>
      </c>
      <c r="U21" s="4" t="s">
        <v>412</v>
      </c>
      <c r="V21" s="4">
        <v>220819</v>
      </c>
      <c r="W21" s="4"/>
      <c r="X21" s="4" t="s">
        <v>404</v>
      </c>
      <c r="Y21" s="4"/>
    </row>
    <row r="22" spans="1:25" ht="57" customHeight="1">
      <c r="A22" s="4" t="s">
        <v>538</v>
      </c>
      <c r="B22" s="4" t="s">
        <v>209</v>
      </c>
      <c r="C22" s="4" t="s">
        <v>248</v>
      </c>
      <c r="D22" s="4"/>
      <c r="E22" s="4"/>
      <c r="F22" s="4"/>
      <c r="G22" s="2">
        <v>2014</v>
      </c>
      <c r="H22" s="4">
        <v>100000</v>
      </c>
      <c r="I22" s="4">
        <v>0</v>
      </c>
      <c r="J22" s="4" t="s">
        <v>375</v>
      </c>
      <c r="K22" s="4" t="s">
        <v>333</v>
      </c>
      <c r="L22" s="4" t="s">
        <v>737</v>
      </c>
      <c r="M22" s="3">
        <v>41956</v>
      </c>
      <c r="N22" s="4"/>
      <c r="O22" s="4" t="s">
        <v>718</v>
      </c>
      <c r="P22" s="4" t="s">
        <v>207</v>
      </c>
      <c r="Q22" s="4" t="s">
        <v>560</v>
      </c>
      <c r="R22" s="4" t="s">
        <v>538</v>
      </c>
      <c r="S22" s="4" t="s">
        <v>285</v>
      </c>
      <c r="T22" s="4" t="s">
        <v>439</v>
      </c>
      <c r="U22" s="4" t="s">
        <v>412</v>
      </c>
      <c r="V22" s="4">
        <v>220820</v>
      </c>
      <c r="W22" s="4"/>
      <c r="X22" s="4" t="s">
        <v>404</v>
      </c>
      <c r="Y22" s="4"/>
    </row>
    <row r="23" spans="1:25" ht="79.5" customHeight="1">
      <c r="A23" s="4" t="s">
        <v>356</v>
      </c>
      <c r="B23" s="4" t="s">
        <v>652</v>
      </c>
      <c r="C23" s="4" t="s">
        <v>248</v>
      </c>
      <c r="D23" s="4" t="s">
        <v>158</v>
      </c>
      <c r="E23" s="4" t="s">
        <v>281</v>
      </c>
      <c r="F23" s="4" t="s">
        <v>747</v>
      </c>
      <c r="G23" s="2">
        <v>2014</v>
      </c>
      <c r="H23" s="4">
        <v>181940</v>
      </c>
      <c r="I23" s="4">
        <v>0</v>
      </c>
      <c r="J23" s="4" t="s">
        <v>159</v>
      </c>
      <c r="K23" s="4" t="s">
        <v>333</v>
      </c>
      <c r="L23" s="4" t="s">
        <v>737</v>
      </c>
      <c r="M23" s="3">
        <v>41850</v>
      </c>
      <c r="N23" s="4" t="s">
        <v>597</v>
      </c>
      <c r="O23" s="4" t="s">
        <v>718</v>
      </c>
      <c r="P23" s="4" t="s">
        <v>226</v>
      </c>
      <c r="Q23" s="4" t="s">
        <v>560</v>
      </c>
      <c r="R23" s="4" t="s">
        <v>356</v>
      </c>
      <c r="S23" s="4" t="s">
        <v>285</v>
      </c>
      <c r="T23" s="4" t="s">
        <v>439</v>
      </c>
      <c r="U23" s="4" t="s">
        <v>412</v>
      </c>
      <c r="V23" s="4">
        <v>217951</v>
      </c>
      <c r="W23" s="4"/>
      <c r="X23" s="4" t="s">
        <v>404</v>
      </c>
      <c r="Y23" s="4" t="s">
        <v>731</v>
      </c>
    </row>
    <row r="24" spans="1:25" ht="79.5" customHeight="1">
      <c r="A24" s="4" t="s">
        <v>356</v>
      </c>
      <c r="B24" s="4" t="s">
        <v>678</v>
      </c>
      <c r="C24" s="4" t="s">
        <v>248</v>
      </c>
      <c r="D24" s="4" t="s">
        <v>158</v>
      </c>
      <c r="E24" s="4" t="s">
        <v>809</v>
      </c>
      <c r="F24" s="4" t="s">
        <v>747</v>
      </c>
      <c r="G24" s="2">
        <v>2014</v>
      </c>
      <c r="H24" s="4">
        <v>17688</v>
      </c>
      <c r="I24" s="4">
        <v>0</v>
      </c>
      <c r="J24" s="4" t="s">
        <v>234</v>
      </c>
      <c r="K24" s="4" t="s">
        <v>333</v>
      </c>
      <c r="L24" s="4" t="s">
        <v>737</v>
      </c>
      <c r="M24" s="3">
        <v>41883</v>
      </c>
      <c r="N24" s="4" t="s">
        <v>597</v>
      </c>
      <c r="O24" s="4" t="s">
        <v>718</v>
      </c>
      <c r="P24" s="4" t="s">
        <v>361</v>
      </c>
      <c r="Q24" s="4" t="s">
        <v>560</v>
      </c>
      <c r="R24" s="4" t="s">
        <v>356</v>
      </c>
      <c r="S24" s="4" t="s">
        <v>285</v>
      </c>
      <c r="T24" s="4" t="s">
        <v>439</v>
      </c>
      <c r="U24" s="4" t="s">
        <v>412</v>
      </c>
      <c r="V24" s="4">
        <v>218851</v>
      </c>
      <c r="W24" s="4"/>
      <c r="X24" s="4" t="s">
        <v>404</v>
      </c>
      <c r="Y24" s="4" t="s">
        <v>731</v>
      </c>
    </row>
    <row r="25" spans="1:25" ht="79.5" customHeight="1">
      <c r="A25" s="4" t="s">
        <v>421</v>
      </c>
      <c r="B25" s="4" t="s">
        <v>652</v>
      </c>
      <c r="C25" s="4" t="s">
        <v>248</v>
      </c>
      <c r="D25" s="4" t="s">
        <v>158</v>
      </c>
      <c r="E25" s="4" t="s">
        <v>281</v>
      </c>
      <c r="F25" s="4" t="s">
        <v>747</v>
      </c>
      <c r="G25" s="2">
        <v>2014</v>
      </c>
      <c r="H25" s="4">
        <v>50348</v>
      </c>
      <c r="I25" s="4">
        <v>0</v>
      </c>
      <c r="J25" s="4" t="s">
        <v>327</v>
      </c>
      <c r="K25" s="4" t="s">
        <v>333</v>
      </c>
      <c r="L25" s="4" t="s">
        <v>737</v>
      </c>
      <c r="M25" s="3">
        <v>41872</v>
      </c>
      <c r="N25" s="4" t="s">
        <v>597</v>
      </c>
      <c r="O25" s="4" t="s">
        <v>718</v>
      </c>
      <c r="P25" s="4" t="s">
        <v>693</v>
      </c>
      <c r="Q25" s="4" t="s">
        <v>560</v>
      </c>
      <c r="R25" s="4" t="s">
        <v>421</v>
      </c>
      <c r="S25" s="4" t="s">
        <v>285</v>
      </c>
      <c r="T25" s="4" t="s">
        <v>439</v>
      </c>
      <c r="U25" s="4" t="s">
        <v>412</v>
      </c>
      <c r="V25" s="4">
        <v>217964</v>
      </c>
      <c r="W25" s="4"/>
      <c r="X25" s="4" t="s">
        <v>404</v>
      </c>
      <c r="Y25" s="4" t="s">
        <v>731</v>
      </c>
    </row>
    <row r="26" spans="1:25" ht="79.5" customHeight="1">
      <c r="A26" s="4" t="s">
        <v>421</v>
      </c>
      <c r="B26" s="4" t="s">
        <v>652</v>
      </c>
      <c r="C26" s="4" t="s">
        <v>248</v>
      </c>
      <c r="D26" s="4" t="s">
        <v>158</v>
      </c>
      <c r="E26" s="4" t="s">
        <v>281</v>
      </c>
      <c r="F26" s="4" t="s">
        <v>747</v>
      </c>
      <c r="G26" s="2">
        <v>2014</v>
      </c>
      <c r="H26" s="4">
        <v>69885</v>
      </c>
      <c r="I26" s="4">
        <v>0</v>
      </c>
      <c r="J26" s="4" t="s">
        <v>327</v>
      </c>
      <c r="K26" s="4" t="s">
        <v>333</v>
      </c>
      <c r="L26" s="4" t="s">
        <v>737</v>
      </c>
      <c r="M26" s="3">
        <v>41883</v>
      </c>
      <c r="N26" s="4" t="s">
        <v>597</v>
      </c>
      <c r="O26" s="4" t="s">
        <v>718</v>
      </c>
      <c r="P26" s="4" t="s">
        <v>693</v>
      </c>
      <c r="Q26" s="4" t="s">
        <v>560</v>
      </c>
      <c r="R26" s="4" t="s">
        <v>421</v>
      </c>
      <c r="S26" s="4" t="s">
        <v>285</v>
      </c>
      <c r="T26" s="4" t="s">
        <v>439</v>
      </c>
      <c r="U26" s="4" t="s">
        <v>412</v>
      </c>
      <c r="V26" s="4">
        <v>218919</v>
      </c>
      <c r="W26" s="4"/>
      <c r="X26" s="4" t="s">
        <v>404</v>
      </c>
      <c r="Y26" s="4" t="s">
        <v>731</v>
      </c>
    </row>
    <row r="27" spans="1:25" ht="79.5" customHeight="1">
      <c r="A27" s="4" t="s">
        <v>421</v>
      </c>
      <c r="B27" s="4" t="s">
        <v>652</v>
      </c>
      <c r="C27" s="4" t="s">
        <v>248</v>
      </c>
      <c r="D27" s="4" t="s">
        <v>158</v>
      </c>
      <c r="E27" s="4" t="s">
        <v>281</v>
      </c>
      <c r="F27" s="4" t="s">
        <v>747</v>
      </c>
      <c r="G27" s="2">
        <v>2014</v>
      </c>
      <c r="H27" s="4">
        <v>125</v>
      </c>
      <c r="I27" s="4">
        <v>0</v>
      </c>
      <c r="J27" s="4" t="s">
        <v>878</v>
      </c>
      <c r="K27" s="4" t="s">
        <v>333</v>
      </c>
      <c r="L27" s="4" t="s">
        <v>737</v>
      </c>
      <c r="M27" s="3">
        <v>41912</v>
      </c>
      <c r="N27" s="4" t="s">
        <v>597</v>
      </c>
      <c r="O27" s="4" t="s">
        <v>718</v>
      </c>
      <c r="P27" s="4" t="s">
        <v>861</v>
      </c>
      <c r="Q27" s="4" t="s">
        <v>560</v>
      </c>
      <c r="R27" s="4" t="s">
        <v>421</v>
      </c>
      <c r="S27" s="4" t="s">
        <v>285</v>
      </c>
      <c r="T27" s="4" t="s">
        <v>439</v>
      </c>
      <c r="U27" s="4" t="s">
        <v>412</v>
      </c>
      <c r="V27" s="4">
        <v>219444</v>
      </c>
      <c r="W27" s="4"/>
      <c r="X27" s="4" t="s">
        <v>404</v>
      </c>
      <c r="Y27" s="4" t="s">
        <v>731</v>
      </c>
    </row>
    <row r="28" spans="1:25" ht="79.5" customHeight="1">
      <c r="A28" s="4" t="s">
        <v>421</v>
      </c>
      <c r="B28" s="4" t="s">
        <v>652</v>
      </c>
      <c r="C28" s="4" t="s">
        <v>248</v>
      </c>
      <c r="D28" s="4" t="s">
        <v>158</v>
      </c>
      <c r="E28" s="4" t="s">
        <v>281</v>
      </c>
      <c r="F28" s="4" t="s">
        <v>747</v>
      </c>
      <c r="G28" s="2">
        <v>2014</v>
      </c>
      <c r="H28" s="4">
        <v>250000</v>
      </c>
      <c r="I28" s="4">
        <v>0</v>
      </c>
      <c r="J28" s="4" t="s">
        <v>360</v>
      </c>
      <c r="K28" s="4" t="s">
        <v>333</v>
      </c>
      <c r="L28" s="4" t="s">
        <v>737</v>
      </c>
      <c r="M28" s="3">
        <v>41778</v>
      </c>
      <c r="N28" s="4" t="s">
        <v>597</v>
      </c>
      <c r="O28" s="4" t="s">
        <v>718</v>
      </c>
      <c r="P28" s="4" t="s">
        <v>226</v>
      </c>
      <c r="Q28" s="4" t="s">
        <v>560</v>
      </c>
      <c r="R28" s="4" t="s">
        <v>421</v>
      </c>
      <c r="S28" s="4" t="s">
        <v>285</v>
      </c>
      <c r="T28" s="4" t="s">
        <v>439</v>
      </c>
      <c r="U28" s="4" t="s">
        <v>412</v>
      </c>
      <c r="V28" s="4">
        <v>217952</v>
      </c>
      <c r="W28" s="4"/>
      <c r="X28" s="4" t="s">
        <v>404</v>
      </c>
      <c r="Y28" s="4" t="s">
        <v>731</v>
      </c>
    </row>
    <row r="29" spans="1:25" ht="79.5" customHeight="1">
      <c r="A29" s="4" t="s">
        <v>421</v>
      </c>
      <c r="B29" s="4" t="s">
        <v>652</v>
      </c>
      <c r="C29" s="4" t="s">
        <v>248</v>
      </c>
      <c r="D29" s="4" t="s">
        <v>158</v>
      </c>
      <c r="E29" s="4" t="s">
        <v>281</v>
      </c>
      <c r="F29" s="4" t="s">
        <v>747</v>
      </c>
      <c r="G29" s="2">
        <v>2014</v>
      </c>
      <c r="H29" s="4">
        <v>45900</v>
      </c>
      <c r="I29" s="4">
        <v>0</v>
      </c>
      <c r="J29" s="4" t="s">
        <v>284</v>
      </c>
      <c r="K29" s="4" t="s">
        <v>333</v>
      </c>
      <c r="L29" s="4" t="s">
        <v>737</v>
      </c>
      <c r="M29" s="3">
        <v>41928</v>
      </c>
      <c r="N29" s="4" t="s">
        <v>597</v>
      </c>
      <c r="O29" s="4" t="s">
        <v>718</v>
      </c>
      <c r="P29" s="4" t="s">
        <v>693</v>
      </c>
      <c r="Q29" s="4" t="s">
        <v>560</v>
      </c>
      <c r="R29" s="4" t="s">
        <v>421</v>
      </c>
      <c r="S29" s="4" t="s">
        <v>285</v>
      </c>
      <c r="T29" s="4" t="s">
        <v>439</v>
      </c>
      <c r="U29" s="4" t="s">
        <v>412</v>
      </c>
      <c r="V29" s="4">
        <v>220352</v>
      </c>
      <c r="W29" s="4"/>
      <c r="X29" s="4" t="s">
        <v>404</v>
      </c>
      <c r="Y29" s="4" t="s">
        <v>731</v>
      </c>
    </row>
    <row r="30" spans="1:25" ht="79.5" customHeight="1">
      <c r="A30" s="4" t="s">
        <v>421</v>
      </c>
      <c r="B30" s="4" t="s">
        <v>652</v>
      </c>
      <c r="C30" s="4" t="s">
        <v>248</v>
      </c>
      <c r="D30" s="4" t="s">
        <v>158</v>
      </c>
      <c r="E30" s="4" t="s">
        <v>281</v>
      </c>
      <c r="F30" s="4" t="s">
        <v>747</v>
      </c>
      <c r="G30" s="2">
        <v>2014</v>
      </c>
      <c r="H30" s="4">
        <v>29970</v>
      </c>
      <c r="I30" s="4">
        <v>0</v>
      </c>
      <c r="J30" s="4" t="s">
        <v>327</v>
      </c>
      <c r="K30" s="4" t="s">
        <v>333</v>
      </c>
      <c r="L30" s="4" t="s">
        <v>737</v>
      </c>
      <c r="M30" s="3">
        <v>41883</v>
      </c>
      <c r="N30" s="4" t="s">
        <v>597</v>
      </c>
      <c r="O30" s="4" t="s">
        <v>718</v>
      </c>
      <c r="P30" s="4" t="s">
        <v>693</v>
      </c>
      <c r="Q30" s="4" t="s">
        <v>560</v>
      </c>
      <c r="R30" s="4" t="s">
        <v>421</v>
      </c>
      <c r="S30" s="4" t="s">
        <v>285</v>
      </c>
      <c r="T30" s="4" t="s">
        <v>439</v>
      </c>
      <c r="U30" s="4" t="s">
        <v>412</v>
      </c>
      <c r="V30" s="4">
        <v>218918</v>
      </c>
      <c r="W30" s="4"/>
      <c r="X30" s="4" t="s">
        <v>404</v>
      </c>
      <c r="Y30" s="4" t="s">
        <v>731</v>
      </c>
    </row>
    <row r="31" spans="1:25" ht="79.5" customHeight="1">
      <c r="A31" s="4" t="s">
        <v>512</v>
      </c>
      <c r="B31" s="4" t="s">
        <v>357</v>
      </c>
      <c r="C31" s="4" t="s">
        <v>248</v>
      </c>
      <c r="D31" s="4" t="s">
        <v>158</v>
      </c>
      <c r="E31" s="4" t="s">
        <v>767</v>
      </c>
      <c r="F31" s="4" t="s">
        <v>747</v>
      </c>
      <c r="G31" s="2">
        <v>2014</v>
      </c>
      <c r="H31" s="4">
        <v>1581102</v>
      </c>
      <c r="I31" s="4">
        <v>0</v>
      </c>
      <c r="J31" s="4" t="s">
        <v>276</v>
      </c>
      <c r="K31" s="4" t="s">
        <v>333</v>
      </c>
      <c r="L31" s="4" t="s">
        <v>737</v>
      </c>
      <c r="M31" s="3">
        <v>41892</v>
      </c>
      <c r="N31" s="4" t="s">
        <v>597</v>
      </c>
      <c r="O31" s="4" t="s">
        <v>467</v>
      </c>
      <c r="P31" s="4" t="s">
        <v>861</v>
      </c>
      <c r="Q31" s="4" t="s">
        <v>560</v>
      </c>
      <c r="R31" s="4" t="s">
        <v>512</v>
      </c>
      <c r="S31" s="4" t="s">
        <v>285</v>
      </c>
      <c r="T31" s="4" t="s">
        <v>439</v>
      </c>
      <c r="U31" s="4" t="s">
        <v>412</v>
      </c>
      <c r="V31" s="4">
        <v>217950</v>
      </c>
      <c r="W31" s="4"/>
      <c r="X31" s="4" t="s">
        <v>404</v>
      </c>
      <c r="Y31" s="4" t="s">
        <v>731</v>
      </c>
    </row>
    <row r="32" spans="1:25" ht="79.5" customHeight="1">
      <c r="A32" s="4" t="s">
        <v>183</v>
      </c>
      <c r="B32" s="4" t="s">
        <v>678</v>
      </c>
      <c r="C32" s="4" t="s">
        <v>248</v>
      </c>
      <c r="D32" s="4" t="s">
        <v>158</v>
      </c>
      <c r="E32" s="4" t="s">
        <v>809</v>
      </c>
      <c r="F32" s="4" t="s">
        <v>747</v>
      </c>
      <c r="G32" s="2">
        <v>2014</v>
      </c>
      <c r="H32" s="4">
        <v>20053</v>
      </c>
      <c r="I32" s="4">
        <v>0</v>
      </c>
      <c r="J32" s="4" t="s">
        <v>56</v>
      </c>
      <c r="K32" s="4">
        <v>15000</v>
      </c>
      <c r="L32" s="4" t="s">
        <v>262</v>
      </c>
      <c r="M32" s="3">
        <v>41871</v>
      </c>
      <c r="N32" s="4" t="s">
        <v>597</v>
      </c>
      <c r="O32" s="4" t="s">
        <v>718</v>
      </c>
      <c r="P32" s="4" t="s">
        <v>861</v>
      </c>
      <c r="Q32" s="4" t="s">
        <v>560</v>
      </c>
      <c r="R32" s="4" t="s">
        <v>183</v>
      </c>
      <c r="S32" s="4" t="s">
        <v>183</v>
      </c>
      <c r="T32" s="4" t="s">
        <v>439</v>
      </c>
      <c r="U32" s="4" t="s">
        <v>412</v>
      </c>
      <c r="V32" s="4">
        <v>217026</v>
      </c>
      <c r="W32" s="4"/>
      <c r="X32" s="4" t="s">
        <v>404</v>
      </c>
      <c r="Y32" s="4" t="s">
        <v>731</v>
      </c>
    </row>
    <row r="33" spans="1:25" ht="90.75" customHeight="1">
      <c r="A33" s="4" t="s">
        <v>644</v>
      </c>
      <c r="B33" s="4" t="s">
        <v>563</v>
      </c>
      <c r="C33" s="4" t="s">
        <v>248</v>
      </c>
      <c r="D33" s="4"/>
      <c r="E33" s="4"/>
      <c r="F33" s="4"/>
      <c r="G33" s="2">
        <v>2014</v>
      </c>
      <c r="H33" s="4">
        <v>0</v>
      </c>
      <c r="I33" s="4">
        <v>52500</v>
      </c>
      <c r="J33" s="4" t="s">
        <v>51</v>
      </c>
      <c r="K33" s="4" t="s">
        <v>333</v>
      </c>
      <c r="L33" s="4" t="s">
        <v>737</v>
      </c>
      <c r="M33" s="3">
        <v>41941</v>
      </c>
      <c r="N33" s="4"/>
      <c r="O33" s="4" t="s">
        <v>718</v>
      </c>
      <c r="P33" s="4" t="s">
        <v>207</v>
      </c>
      <c r="Q33" s="4" t="s">
        <v>646</v>
      </c>
      <c r="R33" s="4" t="s">
        <v>644</v>
      </c>
      <c r="S33" s="4" t="s">
        <v>400</v>
      </c>
      <c r="T33" s="4" t="s">
        <v>67</v>
      </c>
      <c r="U33" s="4" t="s">
        <v>454</v>
      </c>
      <c r="V33" s="4">
        <v>220361</v>
      </c>
      <c r="W33" s="4"/>
      <c r="X33" s="4" t="s">
        <v>564</v>
      </c>
      <c r="Y33" s="4"/>
    </row>
    <row r="34" spans="1:25" ht="79.5" customHeight="1">
      <c r="A34" s="4" t="s">
        <v>644</v>
      </c>
      <c r="B34" s="4" t="s">
        <v>661</v>
      </c>
      <c r="C34" s="4" t="s">
        <v>248</v>
      </c>
      <c r="D34" s="4" t="s">
        <v>158</v>
      </c>
      <c r="E34" s="4" t="s">
        <v>431</v>
      </c>
      <c r="F34" s="4" t="s">
        <v>747</v>
      </c>
      <c r="G34" s="2">
        <v>2014</v>
      </c>
      <c r="H34" s="4">
        <v>350000</v>
      </c>
      <c r="I34" s="4">
        <v>0</v>
      </c>
      <c r="J34" s="4" t="s">
        <v>915</v>
      </c>
      <c r="K34" s="4" t="s">
        <v>333</v>
      </c>
      <c r="L34" s="4" t="s">
        <v>737</v>
      </c>
      <c r="M34" s="3">
        <v>41907</v>
      </c>
      <c r="N34" s="4" t="s">
        <v>667</v>
      </c>
      <c r="O34" s="4" t="s">
        <v>718</v>
      </c>
      <c r="P34" s="4" t="s">
        <v>207</v>
      </c>
      <c r="Q34" s="4" t="s">
        <v>424</v>
      </c>
      <c r="R34" s="4" t="s">
        <v>644</v>
      </c>
      <c r="S34" s="4" t="s">
        <v>400</v>
      </c>
      <c r="T34" s="4" t="s">
        <v>551</v>
      </c>
      <c r="U34" s="4" t="s">
        <v>412</v>
      </c>
      <c r="V34" s="4">
        <v>219375</v>
      </c>
      <c r="W34" s="4"/>
      <c r="X34" s="4" t="s">
        <v>564</v>
      </c>
      <c r="Y34" s="4" t="s">
        <v>731</v>
      </c>
    </row>
    <row r="35" spans="1:25" ht="171" customHeight="1">
      <c r="A35" s="4" t="s">
        <v>644</v>
      </c>
      <c r="B35" s="4" t="s">
        <v>708</v>
      </c>
      <c r="C35" s="4" t="s">
        <v>248</v>
      </c>
      <c r="D35" s="4"/>
      <c r="E35" s="4"/>
      <c r="F35" s="4"/>
      <c r="G35" s="2">
        <v>2014</v>
      </c>
      <c r="H35" s="4">
        <v>0</v>
      </c>
      <c r="I35" s="4">
        <v>0</v>
      </c>
      <c r="J35" s="4" t="s">
        <v>713</v>
      </c>
      <c r="K35" s="4" t="s">
        <v>333</v>
      </c>
      <c r="L35" s="4" t="s">
        <v>737</v>
      </c>
      <c r="M35" s="3">
        <v>41907</v>
      </c>
      <c r="N35" s="4"/>
      <c r="O35" s="4" t="s">
        <v>718</v>
      </c>
      <c r="P35" s="4" t="s">
        <v>207</v>
      </c>
      <c r="Q35" s="4" t="s">
        <v>424</v>
      </c>
      <c r="R35" s="4" t="s">
        <v>644</v>
      </c>
      <c r="S35" s="4" t="s">
        <v>400</v>
      </c>
      <c r="T35" s="4" t="s">
        <v>210</v>
      </c>
      <c r="U35" s="4" t="s">
        <v>454</v>
      </c>
      <c r="V35" s="4">
        <v>219376</v>
      </c>
      <c r="W35" s="4"/>
      <c r="X35" s="4" t="s">
        <v>564</v>
      </c>
      <c r="Y35" s="4"/>
    </row>
    <row r="36" spans="1:25" ht="57" customHeight="1">
      <c r="A36" s="4" t="s">
        <v>644</v>
      </c>
      <c r="B36" s="4" t="s">
        <v>708</v>
      </c>
      <c r="C36" s="4" t="s">
        <v>248</v>
      </c>
      <c r="D36" s="4"/>
      <c r="E36" s="4"/>
      <c r="F36" s="4"/>
      <c r="G36" s="2">
        <v>2014</v>
      </c>
      <c r="H36" s="4">
        <v>1000000</v>
      </c>
      <c r="I36" s="4">
        <v>0</v>
      </c>
      <c r="J36" s="4" t="s">
        <v>9</v>
      </c>
      <c r="K36" s="4" t="s">
        <v>333</v>
      </c>
      <c r="L36" s="4" t="s">
        <v>737</v>
      </c>
      <c r="M36" s="3">
        <v>41897</v>
      </c>
      <c r="N36" s="4"/>
      <c r="O36" s="4" t="s">
        <v>718</v>
      </c>
      <c r="P36" s="4" t="s">
        <v>207</v>
      </c>
      <c r="Q36" s="4" t="s">
        <v>560</v>
      </c>
      <c r="R36" s="4" t="s">
        <v>644</v>
      </c>
      <c r="S36" s="4" t="s">
        <v>400</v>
      </c>
      <c r="T36" s="4" t="s">
        <v>210</v>
      </c>
      <c r="U36" s="4" t="s">
        <v>412</v>
      </c>
      <c r="V36" s="4">
        <v>218306</v>
      </c>
      <c r="W36" s="4"/>
      <c r="X36" s="4" t="s">
        <v>564</v>
      </c>
      <c r="Y36" s="4"/>
    </row>
    <row r="37" spans="1:25" ht="22.5" customHeight="1">
      <c r="A37" s="4" t="s">
        <v>170</v>
      </c>
      <c r="B37" s="4" t="s">
        <v>253</v>
      </c>
      <c r="C37" s="4" t="s">
        <v>248</v>
      </c>
      <c r="D37" s="4"/>
      <c r="E37" s="4"/>
      <c r="F37" s="4"/>
      <c r="G37" s="2">
        <v>2014</v>
      </c>
      <c r="H37" s="4">
        <v>584659</v>
      </c>
      <c r="I37" s="4">
        <v>0</v>
      </c>
      <c r="J37" s="4" t="s">
        <v>321</v>
      </c>
      <c r="K37" s="4">
        <v>625000</v>
      </c>
      <c r="L37" s="4" t="s">
        <v>626</v>
      </c>
      <c r="M37" s="3">
        <v>41904</v>
      </c>
      <c r="N37" s="4"/>
      <c r="O37" s="4" t="s">
        <v>718</v>
      </c>
      <c r="P37" s="4" t="s">
        <v>693</v>
      </c>
      <c r="Q37" s="4" t="s">
        <v>424</v>
      </c>
      <c r="R37" s="4" t="s">
        <v>170</v>
      </c>
      <c r="S37" s="4" t="s">
        <v>170</v>
      </c>
      <c r="T37" s="4" t="s">
        <v>559</v>
      </c>
      <c r="U37" s="4" t="s">
        <v>412</v>
      </c>
      <c r="V37" s="4">
        <v>219285</v>
      </c>
      <c r="W37" s="4"/>
      <c r="X37" s="4" t="s">
        <v>564</v>
      </c>
      <c r="Y37" s="4"/>
    </row>
    <row r="38" spans="1:25" ht="79.5" customHeight="1">
      <c r="A38" s="4" t="s">
        <v>170</v>
      </c>
      <c r="B38" s="4" t="s">
        <v>63</v>
      </c>
      <c r="C38" s="4" t="s">
        <v>248</v>
      </c>
      <c r="D38" s="4" t="s">
        <v>158</v>
      </c>
      <c r="E38" s="4" t="s">
        <v>854</v>
      </c>
      <c r="F38" s="4" t="s">
        <v>885</v>
      </c>
      <c r="G38" s="2">
        <v>2014</v>
      </c>
      <c r="H38" s="4">
        <v>8755000</v>
      </c>
      <c r="I38" s="4">
        <v>0</v>
      </c>
      <c r="J38" s="4" t="s">
        <v>603</v>
      </c>
      <c r="K38" s="4">
        <v>10000000</v>
      </c>
      <c r="L38" s="4" t="s">
        <v>626</v>
      </c>
      <c r="M38" s="3">
        <v>41904</v>
      </c>
      <c r="N38" s="4" t="s">
        <v>597</v>
      </c>
      <c r="O38" s="4" t="s">
        <v>718</v>
      </c>
      <c r="P38" s="4" t="s">
        <v>861</v>
      </c>
      <c r="Q38" s="4" t="s">
        <v>560</v>
      </c>
      <c r="R38" s="4" t="s">
        <v>170</v>
      </c>
      <c r="S38" s="4" t="s">
        <v>170</v>
      </c>
      <c r="T38" s="4" t="s">
        <v>439</v>
      </c>
      <c r="U38" s="4" t="s">
        <v>412</v>
      </c>
      <c r="V38" s="4">
        <v>219292</v>
      </c>
      <c r="W38" s="4"/>
      <c r="X38" s="4" t="s">
        <v>568</v>
      </c>
      <c r="Y38" s="4" t="s">
        <v>731</v>
      </c>
    </row>
    <row r="39" spans="1:25" ht="79.5" customHeight="1">
      <c r="A39" s="4" t="s">
        <v>170</v>
      </c>
      <c r="B39" s="4" t="s">
        <v>382</v>
      </c>
      <c r="C39" s="4" t="s">
        <v>248</v>
      </c>
      <c r="D39" s="4" t="s">
        <v>158</v>
      </c>
      <c r="E39" s="4" t="s">
        <v>743</v>
      </c>
      <c r="F39" s="4" t="s">
        <v>845</v>
      </c>
      <c r="G39" s="2">
        <v>2014</v>
      </c>
      <c r="H39" s="4">
        <v>608045</v>
      </c>
      <c r="I39" s="4">
        <v>0</v>
      </c>
      <c r="J39" s="4" t="s">
        <v>352</v>
      </c>
      <c r="K39" s="4">
        <v>650000</v>
      </c>
      <c r="L39" s="4" t="s">
        <v>626</v>
      </c>
      <c r="M39" s="3">
        <v>41904</v>
      </c>
      <c r="N39" s="4" t="s">
        <v>597</v>
      </c>
      <c r="O39" s="4" t="s">
        <v>718</v>
      </c>
      <c r="P39" s="4" t="s">
        <v>207</v>
      </c>
      <c r="Q39" s="4" t="s">
        <v>424</v>
      </c>
      <c r="R39" s="4" t="s">
        <v>170</v>
      </c>
      <c r="S39" s="4" t="s">
        <v>170</v>
      </c>
      <c r="T39" s="4" t="s">
        <v>559</v>
      </c>
      <c r="U39" s="4" t="s">
        <v>412</v>
      </c>
      <c r="V39" s="4">
        <v>218201</v>
      </c>
      <c r="W39" s="4"/>
      <c r="X39" s="4" t="s">
        <v>564</v>
      </c>
      <c r="Y39" s="4" t="s">
        <v>731</v>
      </c>
    </row>
    <row r="40" spans="1:25" ht="79.5" customHeight="1">
      <c r="A40" s="4" t="s">
        <v>170</v>
      </c>
      <c r="B40" s="4" t="s">
        <v>898</v>
      </c>
      <c r="C40" s="4" t="s">
        <v>248</v>
      </c>
      <c r="D40" s="4" t="s">
        <v>158</v>
      </c>
      <c r="E40" s="4" t="s">
        <v>529</v>
      </c>
      <c r="F40" s="4" t="s">
        <v>845</v>
      </c>
      <c r="G40" s="2">
        <v>2014</v>
      </c>
      <c r="H40" s="4">
        <v>561272</v>
      </c>
      <c r="I40" s="4">
        <v>0</v>
      </c>
      <c r="J40" s="4" t="s">
        <v>352</v>
      </c>
      <c r="K40" s="4">
        <v>600000</v>
      </c>
      <c r="L40" s="4" t="s">
        <v>626</v>
      </c>
      <c r="M40" s="3">
        <v>41904</v>
      </c>
      <c r="N40" s="4" t="s">
        <v>597</v>
      </c>
      <c r="O40" s="4" t="s">
        <v>718</v>
      </c>
      <c r="P40" s="4" t="s">
        <v>207</v>
      </c>
      <c r="Q40" s="4" t="s">
        <v>424</v>
      </c>
      <c r="R40" s="4" t="s">
        <v>170</v>
      </c>
      <c r="S40" s="4" t="s">
        <v>170</v>
      </c>
      <c r="T40" s="4" t="s">
        <v>559</v>
      </c>
      <c r="U40" s="4" t="s">
        <v>412</v>
      </c>
      <c r="V40" s="4">
        <v>219284</v>
      </c>
      <c r="W40" s="4"/>
      <c r="X40" s="4" t="s">
        <v>564</v>
      </c>
      <c r="Y40" s="4" t="s">
        <v>731</v>
      </c>
    </row>
    <row r="41" spans="1:25" ht="33.75" customHeight="1">
      <c r="A41" s="4" t="s">
        <v>170</v>
      </c>
      <c r="B41" s="4" t="s">
        <v>708</v>
      </c>
      <c r="C41" s="4" t="s">
        <v>248</v>
      </c>
      <c r="D41" s="4"/>
      <c r="E41" s="4"/>
      <c r="F41" s="4"/>
      <c r="G41" s="2">
        <v>2014</v>
      </c>
      <c r="H41" s="4">
        <v>1760563</v>
      </c>
      <c r="I41" s="4">
        <v>0</v>
      </c>
      <c r="J41" s="4" t="s">
        <v>585</v>
      </c>
      <c r="K41" s="4">
        <v>2000000</v>
      </c>
      <c r="L41" s="4" t="s">
        <v>626</v>
      </c>
      <c r="M41" s="3">
        <v>41913</v>
      </c>
      <c r="N41" s="4"/>
      <c r="O41" s="4" t="s">
        <v>718</v>
      </c>
      <c r="P41" s="4" t="s">
        <v>693</v>
      </c>
      <c r="Q41" s="4" t="s">
        <v>560</v>
      </c>
      <c r="R41" s="4" t="s">
        <v>170</v>
      </c>
      <c r="S41" s="4" t="s">
        <v>170</v>
      </c>
      <c r="T41" s="4" t="s">
        <v>210</v>
      </c>
      <c r="U41" s="4" t="s">
        <v>412</v>
      </c>
      <c r="V41" s="4">
        <v>220077</v>
      </c>
      <c r="W41" s="4"/>
      <c r="X41" s="4" t="s">
        <v>564</v>
      </c>
      <c r="Y41" s="4"/>
    </row>
    <row r="42" spans="1:25" ht="79.5" customHeight="1">
      <c r="A42" s="4" t="s">
        <v>170</v>
      </c>
      <c r="B42" s="4" t="s">
        <v>678</v>
      </c>
      <c r="C42" s="4" t="s">
        <v>248</v>
      </c>
      <c r="D42" s="4" t="s">
        <v>158</v>
      </c>
      <c r="E42" s="4" t="s">
        <v>809</v>
      </c>
      <c r="F42" s="4" t="s">
        <v>747</v>
      </c>
      <c r="G42" s="2">
        <v>2014</v>
      </c>
      <c r="H42" s="4">
        <v>466800</v>
      </c>
      <c r="I42" s="4">
        <v>0</v>
      </c>
      <c r="J42" s="4" t="s">
        <v>339</v>
      </c>
      <c r="K42" s="4">
        <v>500000</v>
      </c>
      <c r="L42" s="4" t="s">
        <v>626</v>
      </c>
      <c r="M42" s="3">
        <v>41890</v>
      </c>
      <c r="N42" s="4" t="s">
        <v>597</v>
      </c>
      <c r="O42" s="4" t="s">
        <v>718</v>
      </c>
      <c r="P42" s="4" t="s">
        <v>861</v>
      </c>
      <c r="Q42" s="4" t="s">
        <v>560</v>
      </c>
      <c r="R42" s="4" t="s">
        <v>170</v>
      </c>
      <c r="S42" s="4" t="s">
        <v>170</v>
      </c>
      <c r="T42" s="4" t="s">
        <v>439</v>
      </c>
      <c r="U42" s="4" t="s">
        <v>412</v>
      </c>
      <c r="V42" s="4">
        <v>217851</v>
      </c>
      <c r="W42" s="4"/>
      <c r="X42" s="4" t="s">
        <v>404</v>
      </c>
      <c r="Y42" s="4" t="s">
        <v>731</v>
      </c>
    </row>
    <row r="43" spans="1:25" ht="79.5" customHeight="1">
      <c r="A43" s="4" t="s">
        <v>170</v>
      </c>
      <c r="B43" s="4" t="s">
        <v>678</v>
      </c>
      <c r="C43" s="4" t="s">
        <v>248</v>
      </c>
      <c r="D43" s="4" t="s">
        <v>158</v>
      </c>
      <c r="E43" s="4" t="s">
        <v>809</v>
      </c>
      <c r="F43" s="4" t="s">
        <v>747</v>
      </c>
      <c r="G43" s="2">
        <v>2014</v>
      </c>
      <c r="H43" s="4">
        <v>2334267</v>
      </c>
      <c r="I43" s="4">
        <v>0</v>
      </c>
      <c r="J43" s="4" t="s">
        <v>267</v>
      </c>
      <c r="K43" s="4">
        <v>2500000</v>
      </c>
      <c r="L43" s="4" t="s">
        <v>626</v>
      </c>
      <c r="M43" s="3">
        <v>41904</v>
      </c>
      <c r="N43" s="4" t="s">
        <v>597</v>
      </c>
      <c r="O43" s="4" t="s">
        <v>718</v>
      </c>
      <c r="P43" s="4" t="s">
        <v>861</v>
      </c>
      <c r="Q43" s="4" t="s">
        <v>560</v>
      </c>
      <c r="R43" s="4" t="s">
        <v>170</v>
      </c>
      <c r="S43" s="4" t="s">
        <v>170</v>
      </c>
      <c r="T43" s="4" t="s">
        <v>439</v>
      </c>
      <c r="U43" s="4" t="s">
        <v>412</v>
      </c>
      <c r="V43" s="4">
        <v>218200</v>
      </c>
      <c r="W43" s="4"/>
      <c r="X43" s="4" t="s">
        <v>568</v>
      </c>
      <c r="Y43" s="4" t="s">
        <v>731</v>
      </c>
    </row>
    <row r="44" spans="1:25" ht="79.5" customHeight="1">
      <c r="A44" s="4" t="s">
        <v>170</v>
      </c>
      <c r="B44" s="4" t="s">
        <v>678</v>
      </c>
      <c r="C44" s="4" t="s">
        <v>248</v>
      </c>
      <c r="D44" s="4" t="s">
        <v>158</v>
      </c>
      <c r="E44" s="4" t="s">
        <v>809</v>
      </c>
      <c r="F44" s="4" t="s">
        <v>747</v>
      </c>
      <c r="G44" s="2">
        <v>2014</v>
      </c>
      <c r="H44" s="4">
        <v>466800</v>
      </c>
      <c r="I44" s="4">
        <v>0</v>
      </c>
      <c r="J44" s="4" t="s">
        <v>267</v>
      </c>
      <c r="K44" s="4">
        <v>500000</v>
      </c>
      <c r="L44" s="4" t="s">
        <v>626</v>
      </c>
      <c r="M44" s="3">
        <v>41901</v>
      </c>
      <c r="N44" s="4" t="s">
        <v>597</v>
      </c>
      <c r="O44" s="4" t="s">
        <v>718</v>
      </c>
      <c r="P44" s="4" t="s">
        <v>861</v>
      </c>
      <c r="Q44" s="4" t="s">
        <v>560</v>
      </c>
      <c r="R44" s="4" t="s">
        <v>170</v>
      </c>
      <c r="S44" s="4" t="s">
        <v>170</v>
      </c>
      <c r="T44" s="4" t="s">
        <v>439</v>
      </c>
      <c r="U44" s="4" t="s">
        <v>412</v>
      </c>
      <c r="V44" s="4">
        <v>218170</v>
      </c>
      <c r="W44" s="4"/>
      <c r="X44" s="4" t="s">
        <v>404</v>
      </c>
      <c r="Y44" s="4" t="s">
        <v>731</v>
      </c>
    </row>
    <row r="45" spans="1:25" ht="22.5" customHeight="1">
      <c r="A45" s="4" t="s">
        <v>170</v>
      </c>
      <c r="B45" s="4" t="s">
        <v>674</v>
      </c>
      <c r="C45" s="4" t="s">
        <v>248</v>
      </c>
      <c r="D45" s="4"/>
      <c r="E45" s="4"/>
      <c r="F45" s="4"/>
      <c r="G45" s="2">
        <v>2014</v>
      </c>
      <c r="H45" s="4">
        <v>584659</v>
      </c>
      <c r="I45" s="4">
        <v>0</v>
      </c>
      <c r="J45" s="4" t="s">
        <v>321</v>
      </c>
      <c r="K45" s="4">
        <v>625000</v>
      </c>
      <c r="L45" s="4" t="s">
        <v>626</v>
      </c>
      <c r="M45" s="3">
        <v>41904</v>
      </c>
      <c r="N45" s="4"/>
      <c r="O45" s="4" t="s">
        <v>718</v>
      </c>
      <c r="P45" s="4" t="s">
        <v>693</v>
      </c>
      <c r="Q45" s="4" t="s">
        <v>424</v>
      </c>
      <c r="R45" s="4" t="s">
        <v>170</v>
      </c>
      <c r="S45" s="4" t="s">
        <v>170</v>
      </c>
      <c r="T45" s="4" t="s">
        <v>559</v>
      </c>
      <c r="U45" s="4" t="s">
        <v>412</v>
      </c>
      <c r="V45" s="4">
        <v>219286</v>
      </c>
      <c r="W45" s="4"/>
      <c r="X45" s="4" t="s">
        <v>564</v>
      </c>
      <c r="Y45" s="4"/>
    </row>
    <row r="46" spans="1:25" ht="22.5" customHeight="1">
      <c r="A46" s="4" t="s">
        <v>486</v>
      </c>
      <c r="B46" s="4" t="s">
        <v>563</v>
      </c>
      <c r="C46" s="4" t="s">
        <v>248</v>
      </c>
      <c r="D46" s="4"/>
      <c r="E46" s="4"/>
      <c r="F46" s="4"/>
      <c r="G46" s="2">
        <v>2014</v>
      </c>
      <c r="H46" s="4">
        <v>340479</v>
      </c>
      <c r="I46" s="4">
        <v>0</v>
      </c>
      <c r="J46" s="4" t="s">
        <v>238</v>
      </c>
      <c r="K46" s="4">
        <v>270000</v>
      </c>
      <c r="L46" s="4" t="s">
        <v>262</v>
      </c>
      <c r="M46" s="3">
        <v>41947</v>
      </c>
      <c r="N46" s="4"/>
      <c r="O46" s="4" t="s">
        <v>718</v>
      </c>
      <c r="P46" s="4" t="s">
        <v>861</v>
      </c>
      <c r="Q46" s="4" t="s">
        <v>424</v>
      </c>
      <c r="R46" s="4" t="s">
        <v>486</v>
      </c>
      <c r="S46" s="4" t="s">
        <v>486</v>
      </c>
      <c r="T46" s="4" t="s">
        <v>67</v>
      </c>
      <c r="U46" s="4" t="s">
        <v>412</v>
      </c>
      <c r="V46" s="4">
        <v>220505</v>
      </c>
      <c r="W46" s="4"/>
      <c r="X46" s="4" t="s">
        <v>564</v>
      </c>
      <c r="Y46" s="4"/>
    </row>
    <row r="47" spans="1:25" ht="79.5" customHeight="1">
      <c r="A47" s="4" t="s">
        <v>486</v>
      </c>
      <c r="B47" s="4" t="s">
        <v>414</v>
      </c>
      <c r="C47" s="4" t="s">
        <v>248</v>
      </c>
      <c r="D47" s="4" t="s">
        <v>158</v>
      </c>
      <c r="E47" s="4" t="s">
        <v>788</v>
      </c>
      <c r="F47" s="4" t="s">
        <v>845</v>
      </c>
      <c r="G47" s="2">
        <v>2014</v>
      </c>
      <c r="H47" s="4">
        <v>1270648</v>
      </c>
      <c r="I47" s="4">
        <v>0</v>
      </c>
      <c r="J47" s="4" t="s">
        <v>390</v>
      </c>
      <c r="K47" s="4">
        <v>1000000</v>
      </c>
      <c r="L47" s="4" t="s">
        <v>262</v>
      </c>
      <c r="M47" s="3">
        <v>41947</v>
      </c>
      <c r="N47" s="4" t="s">
        <v>597</v>
      </c>
      <c r="O47" s="4" t="s">
        <v>718</v>
      </c>
      <c r="P47" s="4" t="s">
        <v>861</v>
      </c>
      <c r="Q47" s="4" t="s">
        <v>424</v>
      </c>
      <c r="R47" s="4" t="s">
        <v>486</v>
      </c>
      <c r="S47" s="4" t="s">
        <v>486</v>
      </c>
      <c r="T47" s="4" t="s">
        <v>551</v>
      </c>
      <c r="U47" s="4" t="s">
        <v>412</v>
      </c>
      <c r="V47" s="4">
        <v>220263</v>
      </c>
      <c r="W47" s="4"/>
      <c r="X47" s="4" t="s">
        <v>564</v>
      </c>
      <c r="Y47" s="4" t="s">
        <v>731</v>
      </c>
    </row>
    <row r="48" spans="1:25" ht="22.5" customHeight="1">
      <c r="A48" s="4" t="s">
        <v>486</v>
      </c>
      <c r="B48" s="4" t="s">
        <v>674</v>
      </c>
      <c r="C48" s="4" t="s">
        <v>248</v>
      </c>
      <c r="D48" s="4"/>
      <c r="E48" s="4"/>
      <c r="F48" s="4"/>
      <c r="G48" s="2">
        <v>2014</v>
      </c>
      <c r="H48" s="4">
        <v>263505</v>
      </c>
      <c r="I48" s="4">
        <v>0</v>
      </c>
      <c r="J48" s="4" t="s">
        <v>550</v>
      </c>
      <c r="K48" s="4">
        <v>200000</v>
      </c>
      <c r="L48" s="4" t="s">
        <v>262</v>
      </c>
      <c r="M48" s="3">
        <v>41884</v>
      </c>
      <c r="N48" s="4"/>
      <c r="O48" s="4" t="s">
        <v>718</v>
      </c>
      <c r="P48" s="4" t="s">
        <v>861</v>
      </c>
      <c r="Q48" s="4" t="s">
        <v>424</v>
      </c>
      <c r="R48" s="4" t="s">
        <v>486</v>
      </c>
      <c r="S48" s="4" t="s">
        <v>486</v>
      </c>
      <c r="T48" s="4" t="s">
        <v>559</v>
      </c>
      <c r="U48" s="4" t="s">
        <v>412</v>
      </c>
      <c r="V48" s="4">
        <v>218097</v>
      </c>
      <c r="W48" s="4"/>
      <c r="X48" s="4" t="s">
        <v>564</v>
      </c>
      <c r="Y48" s="4"/>
    </row>
    <row r="49" spans="1:25" ht="22.5" customHeight="1">
      <c r="A49" s="4" t="s">
        <v>486</v>
      </c>
      <c r="B49" s="4" t="s">
        <v>674</v>
      </c>
      <c r="C49" s="4" t="s">
        <v>248</v>
      </c>
      <c r="D49" s="4"/>
      <c r="E49" s="4"/>
      <c r="F49" s="4"/>
      <c r="G49" s="2">
        <v>2014</v>
      </c>
      <c r="H49" s="4">
        <v>635324</v>
      </c>
      <c r="I49" s="4">
        <v>0</v>
      </c>
      <c r="J49" s="4" t="s">
        <v>390</v>
      </c>
      <c r="K49" s="4">
        <v>500000</v>
      </c>
      <c r="L49" s="4" t="s">
        <v>262</v>
      </c>
      <c r="M49" s="3">
        <v>41947</v>
      </c>
      <c r="N49" s="4"/>
      <c r="O49" s="4" t="s">
        <v>718</v>
      </c>
      <c r="P49" s="4" t="s">
        <v>861</v>
      </c>
      <c r="Q49" s="4" t="s">
        <v>424</v>
      </c>
      <c r="R49" s="4" t="s">
        <v>486</v>
      </c>
      <c r="S49" s="4" t="s">
        <v>486</v>
      </c>
      <c r="T49" s="4" t="s">
        <v>559</v>
      </c>
      <c r="U49" s="4" t="s">
        <v>412</v>
      </c>
      <c r="V49" s="4">
        <v>220262</v>
      </c>
      <c r="W49" s="4"/>
      <c r="X49" s="4" t="s">
        <v>564</v>
      </c>
      <c r="Y49" s="4"/>
    </row>
    <row r="50" spans="1:25" ht="79.5" customHeight="1">
      <c r="A50" s="4" t="s">
        <v>257</v>
      </c>
      <c r="B50" s="4" t="s">
        <v>63</v>
      </c>
      <c r="C50" s="4" t="s">
        <v>248</v>
      </c>
      <c r="D50" s="4" t="s">
        <v>158</v>
      </c>
      <c r="E50" s="4" t="s">
        <v>854</v>
      </c>
      <c r="F50" s="4" t="s">
        <v>885</v>
      </c>
      <c r="G50" s="2">
        <v>2014</v>
      </c>
      <c r="H50" s="4">
        <v>0</v>
      </c>
      <c r="I50" s="4">
        <v>0</v>
      </c>
      <c r="J50" s="4" t="s">
        <v>24</v>
      </c>
      <c r="K50" s="4" t="s">
        <v>333</v>
      </c>
      <c r="L50" s="4" t="s">
        <v>737</v>
      </c>
      <c r="M50" s="3">
        <v>41943</v>
      </c>
      <c r="N50" s="4" t="s">
        <v>597</v>
      </c>
      <c r="O50" s="4" t="s">
        <v>718</v>
      </c>
      <c r="P50" s="4" t="s">
        <v>861</v>
      </c>
      <c r="Q50" s="4" t="s">
        <v>646</v>
      </c>
      <c r="R50" s="4" t="s">
        <v>257</v>
      </c>
      <c r="S50" s="4" t="s">
        <v>257</v>
      </c>
      <c r="T50" s="4" t="s">
        <v>439</v>
      </c>
      <c r="U50" s="4" t="s">
        <v>412</v>
      </c>
      <c r="V50" s="4">
        <v>220064</v>
      </c>
      <c r="W50" s="4"/>
      <c r="X50" s="4" t="s">
        <v>404</v>
      </c>
      <c r="Y50" s="4" t="s">
        <v>731</v>
      </c>
    </row>
    <row r="51" spans="1:25" ht="57" customHeight="1">
      <c r="A51" s="4" t="s">
        <v>175</v>
      </c>
      <c r="B51" s="4" t="s">
        <v>253</v>
      </c>
      <c r="C51" s="4" t="s">
        <v>248</v>
      </c>
      <c r="D51" s="4"/>
      <c r="E51" s="4"/>
      <c r="F51" s="4"/>
      <c r="G51" s="2">
        <v>2014</v>
      </c>
      <c r="H51" s="4">
        <v>32000</v>
      </c>
      <c r="I51" s="4">
        <v>0</v>
      </c>
      <c r="J51" s="4" t="s">
        <v>622</v>
      </c>
      <c r="K51" s="4" t="s">
        <v>333</v>
      </c>
      <c r="L51" s="4" t="s">
        <v>737</v>
      </c>
      <c r="M51" s="3">
        <v>41919</v>
      </c>
      <c r="N51" s="4"/>
      <c r="O51" s="4" t="s">
        <v>718</v>
      </c>
      <c r="P51" s="4" t="s">
        <v>861</v>
      </c>
      <c r="Q51" s="4" t="s">
        <v>560</v>
      </c>
      <c r="R51" s="4" t="s">
        <v>175</v>
      </c>
      <c r="S51" s="4" t="s">
        <v>400</v>
      </c>
      <c r="T51" s="4" t="s">
        <v>559</v>
      </c>
      <c r="U51" s="4" t="s">
        <v>454</v>
      </c>
      <c r="V51" s="4">
        <v>219682</v>
      </c>
      <c r="W51" s="4"/>
      <c r="X51" s="4" t="s">
        <v>564</v>
      </c>
      <c r="Y51" s="4"/>
    </row>
    <row r="52" spans="1:25" ht="68.25" customHeight="1">
      <c r="A52" s="4" t="s">
        <v>175</v>
      </c>
      <c r="B52" s="4" t="s">
        <v>72</v>
      </c>
      <c r="C52" s="4" t="s">
        <v>248</v>
      </c>
      <c r="D52" s="4"/>
      <c r="E52" s="4"/>
      <c r="F52" s="4"/>
      <c r="G52" s="2">
        <v>2014</v>
      </c>
      <c r="H52" s="4">
        <v>0</v>
      </c>
      <c r="I52" s="4">
        <v>3200000</v>
      </c>
      <c r="J52" s="4" t="s">
        <v>738</v>
      </c>
      <c r="K52" s="4" t="s">
        <v>333</v>
      </c>
      <c r="L52" s="4" t="s">
        <v>737</v>
      </c>
      <c r="M52" s="3">
        <v>41919</v>
      </c>
      <c r="N52" s="4"/>
      <c r="O52" s="4" t="s">
        <v>718</v>
      </c>
      <c r="P52" s="4" t="s">
        <v>861</v>
      </c>
      <c r="Q52" s="4" t="s">
        <v>646</v>
      </c>
      <c r="R52" s="4" t="s">
        <v>175</v>
      </c>
      <c r="S52" s="4" t="s">
        <v>400</v>
      </c>
      <c r="T52" s="4" t="s">
        <v>559</v>
      </c>
      <c r="U52" s="4" t="s">
        <v>454</v>
      </c>
      <c r="V52" s="4">
        <v>219680</v>
      </c>
      <c r="W52" s="4"/>
      <c r="X52" s="4" t="s">
        <v>564</v>
      </c>
      <c r="Y52" s="4"/>
    </row>
    <row r="53" spans="1:25" ht="79.5" customHeight="1">
      <c r="A53" s="4" t="s">
        <v>27</v>
      </c>
      <c r="B53" s="4" t="s">
        <v>414</v>
      </c>
      <c r="C53" s="4" t="s">
        <v>248</v>
      </c>
      <c r="D53" s="4" t="s">
        <v>158</v>
      </c>
      <c r="E53" s="4" t="s">
        <v>788</v>
      </c>
      <c r="F53" s="4" t="s">
        <v>845</v>
      </c>
      <c r="G53" s="2">
        <v>2014</v>
      </c>
      <c r="H53" s="4">
        <v>2541347</v>
      </c>
      <c r="I53" s="4">
        <v>0</v>
      </c>
      <c r="J53" s="4" t="s">
        <v>330</v>
      </c>
      <c r="K53" s="4">
        <v>2000040</v>
      </c>
      <c r="L53" s="4" t="s">
        <v>262</v>
      </c>
      <c r="M53" s="3">
        <v>41927</v>
      </c>
      <c r="N53" s="4" t="s">
        <v>597</v>
      </c>
      <c r="O53" s="4" t="s">
        <v>718</v>
      </c>
      <c r="P53" s="4" t="s">
        <v>207</v>
      </c>
      <c r="Q53" s="4" t="s">
        <v>424</v>
      </c>
      <c r="R53" s="4" t="s">
        <v>27</v>
      </c>
      <c r="S53" s="4" t="s">
        <v>27</v>
      </c>
      <c r="T53" s="4" t="s">
        <v>551</v>
      </c>
      <c r="U53" s="4" t="s">
        <v>412</v>
      </c>
      <c r="V53" s="4">
        <v>220829</v>
      </c>
      <c r="W53" s="4"/>
      <c r="X53" s="4" t="s">
        <v>564</v>
      </c>
      <c r="Y53" s="4" t="s">
        <v>731</v>
      </c>
    </row>
    <row r="54" spans="1:25" ht="79.5" customHeight="1">
      <c r="A54" s="4" t="s">
        <v>27</v>
      </c>
      <c r="B54" s="4" t="s">
        <v>889</v>
      </c>
      <c r="C54" s="4" t="s">
        <v>248</v>
      </c>
      <c r="D54" s="4" t="s">
        <v>158</v>
      </c>
      <c r="E54" s="4" t="s">
        <v>94</v>
      </c>
      <c r="F54" s="4" t="s">
        <v>845</v>
      </c>
      <c r="G54" s="2">
        <v>2014</v>
      </c>
      <c r="H54" s="4">
        <v>3811944</v>
      </c>
      <c r="I54" s="4">
        <v>0</v>
      </c>
      <c r="J54" s="4" t="s">
        <v>372</v>
      </c>
      <c r="K54" s="4">
        <v>3000000</v>
      </c>
      <c r="L54" s="4" t="s">
        <v>262</v>
      </c>
      <c r="M54" s="3">
        <v>41925</v>
      </c>
      <c r="N54" s="4" t="s">
        <v>597</v>
      </c>
      <c r="O54" s="4" t="s">
        <v>718</v>
      </c>
      <c r="P54" s="4" t="s">
        <v>861</v>
      </c>
      <c r="Q54" s="4" t="s">
        <v>424</v>
      </c>
      <c r="R54" s="4" t="s">
        <v>27</v>
      </c>
      <c r="S54" s="4" t="s">
        <v>27</v>
      </c>
      <c r="T54" s="4" t="s">
        <v>559</v>
      </c>
      <c r="U54" s="4" t="s">
        <v>412</v>
      </c>
      <c r="V54" s="4">
        <v>220834</v>
      </c>
      <c r="W54" s="4"/>
      <c r="X54" s="4" t="s">
        <v>564</v>
      </c>
      <c r="Y54" s="4" t="s">
        <v>731</v>
      </c>
    </row>
    <row r="55" spans="1:25" ht="79.5" customHeight="1">
      <c r="A55" s="4" t="s">
        <v>27</v>
      </c>
      <c r="B55" s="4" t="s">
        <v>652</v>
      </c>
      <c r="C55" s="4" t="s">
        <v>248</v>
      </c>
      <c r="D55" s="4" t="s">
        <v>158</v>
      </c>
      <c r="E55" s="4" t="s">
        <v>281</v>
      </c>
      <c r="F55" s="4" t="s">
        <v>747</v>
      </c>
      <c r="G55" s="2">
        <v>2014</v>
      </c>
      <c r="H55" s="4">
        <v>2541296</v>
      </c>
      <c r="I55" s="4">
        <v>0</v>
      </c>
      <c r="J55" s="4" t="s">
        <v>218</v>
      </c>
      <c r="K55" s="4">
        <v>2000000</v>
      </c>
      <c r="L55" s="4" t="s">
        <v>262</v>
      </c>
      <c r="M55" s="3">
        <v>41923</v>
      </c>
      <c r="N55" s="4" t="s">
        <v>597</v>
      </c>
      <c r="O55" s="4" t="s">
        <v>718</v>
      </c>
      <c r="P55" s="4" t="s">
        <v>207</v>
      </c>
      <c r="Q55" s="4" t="s">
        <v>560</v>
      </c>
      <c r="R55" s="4" t="s">
        <v>27</v>
      </c>
      <c r="S55" s="4" t="s">
        <v>27</v>
      </c>
      <c r="T55" s="4" t="s">
        <v>439</v>
      </c>
      <c r="U55" s="4" t="s">
        <v>412</v>
      </c>
      <c r="V55" s="4">
        <v>220833</v>
      </c>
      <c r="W55" s="4"/>
      <c r="X55" s="4" t="s">
        <v>568</v>
      </c>
      <c r="Y55" s="4" t="s">
        <v>731</v>
      </c>
    </row>
    <row r="56" spans="1:25" ht="33.75" customHeight="1">
      <c r="A56" s="4" t="s">
        <v>27</v>
      </c>
      <c r="B56" s="4" t="s">
        <v>708</v>
      </c>
      <c r="C56" s="4" t="s">
        <v>248</v>
      </c>
      <c r="D56" s="4"/>
      <c r="E56" s="4"/>
      <c r="F56" s="4"/>
      <c r="G56" s="2">
        <v>2014</v>
      </c>
      <c r="H56" s="4">
        <v>0</v>
      </c>
      <c r="I56" s="4">
        <v>3176620</v>
      </c>
      <c r="J56" s="4" t="s">
        <v>103</v>
      </c>
      <c r="K56" s="4">
        <v>2500000</v>
      </c>
      <c r="L56" s="4" t="s">
        <v>262</v>
      </c>
      <c r="M56" s="3">
        <v>41939</v>
      </c>
      <c r="N56" s="4"/>
      <c r="O56" s="4" t="s">
        <v>82</v>
      </c>
      <c r="P56" s="4" t="s">
        <v>861</v>
      </c>
      <c r="Q56" s="4" t="s">
        <v>646</v>
      </c>
      <c r="R56" s="4" t="s">
        <v>27</v>
      </c>
      <c r="S56" s="4" t="s">
        <v>27</v>
      </c>
      <c r="T56" s="4" t="s">
        <v>210</v>
      </c>
      <c r="U56" s="4" t="s">
        <v>412</v>
      </c>
      <c r="V56" s="4">
        <v>219891</v>
      </c>
      <c r="W56" s="4"/>
      <c r="X56" s="4" t="s">
        <v>564</v>
      </c>
      <c r="Y56" s="4"/>
    </row>
    <row r="57" spans="1:25" ht="57" customHeight="1">
      <c r="A57" s="4" t="s">
        <v>537</v>
      </c>
      <c r="B57" s="4" t="s">
        <v>541</v>
      </c>
      <c r="C57" s="4" t="s">
        <v>248</v>
      </c>
      <c r="D57" s="4"/>
      <c r="E57" s="4"/>
      <c r="F57" s="4"/>
      <c r="G57" s="2">
        <v>2014</v>
      </c>
      <c r="H57" s="4">
        <v>2000000</v>
      </c>
      <c r="I57" s="4">
        <v>0</v>
      </c>
      <c r="J57" s="4" t="s">
        <v>660</v>
      </c>
      <c r="K57" s="4" t="s">
        <v>333</v>
      </c>
      <c r="L57" s="4" t="s">
        <v>737</v>
      </c>
      <c r="M57" s="3">
        <v>41892</v>
      </c>
      <c r="N57" s="4"/>
      <c r="O57" s="4" t="s">
        <v>718</v>
      </c>
      <c r="P57" s="4" t="s">
        <v>861</v>
      </c>
      <c r="Q57" s="4" t="s">
        <v>560</v>
      </c>
      <c r="R57" s="4" t="s">
        <v>537</v>
      </c>
      <c r="S57" s="4" t="s">
        <v>400</v>
      </c>
      <c r="T57" s="4" t="s">
        <v>301</v>
      </c>
      <c r="U57" s="4" t="s">
        <v>412</v>
      </c>
      <c r="V57" s="4">
        <v>217941</v>
      </c>
      <c r="W57" s="4"/>
      <c r="X57" s="4" t="s">
        <v>564</v>
      </c>
      <c r="Y57" s="4"/>
    </row>
    <row r="58" spans="1:25" ht="57" customHeight="1">
      <c r="A58" s="4" t="s">
        <v>537</v>
      </c>
      <c r="B58" s="4" t="s">
        <v>672</v>
      </c>
      <c r="C58" s="4" t="s">
        <v>248</v>
      </c>
      <c r="D58" s="4"/>
      <c r="E58" s="4"/>
      <c r="F58" s="4"/>
      <c r="G58" s="2">
        <v>2014</v>
      </c>
      <c r="H58" s="4">
        <v>0</v>
      </c>
      <c r="I58" s="4">
        <v>36350001</v>
      </c>
      <c r="J58" s="4" t="s">
        <v>896</v>
      </c>
      <c r="K58" s="4" t="s">
        <v>333</v>
      </c>
      <c r="L58" s="4" t="s">
        <v>737</v>
      </c>
      <c r="M58" s="3">
        <v>41892</v>
      </c>
      <c r="N58" s="4"/>
      <c r="O58" s="4" t="s">
        <v>718</v>
      </c>
      <c r="P58" s="4" t="s">
        <v>861</v>
      </c>
      <c r="Q58" s="4" t="s">
        <v>646</v>
      </c>
      <c r="R58" s="4" t="s">
        <v>537</v>
      </c>
      <c r="S58" s="4" t="s">
        <v>400</v>
      </c>
      <c r="T58" s="4" t="s">
        <v>210</v>
      </c>
      <c r="U58" s="4" t="s">
        <v>412</v>
      </c>
      <c r="V58" s="4">
        <v>217935</v>
      </c>
      <c r="W58" s="4"/>
      <c r="X58" s="4" t="s">
        <v>564</v>
      </c>
      <c r="Y58" s="4"/>
    </row>
    <row r="59" spans="1:25" ht="79.5" customHeight="1">
      <c r="A59" s="4" t="s">
        <v>537</v>
      </c>
      <c r="B59" s="4" t="s">
        <v>652</v>
      </c>
      <c r="C59" s="4" t="s">
        <v>248</v>
      </c>
      <c r="D59" s="4" t="s">
        <v>158</v>
      </c>
      <c r="E59" s="4" t="s">
        <v>281</v>
      </c>
      <c r="F59" s="4" t="s">
        <v>747</v>
      </c>
      <c r="G59" s="2">
        <v>2014</v>
      </c>
      <c r="H59" s="4">
        <v>676000</v>
      </c>
      <c r="I59" s="4">
        <v>0</v>
      </c>
      <c r="J59" s="4" t="s">
        <v>436</v>
      </c>
      <c r="K59" s="4" t="s">
        <v>333</v>
      </c>
      <c r="L59" s="4" t="s">
        <v>737</v>
      </c>
      <c r="M59" s="3">
        <v>41892</v>
      </c>
      <c r="N59" s="4" t="s">
        <v>597</v>
      </c>
      <c r="O59" s="4" t="s">
        <v>718</v>
      </c>
      <c r="P59" s="4" t="s">
        <v>226</v>
      </c>
      <c r="Q59" s="4" t="s">
        <v>560</v>
      </c>
      <c r="R59" s="4" t="s">
        <v>537</v>
      </c>
      <c r="S59" s="4" t="s">
        <v>400</v>
      </c>
      <c r="T59" s="4" t="s">
        <v>439</v>
      </c>
      <c r="U59" s="4" t="s">
        <v>412</v>
      </c>
      <c r="V59" s="4">
        <v>220733</v>
      </c>
      <c r="W59" s="4"/>
      <c r="X59" s="4" t="s">
        <v>568</v>
      </c>
      <c r="Y59" s="4" t="s">
        <v>731</v>
      </c>
    </row>
    <row r="60" spans="1:25" ht="79.5" customHeight="1">
      <c r="A60" s="4" t="s">
        <v>537</v>
      </c>
      <c r="B60" s="4" t="s">
        <v>652</v>
      </c>
      <c r="C60" s="4" t="s">
        <v>248</v>
      </c>
      <c r="D60" s="4" t="s">
        <v>158</v>
      </c>
      <c r="E60" s="4" t="s">
        <v>281</v>
      </c>
      <c r="F60" s="4" t="s">
        <v>747</v>
      </c>
      <c r="G60" s="2">
        <v>2014</v>
      </c>
      <c r="H60" s="4">
        <v>1188000</v>
      </c>
      <c r="I60" s="4">
        <v>0</v>
      </c>
      <c r="J60" s="4" t="s">
        <v>120</v>
      </c>
      <c r="K60" s="4" t="s">
        <v>333</v>
      </c>
      <c r="L60" s="4" t="s">
        <v>737</v>
      </c>
      <c r="M60" s="3">
        <v>41892</v>
      </c>
      <c r="N60" s="4" t="s">
        <v>597</v>
      </c>
      <c r="O60" s="4" t="s">
        <v>718</v>
      </c>
      <c r="P60" s="4" t="s">
        <v>207</v>
      </c>
      <c r="Q60" s="4" t="s">
        <v>560</v>
      </c>
      <c r="R60" s="4" t="s">
        <v>537</v>
      </c>
      <c r="S60" s="4" t="s">
        <v>400</v>
      </c>
      <c r="T60" s="4" t="s">
        <v>439</v>
      </c>
      <c r="U60" s="4" t="s">
        <v>412</v>
      </c>
      <c r="V60" s="4">
        <v>220734</v>
      </c>
      <c r="W60" s="4"/>
      <c r="X60" s="4" t="s">
        <v>568</v>
      </c>
      <c r="Y60" s="4" t="s">
        <v>731</v>
      </c>
    </row>
    <row r="61" spans="1:25" ht="79.5" customHeight="1">
      <c r="A61" s="4" t="s">
        <v>537</v>
      </c>
      <c r="B61" s="4" t="s">
        <v>652</v>
      </c>
      <c r="C61" s="4" t="s">
        <v>248</v>
      </c>
      <c r="D61" s="4" t="s">
        <v>158</v>
      </c>
      <c r="E61" s="4" t="s">
        <v>281</v>
      </c>
      <c r="F61" s="4" t="s">
        <v>747</v>
      </c>
      <c r="G61" s="2">
        <v>2014</v>
      </c>
      <c r="H61" s="4">
        <v>864000</v>
      </c>
      <c r="I61" s="4">
        <v>0</v>
      </c>
      <c r="J61" s="4" t="s">
        <v>756</v>
      </c>
      <c r="K61" s="4" t="s">
        <v>333</v>
      </c>
      <c r="L61" s="4" t="s">
        <v>737</v>
      </c>
      <c r="M61" s="3">
        <v>41892</v>
      </c>
      <c r="N61" s="4" t="s">
        <v>597</v>
      </c>
      <c r="O61" s="4" t="s">
        <v>718</v>
      </c>
      <c r="P61" s="4" t="s">
        <v>693</v>
      </c>
      <c r="Q61" s="4" t="s">
        <v>560</v>
      </c>
      <c r="R61" s="4" t="s">
        <v>537</v>
      </c>
      <c r="S61" s="4" t="s">
        <v>400</v>
      </c>
      <c r="T61" s="4" t="s">
        <v>439</v>
      </c>
      <c r="U61" s="4" t="s">
        <v>412</v>
      </c>
      <c r="V61" s="4">
        <v>220735</v>
      </c>
      <c r="W61" s="4"/>
      <c r="X61" s="4" t="s">
        <v>568</v>
      </c>
      <c r="Y61" s="4" t="s">
        <v>731</v>
      </c>
    </row>
    <row r="62" spans="1:25" ht="79.5" customHeight="1">
      <c r="A62" s="4" t="s">
        <v>537</v>
      </c>
      <c r="B62" s="4" t="s">
        <v>652</v>
      </c>
      <c r="C62" s="4" t="s">
        <v>248</v>
      </c>
      <c r="D62" s="4" t="s">
        <v>158</v>
      </c>
      <c r="E62" s="4" t="s">
        <v>281</v>
      </c>
      <c r="F62" s="4" t="s">
        <v>747</v>
      </c>
      <c r="G62" s="2">
        <v>2014</v>
      </c>
      <c r="H62" s="4">
        <v>55999</v>
      </c>
      <c r="I62" s="4">
        <v>0</v>
      </c>
      <c r="J62" s="4" t="s">
        <v>342</v>
      </c>
      <c r="K62" s="4" t="s">
        <v>333</v>
      </c>
      <c r="L62" s="4" t="s">
        <v>737</v>
      </c>
      <c r="M62" s="3">
        <v>41892</v>
      </c>
      <c r="N62" s="4" t="s">
        <v>597</v>
      </c>
      <c r="O62" s="4" t="s">
        <v>718</v>
      </c>
      <c r="P62" s="4" t="s">
        <v>359</v>
      </c>
      <c r="Q62" s="4" t="s">
        <v>560</v>
      </c>
      <c r="R62" s="4" t="s">
        <v>537</v>
      </c>
      <c r="S62" s="4" t="s">
        <v>400</v>
      </c>
      <c r="T62" s="4" t="s">
        <v>439</v>
      </c>
      <c r="U62" s="4" t="s">
        <v>412</v>
      </c>
      <c r="V62" s="4">
        <v>220736</v>
      </c>
      <c r="W62" s="4"/>
      <c r="X62" s="4" t="s">
        <v>568</v>
      </c>
      <c r="Y62" s="4" t="s">
        <v>731</v>
      </c>
    </row>
    <row r="63" spans="1:25" ht="79.5" customHeight="1">
      <c r="A63" s="4" t="s">
        <v>537</v>
      </c>
      <c r="B63" s="4" t="s">
        <v>652</v>
      </c>
      <c r="C63" s="4" t="s">
        <v>248</v>
      </c>
      <c r="D63" s="4" t="s">
        <v>158</v>
      </c>
      <c r="E63" s="4" t="s">
        <v>281</v>
      </c>
      <c r="F63" s="4" t="s">
        <v>747</v>
      </c>
      <c r="G63" s="2">
        <v>2014</v>
      </c>
      <c r="H63" s="4">
        <v>162000</v>
      </c>
      <c r="I63" s="4">
        <v>0</v>
      </c>
      <c r="J63" s="4" t="s">
        <v>271</v>
      </c>
      <c r="K63" s="4" t="s">
        <v>333</v>
      </c>
      <c r="L63" s="4" t="s">
        <v>737</v>
      </c>
      <c r="M63" s="3">
        <v>41892</v>
      </c>
      <c r="N63" s="4" t="s">
        <v>597</v>
      </c>
      <c r="O63" s="4" t="s">
        <v>718</v>
      </c>
      <c r="P63" s="4" t="s">
        <v>230</v>
      </c>
      <c r="Q63" s="4" t="s">
        <v>560</v>
      </c>
      <c r="R63" s="4" t="s">
        <v>537</v>
      </c>
      <c r="S63" s="4" t="s">
        <v>400</v>
      </c>
      <c r="T63" s="4" t="s">
        <v>439</v>
      </c>
      <c r="U63" s="4" t="s">
        <v>412</v>
      </c>
      <c r="V63" s="4">
        <v>220737</v>
      </c>
      <c r="W63" s="4"/>
      <c r="X63" s="4" t="s">
        <v>568</v>
      </c>
      <c r="Y63" s="4" t="s">
        <v>731</v>
      </c>
    </row>
    <row r="64" spans="1:25" ht="79.5" customHeight="1">
      <c r="A64" s="4" t="s">
        <v>537</v>
      </c>
      <c r="B64" s="4" t="s">
        <v>652</v>
      </c>
      <c r="C64" s="4" t="s">
        <v>248</v>
      </c>
      <c r="D64" s="4" t="s">
        <v>158</v>
      </c>
      <c r="E64" s="4" t="s">
        <v>281</v>
      </c>
      <c r="F64" s="4" t="s">
        <v>747</v>
      </c>
      <c r="G64" s="2">
        <v>2014</v>
      </c>
      <c r="H64" s="4">
        <v>54000</v>
      </c>
      <c r="I64" s="4">
        <v>0</v>
      </c>
      <c r="J64" s="4" t="s">
        <v>553</v>
      </c>
      <c r="K64" s="4" t="s">
        <v>333</v>
      </c>
      <c r="L64" s="4" t="s">
        <v>737</v>
      </c>
      <c r="M64" s="3">
        <v>41892</v>
      </c>
      <c r="N64" s="4" t="s">
        <v>597</v>
      </c>
      <c r="O64" s="4" t="s">
        <v>718</v>
      </c>
      <c r="P64" s="4" t="s">
        <v>781</v>
      </c>
      <c r="Q64" s="4" t="s">
        <v>560</v>
      </c>
      <c r="R64" s="4" t="s">
        <v>537</v>
      </c>
      <c r="S64" s="4" t="s">
        <v>400</v>
      </c>
      <c r="T64" s="4" t="s">
        <v>439</v>
      </c>
      <c r="U64" s="4" t="s">
        <v>412</v>
      </c>
      <c r="V64" s="4">
        <v>220738</v>
      </c>
      <c r="W64" s="4"/>
      <c r="X64" s="4" t="s">
        <v>568</v>
      </c>
      <c r="Y64" s="4" t="s">
        <v>731</v>
      </c>
    </row>
    <row r="65" spans="1:25" ht="79.5" customHeight="1">
      <c r="A65" s="4" t="s">
        <v>537</v>
      </c>
      <c r="B65" s="4" t="s">
        <v>652</v>
      </c>
      <c r="C65" s="4" t="s">
        <v>248</v>
      </c>
      <c r="D65" s="4" t="s">
        <v>158</v>
      </c>
      <c r="E65" s="4" t="s">
        <v>281</v>
      </c>
      <c r="F65" s="4" t="s">
        <v>747</v>
      </c>
      <c r="G65" s="2">
        <v>2014</v>
      </c>
      <c r="H65" s="4">
        <v>2000000</v>
      </c>
      <c r="I65" s="4">
        <v>0</v>
      </c>
      <c r="J65" s="4" t="s">
        <v>628</v>
      </c>
      <c r="K65" s="4" t="s">
        <v>333</v>
      </c>
      <c r="L65" s="4" t="s">
        <v>737</v>
      </c>
      <c r="M65" s="3">
        <v>41892</v>
      </c>
      <c r="N65" s="4" t="s">
        <v>597</v>
      </c>
      <c r="O65" s="4" t="s">
        <v>718</v>
      </c>
      <c r="P65" s="4" t="s">
        <v>861</v>
      </c>
      <c r="Q65" s="4" t="s">
        <v>560</v>
      </c>
      <c r="R65" s="4" t="s">
        <v>537</v>
      </c>
      <c r="S65" s="4" t="s">
        <v>400</v>
      </c>
      <c r="T65" s="4" t="s">
        <v>439</v>
      </c>
      <c r="U65" s="4" t="s">
        <v>412</v>
      </c>
      <c r="V65" s="4">
        <v>217937</v>
      </c>
      <c r="W65" s="4"/>
      <c r="X65" s="4" t="s">
        <v>568</v>
      </c>
      <c r="Y65" s="4" t="s">
        <v>731</v>
      </c>
    </row>
    <row r="66" spans="1:25" ht="79.5" customHeight="1">
      <c r="A66" s="4" t="s">
        <v>537</v>
      </c>
      <c r="B66" s="4" t="s">
        <v>440</v>
      </c>
      <c r="C66" s="4" t="s">
        <v>248</v>
      </c>
      <c r="D66" s="4" t="s">
        <v>158</v>
      </c>
      <c r="E66" s="4" t="s">
        <v>121</v>
      </c>
      <c r="F66" s="4" t="s">
        <v>845</v>
      </c>
      <c r="G66" s="2">
        <v>2014</v>
      </c>
      <c r="H66" s="4">
        <v>250000</v>
      </c>
      <c r="I66" s="4">
        <v>0</v>
      </c>
      <c r="J66" s="4" t="s">
        <v>588</v>
      </c>
      <c r="K66" s="4" t="s">
        <v>333</v>
      </c>
      <c r="L66" s="4" t="s">
        <v>737</v>
      </c>
      <c r="M66" s="3">
        <v>41920</v>
      </c>
      <c r="N66" s="4" t="s">
        <v>597</v>
      </c>
      <c r="O66" s="4" t="s">
        <v>508</v>
      </c>
      <c r="P66" s="4" t="s">
        <v>693</v>
      </c>
      <c r="Q66" s="4" t="s">
        <v>560</v>
      </c>
      <c r="R66" s="4" t="s">
        <v>537</v>
      </c>
      <c r="S66" s="4" t="s">
        <v>400</v>
      </c>
      <c r="T66" s="4" t="s">
        <v>439</v>
      </c>
      <c r="U66" s="4" t="s">
        <v>412</v>
      </c>
      <c r="V66" s="4">
        <v>218934</v>
      </c>
      <c r="W66" s="4"/>
      <c r="X66" s="4" t="s">
        <v>564</v>
      </c>
      <c r="Y66" s="4" t="s">
        <v>731</v>
      </c>
    </row>
    <row r="67" spans="1:25" ht="79.5" customHeight="1">
      <c r="A67" s="4" t="s">
        <v>537</v>
      </c>
      <c r="B67" s="4" t="s">
        <v>678</v>
      </c>
      <c r="C67" s="4" t="s">
        <v>248</v>
      </c>
      <c r="D67" s="4" t="s">
        <v>158</v>
      </c>
      <c r="E67" s="4" t="s">
        <v>809</v>
      </c>
      <c r="F67" s="4" t="s">
        <v>747</v>
      </c>
      <c r="G67" s="2">
        <v>2014</v>
      </c>
      <c r="H67" s="4">
        <v>1000000</v>
      </c>
      <c r="I67" s="4">
        <v>0</v>
      </c>
      <c r="J67" s="4" t="s">
        <v>339</v>
      </c>
      <c r="K67" s="4" t="s">
        <v>333</v>
      </c>
      <c r="L67" s="4" t="s">
        <v>737</v>
      </c>
      <c r="M67" s="3">
        <v>41882</v>
      </c>
      <c r="N67" s="4" t="s">
        <v>597</v>
      </c>
      <c r="O67" s="4" t="s">
        <v>718</v>
      </c>
      <c r="P67" s="4" t="s">
        <v>861</v>
      </c>
      <c r="Q67" s="4" t="s">
        <v>560</v>
      </c>
      <c r="R67" s="4" t="s">
        <v>537</v>
      </c>
      <c r="S67" s="4" t="s">
        <v>400</v>
      </c>
      <c r="T67" s="4" t="s">
        <v>439</v>
      </c>
      <c r="U67" s="4" t="s">
        <v>412</v>
      </c>
      <c r="V67" s="4">
        <v>217848</v>
      </c>
      <c r="W67" s="4"/>
      <c r="X67" s="4" t="s">
        <v>404</v>
      </c>
      <c r="Y67" s="4" t="s">
        <v>731</v>
      </c>
    </row>
    <row r="68" spans="1:25" ht="79.5" customHeight="1">
      <c r="A68" s="4" t="s">
        <v>537</v>
      </c>
      <c r="B68" s="4" t="s">
        <v>678</v>
      </c>
      <c r="C68" s="4" t="s">
        <v>248</v>
      </c>
      <c r="D68" s="4" t="s">
        <v>158</v>
      </c>
      <c r="E68" s="4" t="s">
        <v>809</v>
      </c>
      <c r="F68" s="4" t="s">
        <v>747</v>
      </c>
      <c r="G68" s="2">
        <v>2014</v>
      </c>
      <c r="H68" s="4">
        <v>1400000</v>
      </c>
      <c r="I68" s="4">
        <v>0</v>
      </c>
      <c r="J68" s="4" t="s">
        <v>426</v>
      </c>
      <c r="K68" s="4" t="s">
        <v>333</v>
      </c>
      <c r="L68" s="4" t="s">
        <v>737</v>
      </c>
      <c r="M68" s="3">
        <v>41915</v>
      </c>
      <c r="N68" s="4" t="s">
        <v>597</v>
      </c>
      <c r="O68" s="4" t="s">
        <v>718</v>
      </c>
      <c r="P68" s="4" t="s">
        <v>239</v>
      </c>
      <c r="Q68" s="4" t="s">
        <v>560</v>
      </c>
      <c r="R68" s="4" t="s">
        <v>537</v>
      </c>
      <c r="S68" s="4" t="s">
        <v>400</v>
      </c>
      <c r="T68" s="4" t="s">
        <v>439</v>
      </c>
      <c r="U68" s="4" t="s">
        <v>412</v>
      </c>
      <c r="V68" s="4">
        <v>218935</v>
      </c>
      <c r="W68" s="4"/>
      <c r="X68" s="4" t="s">
        <v>564</v>
      </c>
      <c r="Y68" s="4" t="s">
        <v>731</v>
      </c>
    </row>
    <row r="69" spans="1:25" ht="79.5" customHeight="1">
      <c r="A69" s="4" t="s">
        <v>537</v>
      </c>
      <c r="B69" s="4" t="s">
        <v>678</v>
      </c>
      <c r="C69" s="4" t="s">
        <v>248</v>
      </c>
      <c r="D69" s="4" t="s">
        <v>158</v>
      </c>
      <c r="E69" s="4" t="s">
        <v>809</v>
      </c>
      <c r="F69" s="4" t="s">
        <v>747</v>
      </c>
      <c r="G69" s="2">
        <v>2014</v>
      </c>
      <c r="H69" s="4">
        <v>4000000</v>
      </c>
      <c r="I69" s="4">
        <v>0</v>
      </c>
      <c r="J69" s="4" t="s">
        <v>128</v>
      </c>
      <c r="K69" s="4" t="s">
        <v>333</v>
      </c>
      <c r="L69" s="4" t="s">
        <v>737</v>
      </c>
      <c r="M69" s="3">
        <v>41892</v>
      </c>
      <c r="N69" s="4" t="s">
        <v>597</v>
      </c>
      <c r="O69" s="4" t="s">
        <v>718</v>
      </c>
      <c r="P69" s="4" t="s">
        <v>861</v>
      </c>
      <c r="Q69" s="4" t="s">
        <v>560</v>
      </c>
      <c r="R69" s="4" t="s">
        <v>537</v>
      </c>
      <c r="S69" s="4" t="s">
        <v>400</v>
      </c>
      <c r="T69" s="4" t="s">
        <v>439</v>
      </c>
      <c r="U69" s="4" t="s">
        <v>412</v>
      </c>
      <c r="V69" s="4">
        <v>217936</v>
      </c>
      <c r="W69" s="4"/>
      <c r="X69" s="4" t="s">
        <v>568</v>
      </c>
      <c r="Y69" s="4" t="s">
        <v>731</v>
      </c>
    </row>
    <row r="70" spans="1:25" ht="22.5" customHeight="1">
      <c r="A70" s="4" t="s">
        <v>14</v>
      </c>
      <c r="B70" s="4" t="s">
        <v>708</v>
      </c>
      <c r="C70" s="4" t="s">
        <v>248</v>
      </c>
      <c r="D70" s="4"/>
      <c r="E70" s="4"/>
      <c r="F70" s="4"/>
      <c r="G70" s="2">
        <v>2014</v>
      </c>
      <c r="H70" s="4">
        <v>0</v>
      </c>
      <c r="I70" s="4">
        <v>1000000</v>
      </c>
      <c r="J70" s="4" t="s">
        <v>459</v>
      </c>
      <c r="K70" s="4" t="s">
        <v>333</v>
      </c>
      <c r="L70" s="4" t="s">
        <v>737</v>
      </c>
      <c r="M70" s="3">
        <v>41934</v>
      </c>
      <c r="N70" s="4"/>
      <c r="O70" s="4" t="s">
        <v>718</v>
      </c>
      <c r="P70" s="4" t="s">
        <v>861</v>
      </c>
      <c r="Q70" s="4" t="s">
        <v>646</v>
      </c>
      <c r="R70" s="4" t="s">
        <v>14</v>
      </c>
      <c r="S70" s="4" t="s">
        <v>14</v>
      </c>
      <c r="T70" s="4" t="s">
        <v>210</v>
      </c>
      <c r="U70" s="4" t="s">
        <v>412</v>
      </c>
      <c r="V70" s="4">
        <v>219936</v>
      </c>
      <c r="W70" s="4"/>
      <c r="X70" s="4" t="s">
        <v>564</v>
      </c>
      <c r="Y70" s="4"/>
    </row>
    <row r="71" spans="1:25" ht="79.5" customHeight="1">
      <c r="A71" s="4" t="s">
        <v>384</v>
      </c>
      <c r="B71" s="4" t="s">
        <v>563</v>
      </c>
      <c r="C71" s="4" t="s">
        <v>248</v>
      </c>
      <c r="D71" s="4"/>
      <c r="E71" s="4"/>
      <c r="F71" s="4"/>
      <c r="G71" s="2">
        <v>2014</v>
      </c>
      <c r="H71" s="4">
        <v>0</v>
      </c>
      <c r="I71" s="4">
        <v>0</v>
      </c>
      <c r="J71" s="4" t="s">
        <v>387</v>
      </c>
      <c r="K71" s="4" t="s">
        <v>333</v>
      </c>
      <c r="L71" s="4" t="s">
        <v>737</v>
      </c>
      <c r="M71" s="3">
        <v>41878</v>
      </c>
      <c r="N71" s="4"/>
      <c r="O71" s="4" t="s">
        <v>718</v>
      </c>
      <c r="P71" s="4" t="s">
        <v>693</v>
      </c>
      <c r="Q71" s="4" t="s">
        <v>560</v>
      </c>
      <c r="R71" s="4" t="s">
        <v>384</v>
      </c>
      <c r="S71" s="4" t="s">
        <v>384</v>
      </c>
      <c r="T71" s="4" t="s">
        <v>67</v>
      </c>
      <c r="U71" s="4" t="s">
        <v>454</v>
      </c>
      <c r="V71" s="4">
        <v>217390</v>
      </c>
      <c r="W71" s="4"/>
      <c r="X71" s="4" t="s">
        <v>564</v>
      </c>
      <c r="Y71" s="4"/>
    </row>
    <row r="72" spans="1:25" ht="68.25" customHeight="1">
      <c r="A72" s="4" t="s">
        <v>384</v>
      </c>
      <c r="B72" s="4" t="s">
        <v>563</v>
      </c>
      <c r="C72" s="4" t="s">
        <v>248</v>
      </c>
      <c r="D72" s="4"/>
      <c r="E72" s="4"/>
      <c r="F72" s="4"/>
      <c r="G72" s="2">
        <v>2014</v>
      </c>
      <c r="H72" s="4">
        <v>0</v>
      </c>
      <c r="I72" s="4">
        <v>0</v>
      </c>
      <c r="J72" s="4" t="s">
        <v>669</v>
      </c>
      <c r="K72" s="4" t="s">
        <v>333</v>
      </c>
      <c r="L72" s="4" t="s">
        <v>737</v>
      </c>
      <c r="M72" s="3">
        <v>41878</v>
      </c>
      <c r="N72" s="4"/>
      <c r="O72" s="4" t="s">
        <v>718</v>
      </c>
      <c r="P72" s="4" t="s">
        <v>226</v>
      </c>
      <c r="Q72" s="4" t="s">
        <v>560</v>
      </c>
      <c r="R72" s="4" t="s">
        <v>384</v>
      </c>
      <c r="S72" s="4" t="s">
        <v>384</v>
      </c>
      <c r="T72" s="4" t="s">
        <v>67</v>
      </c>
      <c r="U72" s="4" t="s">
        <v>454</v>
      </c>
      <c r="V72" s="4">
        <v>217391</v>
      </c>
      <c r="W72" s="4"/>
      <c r="X72" s="4" t="s">
        <v>564</v>
      </c>
      <c r="Y72" s="4"/>
    </row>
    <row r="73" spans="1:25" ht="68.25" customHeight="1">
      <c r="A73" s="4" t="s">
        <v>384</v>
      </c>
      <c r="B73" s="4" t="s">
        <v>563</v>
      </c>
      <c r="C73" s="4" t="s">
        <v>248</v>
      </c>
      <c r="D73" s="4"/>
      <c r="E73" s="4"/>
      <c r="F73" s="4"/>
      <c r="G73" s="2">
        <v>2014</v>
      </c>
      <c r="H73" s="4">
        <v>0</v>
      </c>
      <c r="I73" s="4">
        <v>0</v>
      </c>
      <c r="J73" s="4" t="s">
        <v>104</v>
      </c>
      <c r="K73" s="4" t="s">
        <v>333</v>
      </c>
      <c r="L73" s="4" t="s">
        <v>737</v>
      </c>
      <c r="M73" s="3">
        <v>41878</v>
      </c>
      <c r="N73" s="4"/>
      <c r="O73" s="4" t="s">
        <v>718</v>
      </c>
      <c r="P73" s="4" t="s">
        <v>207</v>
      </c>
      <c r="Q73" s="4" t="s">
        <v>560</v>
      </c>
      <c r="R73" s="4" t="s">
        <v>384</v>
      </c>
      <c r="S73" s="4" t="s">
        <v>384</v>
      </c>
      <c r="T73" s="4" t="s">
        <v>67</v>
      </c>
      <c r="U73" s="4" t="s">
        <v>454</v>
      </c>
      <c r="V73" s="4">
        <v>217392</v>
      </c>
      <c r="W73" s="4"/>
      <c r="X73" s="4" t="s">
        <v>564</v>
      </c>
      <c r="Y73" s="4"/>
    </row>
    <row r="74" spans="1:25" ht="22.5" customHeight="1">
      <c r="A74" s="4" t="s">
        <v>384</v>
      </c>
      <c r="B74" s="4" t="s">
        <v>678</v>
      </c>
      <c r="C74" s="4" t="s">
        <v>248</v>
      </c>
      <c r="D74" s="4"/>
      <c r="E74" s="4"/>
      <c r="F74" s="4"/>
      <c r="G74" s="2">
        <v>2014</v>
      </c>
      <c r="H74" s="4">
        <v>0</v>
      </c>
      <c r="I74" s="4">
        <v>450000</v>
      </c>
      <c r="J74" s="4" t="s">
        <v>211</v>
      </c>
      <c r="K74" s="4" t="s">
        <v>333</v>
      </c>
      <c r="L74" s="4" t="s">
        <v>737</v>
      </c>
      <c r="M74" s="3">
        <v>41901</v>
      </c>
      <c r="N74" s="4"/>
      <c r="O74" s="4" t="s">
        <v>718</v>
      </c>
      <c r="P74" s="4" t="s">
        <v>861</v>
      </c>
      <c r="Q74" s="4" t="s">
        <v>646</v>
      </c>
      <c r="R74" s="4" t="s">
        <v>384</v>
      </c>
      <c r="S74" s="4" t="s">
        <v>384</v>
      </c>
      <c r="T74" s="4" t="s">
        <v>439</v>
      </c>
      <c r="U74" s="4" t="s">
        <v>412</v>
      </c>
      <c r="V74" s="4">
        <v>218823</v>
      </c>
      <c r="W74" s="4"/>
      <c r="X74" s="4" t="s">
        <v>564</v>
      </c>
      <c r="Y74" s="4"/>
    </row>
    <row r="75" spans="1:25" ht="79.5" customHeight="1">
      <c r="A75" s="4" t="s">
        <v>830</v>
      </c>
      <c r="B75" s="4" t="s">
        <v>168</v>
      </c>
      <c r="C75" s="4" t="s">
        <v>248</v>
      </c>
      <c r="D75" s="4"/>
      <c r="E75" s="4"/>
      <c r="F75" s="4"/>
      <c r="G75" s="2">
        <v>2014</v>
      </c>
      <c r="H75" s="4">
        <v>0</v>
      </c>
      <c r="I75" s="4">
        <v>500000</v>
      </c>
      <c r="J75" s="4" t="s">
        <v>787</v>
      </c>
      <c r="K75" s="4" t="s">
        <v>333</v>
      </c>
      <c r="L75" s="4" t="s">
        <v>737</v>
      </c>
      <c r="M75" s="3">
        <v>41911</v>
      </c>
      <c r="N75" s="4"/>
      <c r="O75" s="4" t="s">
        <v>718</v>
      </c>
      <c r="P75" s="4" t="s">
        <v>207</v>
      </c>
      <c r="Q75" s="4" t="s">
        <v>646</v>
      </c>
      <c r="R75" s="4" t="s">
        <v>830</v>
      </c>
      <c r="S75" s="4" t="s">
        <v>400</v>
      </c>
      <c r="T75" s="4" t="s">
        <v>559</v>
      </c>
      <c r="U75" s="4" t="s">
        <v>412</v>
      </c>
      <c r="V75" s="4">
        <v>218588</v>
      </c>
      <c r="W75" s="4"/>
      <c r="X75" s="4" t="s">
        <v>564</v>
      </c>
      <c r="Y75" s="4"/>
    </row>
    <row r="76" spans="1:25" ht="79.5" customHeight="1">
      <c r="A76" s="4" t="s">
        <v>819</v>
      </c>
      <c r="B76" s="4" t="s">
        <v>63</v>
      </c>
      <c r="C76" s="4" t="s">
        <v>248</v>
      </c>
      <c r="D76" s="4" t="s">
        <v>158</v>
      </c>
      <c r="E76" s="4" t="s">
        <v>854</v>
      </c>
      <c r="F76" s="4" t="s">
        <v>885</v>
      </c>
      <c r="G76" s="2">
        <v>2014</v>
      </c>
      <c r="H76" s="4">
        <v>3568879</v>
      </c>
      <c r="I76" s="4">
        <v>0</v>
      </c>
      <c r="J76" s="4" t="s">
        <v>908</v>
      </c>
      <c r="K76" s="4">
        <v>4000000</v>
      </c>
      <c r="L76" s="4" t="s">
        <v>877</v>
      </c>
      <c r="M76" s="3">
        <v>41929</v>
      </c>
      <c r="N76" s="4" t="s">
        <v>597</v>
      </c>
      <c r="O76" s="4" t="s">
        <v>718</v>
      </c>
      <c r="P76" s="4" t="s">
        <v>861</v>
      </c>
      <c r="Q76" s="4" t="s">
        <v>560</v>
      </c>
      <c r="R76" s="4" t="s">
        <v>819</v>
      </c>
      <c r="S76" s="4" t="s">
        <v>819</v>
      </c>
      <c r="T76" s="4" t="s">
        <v>439</v>
      </c>
      <c r="U76" s="4" t="s">
        <v>412</v>
      </c>
      <c r="V76" s="4">
        <v>219679</v>
      </c>
      <c r="W76" s="4"/>
      <c r="X76" s="4" t="s">
        <v>564</v>
      </c>
      <c r="Y76" s="4" t="s">
        <v>731</v>
      </c>
    </row>
    <row r="77" spans="1:25" ht="79.5" customHeight="1">
      <c r="A77" s="4" t="s">
        <v>819</v>
      </c>
      <c r="B77" s="4" t="s">
        <v>414</v>
      </c>
      <c r="C77" s="4" t="s">
        <v>248</v>
      </c>
      <c r="D77" s="4" t="s">
        <v>158</v>
      </c>
      <c r="E77" s="4" t="s">
        <v>788</v>
      </c>
      <c r="F77" s="4" t="s">
        <v>845</v>
      </c>
      <c r="G77" s="2">
        <v>2014</v>
      </c>
      <c r="H77" s="4">
        <v>8961</v>
      </c>
      <c r="I77" s="4">
        <v>0</v>
      </c>
      <c r="J77" s="4" t="s">
        <v>388</v>
      </c>
      <c r="K77" s="4">
        <v>10000</v>
      </c>
      <c r="L77" s="4" t="s">
        <v>877</v>
      </c>
      <c r="M77" s="3">
        <v>41921</v>
      </c>
      <c r="N77" s="4" t="s">
        <v>597</v>
      </c>
      <c r="O77" s="4" t="s">
        <v>718</v>
      </c>
      <c r="P77" s="4" t="s">
        <v>574</v>
      </c>
      <c r="Q77" s="4" t="s">
        <v>424</v>
      </c>
      <c r="R77" s="4" t="s">
        <v>819</v>
      </c>
      <c r="S77" s="4" t="s">
        <v>819</v>
      </c>
      <c r="T77" s="4" t="s">
        <v>551</v>
      </c>
      <c r="U77" s="4" t="s">
        <v>412</v>
      </c>
      <c r="V77" s="4">
        <v>219703</v>
      </c>
      <c r="W77" s="4"/>
      <c r="X77" s="4" t="s">
        <v>564</v>
      </c>
      <c r="Y77" s="4" t="s">
        <v>731</v>
      </c>
    </row>
    <row r="78" spans="1:25" ht="79.5" customHeight="1">
      <c r="A78" s="4" t="s">
        <v>819</v>
      </c>
      <c r="B78" s="4" t="s">
        <v>414</v>
      </c>
      <c r="C78" s="4" t="s">
        <v>248</v>
      </c>
      <c r="D78" s="4" t="s">
        <v>158</v>
      </c>
      <c r="E78" s="4" t="s">
        <v>788</v>
      </c>
      <c r="F78" s="4" t="s">
        <v>845</v>
      </c>
      <c r="G78" s="2">
        <v>2014</v>
      </c>
      <c r="H78" s="4">
        <v>8961</v>
      </c>
      <c r="I78" s="4">
        <v>0</v>
      </c>
      <c r="J78" s="4" t="s">
        <v>910</v>
      </c>
      <c r="K78" s="4">
        <v>10000</v>
      </c>
      <c r="L78" s="4" t="s">
        <v>877</v>
      </c>
      <c r="M78" s="3">
        <v>41921</v>
      </c>
      <c r="N78" s="4" t="s">
        <v>597</v>
      </c>
      <c r="O78" s="4" t="s">
        <v>718</v>
      </c>
      <c r="P78" s="4" t="s">
        <v>277</v>
      </c>
      <c r="Q78" s="4" t="s">
        <v>424</v>
      </c>
      <c r="R78" s="4" t="s">
        <v>819</v>
      </c>
      <c r="S78" s="4" t="s">
        <v>819</v>
      </c>
      <c r="T78" s="4" t="s">
        <v>551</v>
      </c>
      <c r="U78" s="4" t="s">
        <v>412</v>
      </c>
      <c r="V78" s="4">
        <v>219704</v>
      </c>
      <c r="W78" s="4"/>
      <c r="X78" s="4" t="s">
        <v>564</v>
      </c>
      <c r="Y78" s="4" t="s">
        <v>731</v>
      </c>
    </row>
    <row r="79" spans="1:25" ht="79.5" customHeight="1">
      <c r="A79" s="4" t="s">
        <v>819</v>
      </c>
      <c r="B79" s="4" t="s">
        <v>414</v>
      </c>
      <c r="C79" s="4" t="s">
        <v>248</v>
      </c>
      <c r="D79" s="4" t="s">
        <v>158</v>
      </c>
      <c r="E79" s="4" t="s">
        <v>788</v>
      </c>
      <c r="F79" s="4" t="s">
        <v>845</v>
      </c>
      <c r="G79" s="2">
        <v>2014</v>
      </c>
      <c r="H79" s="4">
        <v>13441</v>
      </c>
      <c r="I79" s="4">
        <v>0</v>
      </c>
      <c r="J79" s="4" t="s">
        <v>561</v>
      </c>
      <c r="K79" s="4">
        <v>15000</v>
      </c>
      <c r="L79" s="4" t="s">
        <v>877</v>
      </c>
      <c r="M79" s="3">
        <v>41921</v>
      </c>
      <c r="N79" s="4" t="s">
        <v>597</v>
      </c>
      <c r="O79" s="4" t="s">
        <v>718</v>
      </c>
      <c r="P79" s="4" t="s">
        <v>230</v>
      </c>
      <c r="Q79" s="4" t="s">
        <v>424</v>
      </c>
      <c r="R79" s="4" t="s">
        <v>819</v>
      </c>
      <c r="S79" s="4" t="s">
        <v>819</v>
      </c>
      <c r="T79" s="4" t="s">
        <v>551</v>
      </c>
      <c r="U79" s="4" t="s">
        <v>412</v>
      </c>
      <c r="V79" s="4">
        <v>219705</v>
      </c>
      <c r="W79" s="4"/>
      <c r="X79" s="4" t="s">
        <v>564</v>
      </c>
      <c r="Y79" s="4" t="s">
        <v>731</v>
      </c>
    </row>
    <row r="80" spans="1:25" ht="79.5" customHeight="1">
      <c r="A80" s="4" t="s">
        <v>819</v>
      </c>
      <c r="B80" s="4" t="s">
        <v>414</v>
      </c>
      <c r="C80" s="4" t="s">
        <v>248</v>
      </c>
      <c r="D80" s="4" t="s">
        <v>158</v>
      </c>
      <c r="E80" s="4" t="s">
        <v>788</v>
      </c>
      <c r="F80" s="4" t="s">
        <v>845</v>
      </c>
      <c r="G80" s="2">
        <v>2014</v>
      </c>
      <c r="H80" s="4">
        <v>3136201</v>
      </c>
      <c r="I80" s="4">
        <v>0</v>
      </c>
      <c r="J80" s="4" t="s">
        <v>492</v>
      </c>
      <c r="K80" s="4">
        <v>3500000</v>
      </c>
      <c r="L80" s="4" t="s">
        <v>877</v>
      </c>
      <c r="M80" s="3">
        <v>41929</v>
      </c>
      <c r="N80" s="4" t="s">
        <v>597</v>
      </c>
      <c r="O80" s="4" t="s">
        <v>718</v>
      </c>
      <c r="P80" s="4" t="s">
        <v>861</v>
      </c>
      <c r="Q80" s="4" t="s">
        <v>424</v>
      </c>
      <c r="R80" s="4" t="s">
        <v>819</v>
      </c>
      <c r="S80" s="4" t="s">
        <v>819</v>
      </c>
      <c r="T80" s="4" t="s">
        <v>551</v>
      </c>
      <c r="U80" s="4" t="s">
        <v>412</v>
      </c>
      <c r="V80" s="4">
        <v>219672</v>
      </c>
      <c r="W80" s="4"/>
      <c r="X80" s="4" t="s">
        <v>564</v>
      </c>
      <c r="Y80" s="4" t="s">
        <v>731</v>
      </c>
    </row>
    <row r="81" spans="1:25" ht="79.5" customHeight="1">
      <c r="A81" s="4" t="s">
        <v>819</v>
      </c>
      <c r="B81" s="4" t="s">
        <v>414</v>
      </c>
      <c r="C81" s="4" t="s">
        <v>248</v>
      </c>
      <c r="D81" s="4" t="s">
        <v>158</v>
      </c>
      <c r="E81" s="4" t="s">
        <v>788</v>
      </c>
      <c r="F81" s="4" t="s">
        <v>845</v>
      </c>
      <c r="G81" s="2">
        <v>2014</v>
      </c>
      <c r="H81" s="4">
        <v>64279</v>
      </c>
      <c r="I81" s="4">
        <v>0</v>
      </c>
      <c r="J81" s="4" t="s">
        <v>76</v>
      </c>
      <c r="K81" s="4">
        <v>70000</v>
      </c>
      <c r="L81" s="4" t="s">
        <v>877</v>
      </c>
      <c r="M81" s="3">
        <v>41863</v>
      </c>
      <c r="N81" s="4" t="s">
        <v>597</v>
      </c>
      <c r="O81" s="4" t="s">
        <v>718</v>
      </c>
      <c r="P81" s="4" t="s">
        <v>239</v>
      </c>
      <c r="Q81" s="4" t="s">
        <v>424</v>
      </c>
      <c r="R81" s="4" t="s">
        <v>819</v>
      </c>
      <c r="S81" s="4" t="s">
        <v>819</v>
      </c>
      <c r="T81" s="4" t="s">
        <v>551</v>
      </c>
      <c r="U81" s="4" t="s">
        <v>412</v>
      </c>
      <c r="V81" s="4">
        <v>219700</v>
      </c>
      <c r="W81" s="4"/>
      <c r="X81" s="4" t="s">
        <v>564</v>
      </c>
      <c r="Y81" s="4" t="s">
        <v>731</v>
      </c>
    </row>
    <row r="82" spans="1:25" ht="79.5" customHeight="1">
      <c r="A82" s="4" t="s">
        <v>819</v>
      </c>
      <c r="B82" s="4" t="s">
        <v>414</v>
      </c>
      <c r="C82" s="4" t="s">
        <v>248</v>
      </c>
      <c r="D82" s="4" t="s">
        <v>158</v>
      </c>
      <c r="E82" s="4" t="s">
        <v>788</v>
      </c>
      <c r="F82" s="4" t="s">
        <v>845</v>
      </c>
      <c r="G82" s="2">
        <v>2014</v>
      </c>
      <c r="H82" s="4">
        <v>13441</v>
      </c>
      <c r="I82" s="4">
        <v>0</v>
      </c>
      <c r="J82" s="4" t="s">
        <v>199</v>
      </c>
      <c r="K82" s="4">
        <v>15000</v>
      </c>
      <c r="L82" s="4" t="s">
        <v>877</v>
      </c>
      <c r="M82" s="3">
        <v>41915</v>
      </c>
      <c r="N82" s="4" t="s">
        <v>597</v>
      </c>
      <c r="O82" s="4" t="s">
        <v>718</v>
      </c>
      <c r="P82" s="4" t="s">
        <v>781</v>
      </c>
      <c r="Q82" s="4" t="s">
        <v>424</v>
      </c>
      <c r="R82" s="4" t="s">
        <v>819</v>
      </c>
      <c r="S82" s="4" t="s">
        <v>819</v>
      </c>
      <c r="T82" s="4" t="s">
        <v>551</v>
      </c>
      <c r="U82" s="4" t="s">
        <v>412</v>
      </c>
      <c r="V82" s="4">
        <v>219702</v>
      </c>
      <c r="W82" s="4"/>
      <c r="X82" s="4" t="s">
        <v>564</v>
      </c>
      <c r="Y82" s="4" t="s">
        <v>731</v>
      </c>
    </row>
    <row r="83" spans="1:25" ht="79.5" customHeight="1">
      <c r="A83" s="4" t="s">
        <v>819</v>
      </c>
      <c r="B83" s="4" t="s">
        <v>414</v>
      </c>
      <c r="C83" s="4" t="s">
        <v>248</v>
      </c>
      <c r="D83" s="4" t="s">
        <v>158</v>
      </c>
      <c r="E83" s="4" t="s">
        <v>788</v>
      </c>
      <c r="F83" s="4" t="s">
        <v>845</v>
      </c>
      <c r="G83" s="2">
        <v>2014</v>
      </c>
      <c r="H83" s="4">
        <v>104597</v>
      </c>
      <c r="I83" s="4">
        <v>0</v>
      </c>
      <c r="J83" s="4" t="s">
        <v>613</v>
      </c>
      <c r="K83" s="4">
        <v>95183</v>
      </c>
      <c r="L83" s="4" t="s">
        <v>350</v>
      </c>
      <c r="M83" s="3">
        <v>41879</v>
      </c>
      <c r="N83" s="4" t="s">
        <v>597</v>
      </c>
      <c r="O83" s="4" t="s">
        <v>718</v>
      </c>
      <c r="P83" s="4" t="s">
        <v>226</v>
      </c>
      <c r="Q83" s="4" t="s">
        <v>560</v>
      </c>
      <c r="R83" s="4" t="s">
        <v>819</v>
      </c>
      <c r="S83" s="4" t="s">
        <v>819</v>
      </c>
      <c r="T83" s="4" t="s">
        <v>551</v>
      </c>
      <c r="U83" s="4" t="s">
        <v>412</v>
      </c>
      <c r="V83" s="4">
        <v>217358</v>
      </c>
      <c r="W83" s="4"/>
      <c r="X83" s="4" t="s">
        <v>404</v>
      </c>
      <c r="Y83" s="4" t="s">
        <v>731</v>
      </c>
    </row>
    <row r="84" spans="1:25" ht="79.5" customHeight="1">
      <c r="A84" s="4" t="s">
        <v>819</v>
      </c>
      <c r="B84" s="4" t="s">
        <v>414</v>
      </c>
      <c r="C84" s="4" t="s">
        <v>248</v>
      </c>
      <c r="D84" s="4" t="s">
        <v>158</v>
      </c>
      <c r="E84" s="4" t="s">
        <v>788</v>
      </c>
      <c r="F84" s="4" t="s">
        <v>845</v>
      </c>
      <c r="G84" s="2">
        <v>2014</v>
      </c>
      <c r="H84" s="4">
        <v>63526</v>
      </c>
      <c r="I84" s="4">
        <v>0</v>
      </c>
      <c r="J84" s="4" t="s">
        <v>614</v>
      </c>
      <c r="K84" s="4">
        <v>57809</v>
      </c>
      <c r="L84" s="4" t="s">
        <v>350</v>
      </c>
      <c r="M84" s="3">
        <v>41879</v>
      </c>
      <c r="N84" s="4" t="s">
        <v>597</v>
      </c>
      <c r="O84" s="4" t="s">
        <v>718</v>
      </c>
      <c r="P84" s="4" t="s">
        <v>207</v>
      </c>
      <c r="Q84" s="4" t="s">
        <v>560</v>
      </c>
      <c r="R84" s="4" t="s">
        <v>819</v>
      </c>
      <c r="S84" s="4" t="s">
        <v>819</v>
      </c>
      <c r="T84" s="4" t="s">
        <v>551</v>
      </c>
      <c r="U84" s="4" t="s">
        <v>412</v>
      </c>
      <c r="V84" s="4">
        <v>217360</v>
      </c>
      <c r="W84" s="4"/>
      <c r="X84" s="4" t="s">
        <v>404</v>
      </c>
      <c r="Y84" s="4" t="s">
        <v>731</v>
      </c>
    </row>
    <row r="85" spans="1:25" ht="79.5" customHeight="1">
      <c r="A85" s="4" t="s">
        <v>819</v>
      </c>
      <c r="B85" s="4" t="s">
        <v>414</v>
      </c>
      <c r="C85" s="4" t="s">
        <v>248</v>
      </c>
      <c r="D85" s="4" t="s">
        <v>158</v>
      </c>
      <c r="E85" s="4" t="s">
        <v>788</v>
      </c>
      <c r="F85" s="4" t="s">
        <v>845</v>
      </c>
      <c r="G85" s="2">
        <v>2014</v>
      </c>
      <c r="H85" s="4">
        <v>9183</v>
      </c>
      <c r="I85" s="4">
        <v>0</v>
      </c>
      <c r="J85" s="4" t="s">
        <v>891</v>
      </c>
      <c r="K85" s="4">
        <v>10000</v>
      </c>
      <c r="L85" s="4" t="s">
        <v>877</v>
      </c>
      <c r="M85" s="3">
        <v>41876</v>
      </c>
      <c r="N85" s="4" t="s">
        <v>597</v>
      </c>
      <c r="O85" s="4" t="s">
        <v>718</v>
      </c>
      <c r="P85" s="4" t="s">
        <v>378</v>
      </c>
      <c r="Q85" s="4" t="s">
        <v>424</v>
      </c>
      <c r="R85" s="4" t="s">
        <v>819</v>
      </c>
      <c r="S85" s="4" t="s">
        <v>819</v>
      </c>
      <c r="T85" s="4" t="s">
        <v>551</v>
      </c>
      <c r="U85" s="4" t="s">
        <v>412</v>
      </c>
      <c r="V85" s="4">
        <v>219701</v>
      </c>
      <c r="W85" s="4"/>
      <c r="X85" s="4" t="s">
        <v>564</v>
      </c>
      <c r="Y85" s="4" t="s">
        <v>731</v>
      </c>
    </row>
    <row r="86" spans="1:25" ht="79.5" customHeight="1">
      <c r="A86" s="4" t="s">
        <v>819</v>
      </c>
      <c r="B86" s="4" t="s">
        <v>414</v>
      </c>
      <c r="C86" s="4" t="s">
        <v>248</v>
      </c>
      <c r="D86" s="4" t="s">
        <v>158</v>
      </c>
      <c r="E86" s="4" t="s">
        <v>788</v>
      </c>
      <c r="F86" s="4" t="s">
        <v>845</v>
      </c>
      <c r="G86" s="2">
        <v>2014</v>
      </c>
      <c r="H86" s="4">
        <v>8961</v>
      </c>
      <c r="I86" s="4">
        <v>0</v>
      </c>
      <c r="J86" s="4" t="s">
        <v>331</v>
      </c>
      <c r="K86" s="4">
        <v>10000</v>
      </c>
      <c r="L86" s="4" t="s">
        <v>877</v>
      </c>
      <c r="M86" s="3">
        <v>41921</v>
      </c>
      <c r="N86" s="4" t="s">
        <v>597</v>
      </c>
      <c r="O86" s="4" t="s">
        <v>718</v>
      </c>
      <c r="P86" s="4" t="s">
        <v>359</v>
      </c>
      <c r="Q86" s="4" t="s">
        <v>424</v>
      </c>
      <c r="R86" s="4" t="s">
        <v>819</v>
      </c>
      <c r="S86" s="4" t="s">
        <v>819</v>
      </c>
      <c r="T86" s="4" t="s">
        <v>551</v>
      </c>
      <c r="U86" s="4" t="s">
        <v>412</v>
      </c>
      <c r="V86" s="4">
        <v>219706</v>
      </c>
      <c r="W86" s="4"/>
      <c r="X86" s="4" t="s">
        <v>564</v>
      </c>
      <c r="Y86" s="4" t="s">
        <v>731</v>
      </c>
    </row>
    <row r="87" spans="1:25" ht="79.5" customHeight="1">
      <c r="A87" s="4" t="s">
        <v>819</v>
      </c>
      <c r="B87" s="4" t="s">
        <v>414</v>
      </c>
      <c r="C87" s="4" t="s">
        <v>248</v>
      </c>
      <c r="D87" s="4" t="s">
        <v>158</v>
      </c>
      <c r="E87" s="4" t="s">
        <v>788</v>
      </c>
      <c r="F87" s="4" t="s">
        <v>845</v>
      </c>
      <c r="G87" s="2">
        <v>2014</v>
      </c>
      <c r="H87" s="4">
        <v>50502</v>
      </c>
      <c r="I87" s="4">
        <v>0</v>
      </c>
      <c r="J87" s="4" t="s">
        <v>543</v>
      </c>
      <c r="K87" s="4">
        <v>45957</v>
      </c>
      <c r="L87" s="4" t="s">
        <v>350</v>
      </c>
      <c r="M87" s="3">
        <v>41879</v>
      </c>
      <c r="N87" s="4" t="s">
        <v>597</v>
      </c>
      <c r="O87" s="4" t="s">
        <v>718</v>
      </c>
      <c r="P87" s="4" t="s">
        <v>693</v>
      </c>
      <c r="Q87" s="4" t="s">
        <v>560</v>
      </c>
      <c r="R87" s="4" t="s">
        <v>819</v>
      </c>
      <c r="S87" s="4" t="s">
        <v>819</v>
      </c>
      <c r="T87" s="4" t="s">
        <v>551</v>
      </c>
      <c r="U87" s="4" t="s">
        <v>412</v>
      </c>
      <c r="V87" s="4">
        <v>217359</v>
      </c>
      <c r="W87" s="4"/>
      <c r="X87" s="4" t="s">
        <v>404</v>
      </c>
      <c r="Y87" s="4" t="s">
        <v>731</v>
      </c>
    </row>
    <row r="88" spans="1:25" ht="79.5" customHeight="1">
      <c r="A88" s="4" t="s">
        <v>819</v>
      </c>
      <c r="B88" s="4" t="s">
        <v>259</v>
      </c>
      <c r="C88" s="4" t="s">
        <v>248</v>
      </c>
      <c r="D88" s="4" t="s">
        <v>158</v>
      </c>
      <c r="E88" s="4" t="s">
        <v>715</v>
      </c>
      <c r="F88" s="4" t="s">
        <v>845</v>
      </c>
      <c r="G88" s="2">
        <v>2014</v>
      </c>
      <c r="H88" s="4">
        <v>918274</v>
      </c>
      <c r="I88" s="4">
        <v>0</v>
      </c>
      <c r="J88" s="4" t="s">
        <v>502</v>
      </c>
      <c r="K88" s="4">
        <v>1000000</v>
      </c>
      <c r="L88" s="4" t="s">
        <v>877</v>
      </c>
      <c r="M88" s="3">
        <v>41859</v>
      </c>
      <c r="N88" s="4" t="s">
        <v>597</v>
      </c>
      <c r="O88" s="4" t="s">
        <v>718</v>
      </c>
      <c r="P88" s="4" t="s">
        <v>861</v>
      </c>
      <c r="Q88" s="4" t="s">
        <v>424</v>
      </c>
      <c r="R88" s="4" t="s">
        <v>819</v>
      </c>
      <c r="S88" s="4" t="s">
        <v>819</v>
      </c>
      <c r="T88" s="4" t="s">
        <v>559</v>
      </c>
      <c r="U88" s="4" t="s">
        <v>412</v>
      </c>
      <c r="V88" s="4">
        <v>216897</v>
      </c>
      <c r="W88" s="4"/>
      <c r="X88" s="4" t="s">
        <v>564</v>
      </c>
      <c r="Y88" s="4" t="s">
        <v>731</v>
      </c>
    </row>
    <row r="89" spans="1:25" ht="79.5" customHeight="1">
      <c r="A89" s="4" t="s">
        <v>819</v>
      </c>
      <c r="B89" s="4" t="s">
        <v>259</v>
      </c>
      <c r="C89" s="4" t="s">
        <v>248</v>
      </c>
      <c r="D89" s="4" t="s">
        <v>158</v>
      </c>
      <c r="E89" s="4" t="s">
        <v>715</v>
      </c>
      <c r="F89" s="4" t="s">
        <v>845</v>
      </c>
      <c r="G89" s="2">
        <v>2014</v>
      </c>
      <c r="H89" s="4">
        <v>633484</v>
      </c>
      <c r="I89" s="4">
        <v>0</v>
      </c>
      <c r="J89" s="4" t="s">
        <v>714</v>
      </c>
      <c r="K89" s="4">
        <v>700000</v>
      </c>
      <c r="L89" s="4" t="s">
        <v>877</v>
      </c>
      <c r="M89" s="3">
        <v>41745</v>
      </c>
      <c r="N89" s="4" t="s">
        <v>597</v>
      </c>
      <c r="O89" s="4" t="s">
        <v>718</v>
      </c>
      <c r="P89" s="4" t="s">
        <v>226</v>
      </c>
      <c r="Q89" s="4" t="s">
        <v>424</v>
      </c>
      <c r="R89" s="4" t="s">
        <v>819</v>
      </c>
      <c r="S89" s="4" t="s">
        <v>819</v>
      </c>
      <c r="T89" s="4" t="s">
        <v>559</v>
      </c>
      <c r="U89" s="4" t="s">
        <v>412</v>
      </c>
      <c r="V89" s="4">
        <v>211097</v>
      </c>
      <c r="W89" s="4"/>
      <c r="X89" s="4" t="s">
        <v>564</v>
      </c>
      <c r="Y89" s="4" t="s">
        <v>731</v>
      </c>
    </row>
    <row r="90" spans="1:25" ht="22.5" customHeight="1">
      <c r="A90" s="4" t="s">
        <v>819</v>
      </c>
      <c r="B90" s="4" t="s">
        <v>68</v>
      </c>
      <c r="C90" s="4" t="s">
        <v>248</v>
      </c>
      <c r="D90" s="4"/>
      <c r="E90" s="4"/>
      <c r="F90" s="4"/>
      <c r="G90" s="2">
        <v>2014</v>
      </c>
      <c r="H90" s="4">
        <v>0</v>
      </c>
      <c r="I90" s="4">
        <v>143369</v>
      </c>
      <c r="J90" s="4" t="s">
        <v>696</v>
      </c>
      <c r="K90" s="4">
        <v>160000</v>
      </c>
      <c r="L90" s="4" t="s">
        <v>877</v>
      </c>
      <c r="M90" s="3">
        <v>41929</v>
      </c>
      <c r="N90" s="4"/>
      <c r="O90" s="4" t="s">
        <v>718</v>
      </c>
      <c r="P90" s="4" t="s">
        <v>861</v>
      </c>
      <c r="Q90" s="4" t="s">
        <v>646</v>
      </c>
      <c r="R90" s="4" t="s">
        <v>819</v>
      </c>
      <c r="S90" s="4" t="s">
        <v>819</v>
      </c>
      <c r="T90" s="4" t="s">
        <v>210</v>
      </c>
      <c r="U90" s="4" t="s">
        <v>412</v>
      </c>
      <c r="V90" s="4">
        <v>219435</v>
      </c>
      <c r="W90" s="4"/>
      <c r="X90" s="4" t="s">
        <v>564</v>
      </c>
      <c r="Y90" s="4"/>
    </row>
    <row r="91" spans="1:25" ht="45.75" customHeight="1">
      <c r="A91" s="4" t="s">
        <v>819</v>
      </c>
      <c r="B91" s="4" t="s">
        <v>68</v>
      </c>
      <c r="C91" s="4" t="s">
        <v>248</v>
      </c>
      <c r="D91" s="4"/>
      <c r="E91" s="4"/>
      <c r="F91" s="4"/>
      <c r="G91" s="2">
        <v>2014</v>
      </c>
      <c r="H91" s="4">
        <v>0</v>
      </c>
      <c r="I91" s="4">
        <v>5985267</v>
      </c>
      <c r="J91" s="4" t="s">
        <v>58</v>
      </c>
      <c r="K91" s="4">
        <v>6500000</v>
      </c>
      <c r="L91" s="4" t="s">
        <v>877</v>
      </c>
      <c r="M91" s="3">
        <v>41907</v>
      </c>
      <c r="N91" s="4"/>
      <c r="O91" s="4" t="s">
        <v>718</v>
      </c>
      <c r="P91" s="4" t="s">
        <v>861</v>
      </c>
      <c r="Q91" s="4" t="s">
        <v>646</v>
      </c>
      <c r="R91" s="4" t="s">
        <v>819</v>
      </c>
      <c r="S91" s="4" t="s">
        <v>819</v>
      </c>
      <c r="T91" s="4" t="s">
        <v>210</v>
      </c>
      <c r="U91" s="4" t="s">
        <v>412</v>
      </c>
      <c r="V91" s="4">
        <v>218461</v>
      </c>
      <c r="W91" s="4"/>
      <c r="X91" s="4" t="s">
        <v>564</v>
      </c>
      <c r="Y91" s="4"/>
    </row>
    <row r="92" spans="1:25" ht="79.5" customHeight="1">
      <c r="A92" s="4" t="s">
        <v>819</v>
      </c>
      <c r="B92" s="4" t="s">
        <v>652</v>
      </c>
      <c r="C92" s="4" t="s">
        <v>248</v>
      </c>
      <c r="D92" s="4" t="s">
        <v>158</v>
      </c>
      <c r="E92" s="4" t="s">
        <v>281</v>
      </c>
      <c r="F92" s="4" t="s">
        <v>747</v>
      </c>
      <c r="G92" s="2">
        <v>2014</v>
      </c>
      <c r="H92" s="4">
        <v>2854839</v>
      </c>
      <c r="I92" s="4">
        <v>0</v>
      </c>
      <c r="J92" s="4" t="s">
        <v>261</v>
      </c>
      <c r="K92" s="4">
        <v>3186000</v>
      </c>
      <c r="L92" s="4" t="s">
        <v>877</v>
      </c>
      <c r="M92" s="3">
        <v>41929</v>
      </c>
      <c r="N92" s="4" t="s">
        <v>597</v>
      </c>
      <c r="O92" s="4" t="s">
        <v>718</v>
      </c>
      <c r="P92" s="4" t="s">
        <v>693</v>
      </c>
      <c r="Q92" s="4" t="s">
        <v>560</v>
      </c>
      <c r="R92" s="4" t="s">
        <v>819</v>
      </c>
      <c r="S92" s="4" t="s">
        <v>819</v>
      </c>
      <c r="T92" s="4" t="s">
        <v>439</v>
      </c>
      <c r="U92" s="4" t="s">
        <v>412</v>
      </c>
      <c r="V92" s="4">
        <v>220721</v>
      </c>
      <c r="W92" s="4"/>
      <c r="X92" s="4" t="s">
        <v>568</v>
      </c>
      <c r="Y92" s="4" t="s">
        <v>731</v>
      </c>
    </row>
    <row r="93" spans="1:25" ht="79.5" customHeight="1">
      <c r="A93" s="4" t="s">
        <v>819</v>
      </c>
      <c r="B93" s="4" t="s">
        <v>652</v>
      </c>
      <c r="C93" s="4" t="s">
        <v>248</v>
      </c>
      <c r="D93" s="4" t="s">
        <v>158</v>
      </c>
      <c r="E93" s="4" t="s">
        <v>281</v>
      </c>
      <c r="F93" s="4" t="s">
        <v>747</v>
      </c>
      <c r="G93" s="2">
        <v>2014</v>
      </c>
      <c r="H93" s="4">
        <v>2854839</v>
      </c>
      <c r="I93" s="4">
        <v>0</v>
      </c>
      <c r="J93" s="4" t="s">
        <v>48</v>
      </c>
      <c r="K93" s="4">
        <v>3186000</v>
      </c>
      <c r="L93" s="4" t="s">
        <v>877</v>
      </c>
      <c r="M93" s="3">
        <v>41929</v>
      </c>
      <c r="N93" s="4" t="s">
        <v>597</v>
      </c>
      <c r="O93" s="4" t="s">
        <v>718</v>
      </c>
      <c r="P93" s="4" t="s">
        <v>207</v>
      </c>
      <c r="Q93" s="4" t="s">
        <v>560</v>
      </c>
      <c r="R93" s="4" t="s">
        <v>819</v>
      </c>
      <c r="S93" s="4" t="s">
        <v>819</v>
      </c>
      <c r="T93" s="4" t="s">
        <v>439</v>
      </c>
      <c r="U93" s="4" t="s">
        <v>412</v>
      </c>
      <c r="V93" s="4">
        <v>220720</v>
      </c>
      <c r="W93" s="4"/>
      <c r="X93" s="4" t="s">
        <v>568</v>
      </c>
      <c r="Y93" s="4" t="s">
        <v>731</v>
      </c>
    </row>
    <row r="94" spans="1:25" ht="79.5" customHeight="1">
      <c r="A94" s="4" t="s">
        <v>819</v>
      </c>
      <c r="B94" s="4" t="s">
        <v>652</v>
      </c>
      <c r="C94" s="4" t="s">
        <v>248</v>
      </c>
      <c r="D94" s="4" t="s">
        <v>158</v>
      </c>
      <c r="E94" s="4" t="s">
        <v>281</v>
      </c>
      <c r="F94" s="4" t="s">
        <v>747</v>
      </c>
      <c r="G94" s="2">
        <v>2014</v>
      </c>
      <c r="H94" s="4">
        <v>2854839</v>
      </c>
      <c r="I94" s="4">
        <v>0</v>
      </c>
      <c r="J94" s="4" t="s">
        <v>469</v>
      </c>
      <c r="K94" s="4">
        <v>3186000</v>
      </c>
      <c r="L94" s="4" t="s">
        <v>877</v>
      </c>
      <c r="M94" s="3">
        <v>41929</v>
      </c>
      <c r="N94" s="4" t="s">
        <v>597</v>
      </c>
      <c r="O94" s="4" t="s">
        <v>718</v>
      </c>
      <c r="P94" s="4" t="s">
        <v>226</v>
      </c>
      <c r="Q94" s="4" t="s">
        <v>560</v>
      </c>
      <c r="R94" s="4" t="s">
        <v>819</v>
      </c>
      <c r="S94" s="4" t="s">
        <v>819</v>
      </c>
      <c r="T94" s="4" t="s">
        <v>439</v>
      </c>
      <c r="U94" s="4" t="s">
        <v>412</v>
      </c>
      <c r="V94" s="4">
        <v>219676</v>
      </c>
      <c r="W94" s="4"/>
      <c r="X94" s="4" t="s">
        <v>568</v>
      </c>
      <c r="Y94" s="4" t="s">
        <v>731</v>
      </c>
    </row>
    <row r="95" spans="1:25" ht="79.5" customHeight="1">
      <c r="A95" s="4" t="s">
        <v>819</v>
      </c>
      <c r="B95" s="4" t="s">
        <v>652</v>
      </c>
      <c r="C95" s="4" t="s">
        <v>248</v>
      </c>
      <c r="D95" s="4" t="s">
        <v>158</v>
      </c>
      <c r="E95" s="4" t="s">
        <v>281</v>
      </c>
      <c r="F95" s="4" t="s">
        <v>747</v>
      </c>
      <c r="G95" s="2">
        <v>2014</v>
      </c>
      <c r="H95" s="4">
        <v>396507</v>
      </c>
      <c r="I95" s="4">
        <v>0</v>
      </c>
      <c r="J95" s="4" t="s">
        <v>13</v>
      </c>
      <c r="K95" s="4">
        <v>442000</v>
      </c>
      <c r="L95" s="4" t="s">
        <v>877</v>
      </c>
      <c r="M95" s="3">
        <v>41929</v>
      </c>
      <c r="N95" s="4" t="s">
        <v>597</v>
      </c>
      <c r="O95" s="4" t="s">
        <v>718</v>
      </c>
      <c r="P95" s="4" t="s">
        <v>230</v>
      </c>
      <c r="Q95" s="4" t="s">
        <v>560</v>
      </c>
      <c r="R95" s="4" t="s">
        <v>819</v>
      </c>
      <c r="S95" s="4" t="s">
        <v>819</v>
      </c>
      <c r="T95" s="4" t="s">
        <v>439</v>
      </c>
      <c r="U95" s="4" t="s">
        <v>412</v>
      </c>
      <c r="V95" s="4">
        <v>220722</v>
      </c>
      <c r="W95" s="4"/>
      <c r="X95" s="4" t="s">
        <v>568</v>
      </c>
      <c r="Y95" s="4" t="s">
        <v>731</v>
      </c>
    </row>
    <row r="96" spans="1:25" ht="79.5" customHeight="1">
      <c r="A96" s="4" t="s">
        <v>819</v>
      </c>
      <c r="B96" s="4" t="s">
        <v>357</v>
      </c>
      <c r="C96" s="4" t="s">
        <v>248</v>
      </c>
      <c r="D96" s="4" t="s">
        <v>158</v>
      </c>
      <c r="E96" s="4" t="s">
        <v>111</v>
      </c>
      <c r="F96" s="4" t="s">
        <v>12</v>
      </c>
      <c r="G96" s="2">
        <v>2014</v>
      </c>
      <c r="H96" s="4">
        <v>8512545</v>
      </c>
      <c r="I96" s="4">
        <v>0</v>
      </c>
      <c r="J96" s="4" t="s">
        <v>37</v>
      </c>
      <c r="K96" s="4">
        <v>9500000</v>
      </c>
      <c r="L96" s="4" t="s">
        <v>877</v>
      </c>
      <c r="M96" s="3">
        <v>41929</v>
      </c>
      <c r="N96" s="4" t="s">
        <v>597</v>
      </c>
      <c r="O96" s="4" t="s">
        <v>508</v>
      </c>
      <c r="P96" s="4" t="s">
        <v>861</v>
      </c>
      <c r="Q96" s="4" t="s">
        <v>560</v>
      </c>
      <c r="R96" s="4" t="s">
        <v>819</v>
      </c>
      <c r="S96" s="4" t="s">
        <v>819</v>
      </c>
      <c r="T96" s="4" t="s">
        <v>439</v>
      </c>
      <c r="U96" s="4" t="s">
        <v>412</v>
      </c>
      <c r="V96" s="4">
        <v>219678</v>
      </c>
      <c r="W96" s="4"/>
      <c r="X96" s="4" t="s">
        <v>568</v>
      </c>
      <c r="Y96" s="4" t="s">
        <v>597</v>
      </c>
    </row>
    <row r="97" spans="1:25" ht="79.5" customHeight="1">
      <c r="A97" s="4" t="s">
        <v>819</v>
      </c>
      <c r="B97" s="4" t="s">
        <v>357</v>
      </c>
      <c r="C97" s="4" t="s">
        <v>248</v>
      </c>
      <c r="D97" s="4" t="s">
        <v>158</v>
      </c>
      <c r="E97" s="4" t="s">
        <v>767</v>
      </c>
      <c r="F97" s="4" t="s">
        <v>747</v>
      </c>
      <c r="G97" s="2">
        <v>2014</v>
      </c>
      <c r="H97" s="4">
        <v>9408602</v>
      </c>
      <c r="I97" s="4">
        <v>0</v>
      </c>
      <c r="J97" s="4" t="s">
        <v>912</v>
      </c>
      <c r="K97" s="4">
        <v>10500000</v>
      </c>
      <c r="L97" s="4" t="s">
        <v>877</v>
      </c>
      <c r="M97" s="3">
        <v>41929</v>
      </c>
      <c r="N97" s="4" t="s">
        <v>597</v>
      </c>
      <c r="O97" s="4" t="s">
        <v>467</v>
      </c>
      <c r="P97" s="4" t="s">
        <v>861</v>
      </c>
      <c r="Q97" s="4" t="s">
        <v>560</v>
      </c>
      <c r="R97" s="4" t="s">
        <v>819</v>
      </c>
      <c r="S97" s="4" t="s">
        <v>819</v>
      </c>
      <c r="T97" s="4" t="s">
        <v>439</v>
      </c>
      <c r="U97" s="4" t="s">
        <v>412</v>
      </c>
      <c r="V97" s="4">
        <v>219675</v>
      </c>
      <c r="W97" s="4"/>
      <c r="X97" s="4" t="s">
        <v>568</v>
      </c>
      <c r="Y97" s="4" t="s">
        <v>731</v>
      </c>
    </row>
    <row r="98" spans="1:25" ht="79.5" customHeight="1">
      <c r="A98" s="4" t="s">
        <v>819</v>
      </c>
      <c r="B98" s="4" t="s">
        <v>678</v>
      </c>
      <c r="C98" s="4" t="s">
        <v>248</v>
      </c>
      <c r="D98" s="4" t="s">
        <v>158</v>
      </c>
      <c r="E98" s="4" t="s">
        <v>809</v>
      </c>
      <c r="F98" s="4" t="s">
        <v>747</v>
      </c>
      <c r="G98" s="2">
        <v>2014</v>
      </c>
      <c r="H98" s="4">
        <v>1101928</v>
      </c>
      <c r="I98" s="4">
        <v>0</v>
      </c>
      <c r="J98" s="4" t="s">
        <v>890</v>
      </c>
      <c r="K98" s="4">
        <v>1200000</v>
      </c>
      <c r="L98" s="4" t="s">
        <v>877</v>
      </c>
      <c r="M98" s="3">
        <v>41852</v>
      </c>
      <c r="N98" s="4" t="s">
        <v>597</v>
      </c>
      <c r="O98" s="4" t="s">
        <v>718</v>
      </c>
      <c r="P98" s="4" t="s">
        <v>861</v>
      </c>
      <c r="Q98" s="4" t="s">
        <v>424</v>
      </c>
      <c r="R98" s="4" t="s">
        <v>819</v>
      </c>
      <c r="S98" s="4" t="s">
        <v>819</v>
      </c>
      <c r="T98" s="4" t="s">
        <v>439</v>
      </c>
      <c r="U98" s="4" t="s">
        <v>412</v>
      </c>
      <c r="V98" s="4">
        <v>219699</v>
      </c>
      <c r="W98" s="4"/>
      <c r="X98" s="4" t="s">
        <v>564</v>
      </c>
      <c r="Y98" s="4" t="s">
        <v>731</v>
      </c>
    </row>
    <row r="99" spans="1:25" ht="79.5" customHeight="1">
      <c r="A99" s="4" t="s">
        <v>819</v>
      </c>
      <c r="B99" s="4" t="s">
        <v>678</v>
      </c>
      <c r="C99" s="4" t="s">
        <v>248</v>
      </c>
      <c r="D99" s="4" t="s">
        <v>158</v>
      </c>
      <c r="E99" s="4" t="s">
        <v>809</v>
      </c>
      <c r="F99" s="4" t="s">
        <v>747</v>
      </c>
      <c r="G99" s="2">
        <v>2014</v>
      </c>
      <c r="H99" s="4">
        <v>12992832</v>
      </c>
      <c r="I99" s="4">
        <v>0</v>
      </c>
      <c r="J99" s="4" t="s">
        <v>577</v>
      </c>
      <c r="K99" s="4">
        <v>14500000</v>
      </c>
      <c r="L99" s="4" t="s">
        <v>877</v>
      </c>
      <c r="M99" s="3">
        <v>41914</v>
      </c>
      <c r="N99" s="4" t="s">
        <v>597</v>
      </c>
      <c r="O99" s="4" t="s">
        <v>718</v>
      </c>
      <c r="P99" s="4" t="s">
        <v>861</v>
      </c>
      <c r="Q99" s="4" t="s">
        <v>424</v>
      </c>
      <c r="R99" s="4" t="s">
        <v>819</v>
      </c>
      <c r="S99" s="4" t="s">
        <v>819</v>
      </c>
      <c r="T99" s="4" t="s">
        <v>439</v>
      </c>
      <c r="U99" s="4" t="s">
        <v>412</v>
      </c>
      <c r="V99" s="4">
        <v>219673</v>
      </c>
      <c r="W99" s="4"/>
      <c r="X99" s="4" t="s">
        <v>564</v>
      </c>
      <c r="Y99" s="4" t="s">
        <v>731</v>
      </c>
    </row>
    <row r="100" spans="1:25" ht="79.5" customHeight="1">
      <c r="A100" s="4" t="s">
        <v>819</v>
      </c>
      <c r="B100" s="4" t="s">
        <v>678</v>
      </c>
      <c r="C100" s="4" t="s">
        <v>248</v>
      </c>
      <c r="D100" s="4" t="s">
        <v>158</v>
      </c>
      <c r="E100" s="4" t="s">
        <v>809</v>
      </c>
      <c r="F100" s="4" t="s">
        <v>747</v>
      </c>
      <c r="G100" s="2">
        <v>2014</v>
      </c>
      <c r="H100" s="4">
        <v>319344</v>
      </c>
      <c r="I100" s="4">
        <v>0</v>
      </c>
      <c r="J100" s="4" t="s">
        <v>635</v>
      </c>
      <c r="K100" s="4">
        <v>350000</v>
      </c>
      <c r="L100" s="4" t="s">
        <v>877</v>
      </c>
      <c r="M100" s="3">
        <v>41790</v>
      </c>
      <c r="N100" s="4" t="s">
        <v>597</v>
      </c>
      <c r="O100" s="4" t="s">
        <v>718</v>
      </c>
      <c r="P100" s="4" t="s">
        <v>861</v>
      </c>
      <c r="Q100" s="4" t="s">
        <v>560</v>
      </c>
      <c r="R100" s="4" t="s">
        <v>819</v>
      </c>
      <c r="S100" s="4" t="s">
        <v>819</v>
      </c>
      <c r="T100" s="4" t="s">
        <v>439</v>
      </c>
      <c r="U100" s="4" t="s">
        <v>412</v>
      </c>
      <c r="V100" s="4">
        <v>217836</v>
      </c>
      <c r="W100" s="4"/>
      <c r="X100" s="4" t="s">
        <v>404</v>
      </c>
      <c r="Y100" s="4" t="s">
        <v>731</v>
      </c>
    </row>
    <row r="101" spans="1:25" ht="79.5" customHeight="1">
      <c r="A101" s="4" t="s">
        <v>819</v>
      </c>
      <c r="B101" s="4" t="s">
        <v>678</v>
      </c>
      <c r="C101" s="4" t="s">
        <v>248</v>
      </c>
      <c r="D101" s="4" t="s">
        <v>158</v>
      </c>
      <c r="E101" s="4" t="s">
        <v>809</v>
      </c>
      <c r="F101" s="4" t="s">
        <v>747</v>
      </c>
      <c r="G101" s="2">
        <v>2014</v>
      </c>
      <c r="H101" s="4">
        <v>918274</v>
      </c>
      <c r="I101" s="4">
        <v>0</v>
      </c>
      <c r="J101" s="4" t="s">
        <v>844</v>
      </c>
      <c r="K101" s="4">
        <v>1000000</v>
      </c>
      <c r="L101" s="4" t="s">
        <v>877</v>
      </c>
      <c r="M101" s="3">
        <v>41882</v>
      </c>
      <c r="N101" s="4" t="s">
        <v>597</v>
      </c>
      <c r="O101" s="4" t="s">
        <v>718</v>
      </c>
      <c r="P101" s="4" t="s">
        <v>861</v>
      </c>
      <c r="Q101" s="4" t="s">
        <v>560</v>
      </c>
      <c r="R101" s="4" t="s">
        <v>819</v>
      </c>
      <c r="S101" s="4" t="s">
        <v>819</v>
      </c>
      <c r="T101" s="4" t="s">
        <v>439</v>
      </c>
      <c r="U101" s="4" t="s">
        <v>412</v>
      </c>
      <c r="V101" s="4">
        <v>217838</v>
      </c>
      <c r="W101" s="4"/>
      <c r="X101" s="4" t="s">
        <v>568</v>
      </c>
      <c r="Y101" s="4" t="s">
        <v>731</v>
      </c>
    </row>
    <row r="102" spans="1:25" ht="79.5" customHeight="1">
      <c r="A102" s="4" t="s">
        <v>819</v>
      </c>
      <c r="B102" s="4" t="s">
        <v>678</v>
      </c>
      <c r="C102" s="4" t="s">
        <v>248</v>
      </c>
      <c r="D102" s="4" t="s">
        <v>158</v>
      </c>
      <c r="E102" s="4" t="s">
        <v>809</v>
      </c>
      <c r="F102" s="4" t="s">
        <v>747</v>
      </c>
      <c r="G102" s="2">
        <v>2014</v>
      </c>
      <c r="H102" s="4">
        <v>185000</v>
      </c>
      <c r="I102" s="4">
        <v>0</v>
      </c>
      <c r="J102" s="4" t="s">
        <v>635</v>
      </c>
      <c r="K102" s="4">
        <v>185000</v>
      </c>
      <c r="L102" s="4" t="s">
        <v>877</v>
      </c>
      <c r="M102" s="3">
        <v>41890</v>
      </c>
      <c r="N102" s="4" t="s">
        <v>597</v>
      </c>
      <c r="O102" s="4" t="s">
        <v>718</v>
      </c>
      <c r="P102" s="4" t="s">
        <v>861</v>
      </c>
      <c r="Q102" s="4" t="s">
        <v>560</v>
      </c>
      <c r="R102" s="4" t="s">
        <v>819</v>
      </c>
      <c r="S102" s="4" t="s">
        <v>819</v>
      </c>
      <c r="T102" s="4" t="s">
        <v>439</v>
      </c>
      <c r="U102" s="4" t="s">
        <v>412</v>
      </c>
      <c r="V102" s="4">
        <v>217840</v>
      </c>
      <c r="W102" s="4"/>
      <c r="X102" s="4" t="s">
        <v>568</v>
      </c>
      <c r="Y102" s="4" t="s">
        <v>731</v>
      </c>
    </row>
    <row r="103" spans="1:25" ht="79.5" customHeight="1">
      <c r="A103" s="4" t="s">
        <v>819</v>
      </c>
      <c r="B103" s="4" t="s">
        <v>678</v>
      </c>
      <c r="C103" s="4" t="s">
        <v>248</v>
      </c>
      <c r="D103" s="4" t="s">
        <v>158</v>
      </c>
      <c r="E103" s="4" t="s">
        <v>809</v>
      </c>
      <c r="F103" s="4" t="s">
        <v>747</v>
      </c>
      <c r="G103" s="2">
        <v>2014</v>
      </c>
      <c r="H103" s="4">
        <v>182482</v>
      </c>
      <c r="I103" s="4">
        <v>0</v>
      </c>
      <c r="J103" s="4" t="s">
        <v>635</v>
      </c>
      <c r="K103" s="4">
        <v>200000</v>
      </c>
      <c r="L103" s="4" t="s">
        <v>877</v>
      </c>
      <c r="M103" s="3">
        <v>41759</v>
      </c>
      <c r="N103" s="4" t="s">
        <v>597</v>
      </c>
      <c r="O103" s="4" t="s">
        <v>718</v>
      </c>
      <c r="P103" s="4" t="s">
        <v>861</v>
      </c>
      <c r="Q103" s="4" t="s">
        <v>560</v>
      </c>
      <c r="R103" s="4" t="s">
        <v>819</v>
      </c>
      <c r="S103" s="4" t="s">
        <v>819</v>
      </c>
      <c r="T103" s="4" t="s">
        <v>439</v>
      </c>
      <c r="U103" s="4" t="s">
        <v>412</v>
      </c>
      <c r="V103" s="4">
        <v>217829</v>
      </c>
      <c r="W103" s="4"/>
      <c r="X103" s="4" t="s">
        <v>404</v>
      </c>
      <c r="Y103" s="4" t="s">
        <v>731</v>
      </c>
    </row>
    <row r="104" spans="1:25" ht="79.5" customHeight="1">
      <c r="A104" s="4" t="s">
        <v>53</v>
      </c>
      <c r="B104" s="4" t="s">
        <v>414</v>
      </c>
      <c r="C104" s="4" t="s">
        <v>248</v>
      </c>
      <c r="D104" s="4" t="s">
        <v>158</v>
      </c>
      <c r="E104" s="4" t="s">
        <v>788</v>
      </c>
      <c r="F104" s="4" t="s">
        <v>845</v>
      </c>
      <c r="G104" s="2">
        <v>2014</v>
      </c>
      <c r="H104" s="4">
        <v>31109</v>
      </c>
      <c r="I104" s="4">
        <v>0</v>
      </c>
      <c r="J104" s="4" t="s">
        <v>21</v>
      </c>
      <c r="K104" s="4">
        <v>35000</v>
      </c>
      <c r="L104" s="4" t="s">
        <v>877</v>
      </c>
      <c r="M104" s="3">
        <v>41915</v>
      </c>
      <c r="N104" s="4" t="s">
        <v>597</v>
      </c>
      <c r="O104" s="4" t="s">
        <v>718</v>
      </c>
      <c r="P104" s="4" t="s">
        <v>861</v>
      </c>
      <c r="Q104" s="4" t="s">
        <v>560</v>
      </c>
      <c r="R104" s="4" t="s">
        <v>53</v>
      </c>
      <c r="S104" s="4" t="s">
        <v>400</v>
      </c>
      <c r="T104" s="4" t="s">
        <v>551</v>
      </c>
      <c r="U104" s="4" t="s">
        <v>412</v>
      </c>
      <c r="V104" s="4">
        <v>219050</v>
      </c>
      <c r="W104" s="4"/>
      <c r="X104" s="4" t="s">
        <v>564</v>
      </c>
      <c r="Y104" s="4" t="s">
        <v>731</v>
      </c>
    </row>
    <row r="105" spans="1:25" ht="57" customHeight="1">
      <c r="A105" s="4" t="s">
        <v>460</v>
      </c>
      <c r="B105" s="4" t="s">
        <v>400</v>
      </c>
      <c r="C105" s="4" t="s">
        <v>248</v>
      </c>
      <c r="D105" s="4"/>
      <c r="E105" s="4"/>
      <c r="F105" s="4"/>
      <c r="G105" s="2">
        <v>2014</v>
      </c>
      <c r="H105" s="4">
        <v>0</v>
      </c>
      <c r="I105" s="4">
        <v>0</v>
      </c>
      <c r="J105" s="4" t="s">
        <v>59</v>
      </c>
      <c r="K105" s="4" t="s">
        <v>333</v>
      </c>
      <c r="L105" s="4" t="s">
        <v>737</v>
      </c>
      <c r="M105" s="3">
        <v>41932</v>
      </c>
      <c r="N105" s="4"/>
      <c r="O105" s="4" t="s">
        <v>718</v>
      </c>
      <c r="P105" s="4" t="s">
        <v>861</v>
      </c>
      <c r="Q105" s="4" t="s">
        <v>646</v>
      </c>
      <c r="R105" s="4" t="s">
        <v>460</v>
      </c>
      <c r="S105" s="4" t="s">
        <v>400</v>
      </c>
      <c r="T105" s="4" t="s">
        <v>301</v>
      </c>
      <c r="U105" s="4" t="s">
        <v>454</v>
      </c>
      <c r="V105" s="4">
        <v>219688</v>
      </c>
      <c r="W105" s="4"/>
      <c r="X105" s="4" t="s">
        <v>564</v>
      </c>
      <c r="Y105" s="4"/>
    </row>
    <row r="106" spans="1:25" ht="79.5" customHeight="1">
      <c r="A106" s="4" t="s">
        <v>665</v>
      </c>
      <c r="B106" s="4" t="s">
        <v>652</v>
      </c>
      <c r="C106" s="4" t="s">
        <v>248</v>
      </c>
      <c r="D106" s="4" t="s">
        <v>158</v>
      </c>
      <c r="E106" s="4" t="s">
        <v>281</v>
      </c>
      <c r="F106" s="4" t="s">
        <v>747</v>
      </c>
      <c r="G106" s="2">
        <v>2014</v>
      </c>
      <c r="H106" s="4">
        <v>394866</v>
      </c>
      <c r="I106" s="4">
        <v>0</v>
      </c>
      <c r="J106" s="4" t="s">
        <v>601</v>
      </c>
      <c r="K106" s="4" t="s">
        <v>333</v>
      </c>
      <c r="L106" s="4" t="s">
        <v>737</v>
      </c>
      <c r="M106" s="3">
        <v>41886</v>
      </c>
      <c r="N106" s="4" t="s">
        <v>597</v>
      </c>
      <c r="O106" s="4" t="s">
        <v>718</v>
      </c>
      <c r="P106" s="4" t="s">
        <v>861</v>
      </c>
      <c r="Q106" s="4" t="s">
        <v>560</v>
      </c>
      <c r="R106" s="4" t="s">
        <v>665</v>
      </c>
      <c r="S106" s="4" t="s">
        <v>134</v>
      </c>
      <c r="T106" s="4" t="s">
        <v>439</v>
      </c>
      <c r="U106" s="4" t="s">
        <v>412</v>
      </c>
      <c r="V106" s="4">
        <v>217773</v>
      </c>
      <c r="W106" s="4"/>
      <c r="X106" s="4" t="s">
        <v>568</v>
      </c>
      <c r="Y106" s="4" t="s">
        <v>731</v>
      </c>
    </row>
    <row r="107" spans="1:25" ht="79.5" customHeight="1">
      <c r="A107" s="4" t="s">
        <v>665</v>
      </c>
      <c r="B107" s="4" t="s">
        <v>652</v>
      </c>
      <c r="C107" s="4" t="s">
        <v>248</v>
      </c>
      <c r="D107" s="4" t="s">
        <v>158</v>
      </c>
      <c r="E107" s="4" t="s">
        <v>281</v>
      </c>
      <c r="F107" s="4" t="s">
        <v>747</v>
      </c>
      <c r="G107" s="2">
        <v>2014</v>
      </c>
      <c r="H107" s="4">
        <v>131248</v>
      </c>
      <c r="I107" s="4">
        <v>0</v>
      </c>
      <c r="J107" s="4" t="s">
        <v>195</v>
      </c>
      <c r="K107" s="4" t="s">
        <v>333</v>
      </c>
      <c r="L107" s="4" t="s">
        <v>737</v>
      </c>
      <c r="M107" s="3">
        <v>41808</v>
      </c>
      <c r="N107" s="4" t="s">
        <v>597</v>
      </c>
      <c r="O107" s="4" t="s">
        <v>718</v>
      </c>
      <c r="P107" s="4" t="s">
        <v>693</v>
      </c>
      <c r="Q107" s="4" t="s">
        <v>560</v>
      </c>
      <c r="R107" s="4" t="s">
        <v>665</v>
      </c>
      <c r="S107" s="4" t="s">
        <v>134</v>
      </c>
      <c r="T107" s="4" t="s">
        <v>439</v>
      </c>
      <c r="U107" s="4" t="s">
        <v>412</v>
      </c>
      <c r="V107" s="4">
        <v>214317</v>
      </c>
      <c r="W107" s="4"/>
      <c r="X107" s="4" t="s">
        <v>568</v>
      </c>
      <c r="Y107" s="4" t="s">
        <v>731</v>
      </c>
    </row>
    <row r="108" spans="1:25" ht="79.5" customHeight="1">
      <c r="A108" s="4" t="s">
        <v>665</v>
      </c>
      <c r="B108" s="4" t="s">
        <v>652</v>
      </c>
      <c r="C108" s="4" t="s">
        <v>248</v>
      </c>
      <c r="D108" s="4" t="s">
        <v>158</v>
      </c>
      <c r="E108" s="4" t="s">
        <v>281</v>
      </c>
      <c r="F108" s="4" t="s">
        <v>747</v>
      </c>
      <c r="G108" s="2">
        <v>2014</v>
      </c>
      <c r="H108" s="4">
        <v>306335</v>
      </c>
      <c r="I108" s="4">
        <v>0</v>
      </c>
      <c r="J108" s="4" t="s">
        <v>383</v>
      </c>
      <c r="K108" s="4" t="s">
        <v>333</v>
      </c>
      <c r="L108" s="4" t="s">
        <v>737</v>
      </c>
      <c r="M108" s="3">
        <v>41834</v>
      </c>
      <c r="N108" s="4" t="s">
        <v>597</v>
      </c>
      <c r="O108" s="4" t="s">
        <v>718</v>
      </c>
      <c r="P108" s="4" t="s">
        <v>207</v>
      </c>
      <c r="Q108" s="4" t="s">
        <v>560</v>
      </c>
      <c r="R108" s="4" t="s">
        <v>665</v>
      </c>
      <c r="S108" s="4" t="s">
        <v>134</v>
      </c>
      <c r="T108" s="4" t="s">
        <v>439</v>
      </c>
      <c r="U108" s="4" t="s">
        <v>412</v>
      </c>
      <c r="V108" s="4">
        <v>214986</v>
      </c>
      <c r="W108" s="4"/>
      <c r="X108" s="4" t="s">
        <v>564</v>
      </c>
      <c r="Y108" s="4" t="s">
        <v>731</v>
      </c>
    </row>
    <row r="109" spans="1:25" ht="79.5" customHeight="1">
      <c r="A109" s="4" t="s">
        <v>665</v>
      </c>
      <c r="B109" s="4" t="s">
        <v>652</v>
      </c>
      <c r="C109" s="4" t="s">
        <v>248</v>
      </c>
      <c r="D109" s="4" t="s">
        <v>158</v>
      </c>
      <c r="E109" s="4" t="s">
        <v>281</v>
      </c>
      <c r="F109" s="4" t="s">
        <v>747</v>
      </c>
      <c r="G109" s="2">
        <v>2014</v>
      </c>
      <c r="H109" s="4">
        <v>535508</v>
      </c>
      <c r="I109" s="4">
        <v>0</v>
      </c>
      <c r="J109" s="4" t="s">
        <v>80</v>
      </c>
      <c r="K109" s="4" t="s">
        <v>333</v>
      </c>
      <c r="L109" s="4" t="s">
        <v>737</v>
      </c>
      <c r="M109" s="3">
        <v>41914</v>
      </c>
      <c r="N109" s="4" t="s">
        <v>597</v>
      </c>
      <c r="O109" s="4" t="s">
        <v>718</v>
      </c>
      <c r="P109" s="4" t="s">
        <v>171</v>
      </c>
      <c r="Q109" s="4" t="s">
        <v>560</v>
      </c>
      <c r="R109" s="4" t="s">
        <v>665</v>
      </c>
      <c r="S109" s="4" t="s">
        <v>134</v>
      </c>
      <c r="T109" s="4" t="s">
        <v>439</v>
      </c>
      <c r="U109" s="4" t="s">
        <v>412</v>
      </c>
      <c r="V109" s="4">
        <v>218883</v>
      </c>
      <c r="W109" s="4"/>
      <c r="X109" s="4" t="s">
        <v>568</v>
      </c>
      <c r="Y109" s="4" t="s">
        <v>731</v>
      </c>
    </row>
    <row r="110" spans="1:25" ht="79.5" customHeight="1">
      <c r="A110" s="4" t="s">
        <v>665</v>
      </c>
      <c r="B110" s="4" t="s">
        <v>652</v>
      </c>
      <c r="C110" s="4" t="s">
        <v>248</v>
      </c>
      <c r="D110" s="4" t="s">
        <v>158</v>
      </c>
      <c r="E110" s="4" t="s">
        <v>281</v>
      </c>
      <c r="F110" s="4" t="s">
        <v>747</v>
      </c>
      <c r="G110" s="2">
        <v>2014</v>
      </c>
      <c r="H110" s="4">
        <v>995549</v>
      </c>
      <c r="I110" s="4">
        <v>0</v>
      </c>
      <c r="J110" s="4" t="s">
        <v>222</v>
      </c>
      <c r="K110" s="4" t="s">
        <v>333</v>
      </c>
      <c r="L110" s="4" t="s">
        <v>737</v>
      </c>
      <c r="M110" s="3">
        <v>41907</v>
      </c>
      <c r="N110" s="4" t="s">
        <v>597</v>
      </c>
      <c r="O110" s="4" t="s">
        <v>718</v>
      </c>
      <c r="P110" s="4" t="s">
        <v>226</v>
      </c>
      <c r="Q110" s="4" t="s">
        <v>424</v>
      </c>
      <c r="R110" s="4" t="s">
        <v>665</v>
      </c>
      <c r="S110" s="4" t="s">
        <v>134</v>
      </c>
      <c r="T110" s="4" t="s">
        <v>439</v>
      </c>
      <c r="U110" s="4" t="s">
        <v>412</v>
      </c>
      <c r="V110" s="4">
        <v>218378</v>
      </c>
      <c r="W110" s="4"/>
      <c r="X110" s="4" t="s">
        <v>564</v>
      </c>
      <c r="Y110" s="4" t="s">
        <v>731</v>
      </c>
    </row>
    <row r="111" spans="1:25" ht="79.5" customHeight="1">
      <c r="A111" s="4" t="s">
        <v>665</v>
      </c>
      <c r="B111" s="4" t="s">
        <v>652</v>
      </c>
      <c r="C111" s="4" t="s">
        <v>248</v>
      </c>
      <c r="D111" s="4" t="s">
        <v>158</v>
      </c>
      <c r="E111" s="4" t="s">
        <v>281</v>
      </c>
      <c r="F111" s="4" t="s">
        <v>747</v>
      </c>
      <c r="G111" s="2">
        <v>2014</v>
      </c>
      <c r="H111" s="4">
        <v>505436</v>
      </c>
      <c r="I111" s="4">
        <v>0</v>
      </c>
      <c r="J111" s="4" t="s">
        <v>527</v>
      </c>
      <c r="K111" s="4" t="s">
        <v>333</v>
      </c>
      <c r="L111" s="4" t="s">
        <v>737</v>
      </c>
      <c r="M111" s="3">
        <v>41754</v>
      </c>
      <c r="N111" s="4" t="s">
        <v>597</v>
      </c>
      <c r="O111" s="4" t="s">
        <v>718</v>
      </c>
      <c r="P111" s="4" t="s">
        <v>226</v>
      </c>
      <c r="Q111" s="4" t="s">
        <v>560</v>
      </c>
      <c r="R111" s="4" t="s">
        <v>665</v>
      </c>
      <c r="S111" s="4" t="s">
        <v>134</v>
      </c>
      <c r="T111" s="4" t="s">
        <v>439</v>
      </c>
      <c r="U111" s="4" t="s">
        <v>412</v>
      </c>
      <c r="V111" s="4">
        <v>211221</v>
      </c>
      <c r="W111" s="4"/>
      <c r="X111" s="4" t="s">
        <v>568</v>
      </c>
      <c r="Y111" s="4" t="s">
        <v>731</v>
      </c>
    </row>
    <row r="112" spans="1:25" ht="79.5" customHeight="1">
      <c r="A112" s="4" t="s">
        <v>665</v>
      </c>
      <c r="B112" s="4" t="s">
        <v>353</v>
      </c>
      <c r="C112" s="4" t="s">
        <v>248</v>
      </c>
      <c r="D112" s="4" t="s">
        <v>158</v>
      </c>
      <c r="E112" s="4" t="s">
        <v>235</v>
      </c>
      <c r="F112" s="4" t="s">
        <v>747</v>
      </c>
      <c r="G112" s="2">
        <v>2014</v>
      </c>
      <c r="H112" s="4">
        <v>448444</v>
      </c>
      <c r="I112" s="4">
        <v>0</v>
      </c>
      <c r="J112" s="4" t="s">
        <v>477</v>
      </c>
      <c r="K112" s="4">
        <v>448444</v>
      </c>
      <c r="L112" s="4" t="s">
        <v>737</v>
      </c>
      <c r="M112" s="3">
        <v>41913</v>
      </c>
      <c r="N112" s="4" t="s">
        <v>597</v>
      </c>
      <c r="O112" s="4" t="s">
        <v>718</v>
      </c>
      <c r="P112" s="4" t="s">
        <v>226</v>
      </c>
      <c r="Q112" s="4" t="s">
        <v>424</v>
      </c>
      <c r="R112" s="4" t="s">
        <v>665</v>
      </c>
      <c r="S112" s="4" t="s">
        <v>134</v>
      </c>
      <c r="T112" s="4" t="s">
        <v>439</v>
      </c>
      <c r="U112" s="4" t="s">
        <v>412</v>
      </c>
      <c r="V112" s="4">
        <v>218662</v>
      </c>
      <c r="W112" s="4"/>
      <c r="X112" s="4" t="s">
        <v>564</v>
      </c>
      <c r="Y112" s="4" t="s">
        <v>731</v>
      </c>
    </row>
    <row r="113" spans="1:25" ht="79.5" customHeight="1">
      <c r="A113" s="4" t="s">
        <v>665</v>
      </c>
      <c r="B113" s="4" t="s">
        <v>353</v>
      </c>
      <c r="C113" s="4" t="s">
        <v>248</v>
      </c>
      <c r="D113" s="4" t="s">
        <v>158</v>
      </c>
      <c r="E113" s="4" t="s">
        <v>235</v>
      </c>
      <c r="F113" s="4" t="s">
        <v>747</v>
      </c>
      <c r="G113" s="2">
        <v>2014</v>
      </c>
      <c r="H113" s="4">
        <v>135738</v>
      </c>
      <c r="I113" s="4">
        <v>0</v>
      </c>
      <c r="J113" s="4" t="s">
        <v>468</v>
      </c>
      <c r="K113" s="4" t="s">
        <v>333</v>
      </c>
      <c r="L113" s="4" t="s">
        <v>737</v>
      </c>
      <c r="M113" s="3">
        <v>41752</v>
      </c>
      <c r="N113" s="4" t="s">
        <v>597</v>
      </c>
      <c r="O113" s="4" t="s">
        <v>718</v>
      </c>
      <c r="P113" s="4" t="s">
        <v>226</v>
      </c>
      <c r="Q113" s="4" t="s">
        <v>560</v>
      </c>
      <c r="R113" s="4" t="s">
        <v>665</v>
      </c>
      <c r="S113" s="4" t="s">
        <v>134</v>
      </c>
      <c r="T113" s="4" t="s">
        <v>439</v>
      </c>
      <c r="U113" s="4" t="s">
        <v>412</v>
      </c>
      <c r="V113" s="4">
        <v>211054</v>
      </c>
      <c r="W113" s="4"/>
      <c r="X113" s="4" t="s">
        <v>568</v>
      </c>
      <c r="Y113" s="4" t="s">
        <v>731</v>
      </c>
    </row>
    <row r="114" spans="1:25" ht="79.5" customHeight="1">
      <c r="A114" s="4" t="s">
        <v>665</v>
      </c>
      <c r="B114" s="4" t="s">
        <v>357</v>
      </c>
      <c r="C114" s="4" t="s">
        <v>248</v>
      </c>
      <c r="D114" s="4" t="s">
        <v>158</v>
      </c>
      <c r="E114" s="4" t="s">
        <v>111</v>
      </c>
      <c r="F114" s="4" t="s">
        <v>12</v>
      </c>
      <c r="G114" s="2">
        <v>2014</v>
      </c>
      <c r="H114" s="4">
        <v>1265381</v>
      </c>
      <c r="I114" s="4">
        <v>0</v>
      </c>
      <c r="J114" s="4" t="s">
        <v>883</v>
      </c>
      <c r="K114" s="4" t="s">
        <v>333</v>
      </c>
      <c r="L114" s="4" t="s">
        <v>737</v>
      </c>
      <c r="M114" s="3">
        <v>41886</v>
      </c>
      <c r="N114" s="4" t="s">
        <v>597</v>
      </c>
      <c r="O114" s="4" t="s">
        <v>508</v>
      </c>
      <c r="P114" s="4" t="s">
        <v>226</v>
      </c>
      <c r="Q114" s="4" t="s">
        <v>560</v>
      </c>
      <c r="R114" s="4" t="s">
        <v>665</v>
      </c>
      <c r="S114" s="4" t="s">
        <v>134</v>
      </c>
      <c r="T114" s="4" t="s">
        <v>439</v>
      </c>
      <c r="U114" s="4" t="s">
        <v>412</v>
      </c>
      <c r="V114" s="4">
        <v>217775</v>
      </c>
      <c r="W114" s="4"/>
      <c r="X114" s="4" t="s">
        <v>568</v>
      </c>
      <c r="Y114" s="4" t="s">
        <v>597</v>
      </c>
    </row>
    <row r="115" spans="1:25" ht="79.5" customHeight="1">
      <c r="A115" s="4" t="s">
        <v>665</v>
      </c>
      <c r="B115" s="4" t="s">
        <v>357</v>
      </c>
      <c r="C115" s="4" t="s">
        <v>248</v>
      </c>
      <c r="D115" s="4" t="s">
        <v>158</v>
      </c>
      <c r="E115" s="4" t="s">
        <v>111</v>
      </c>
      <c r="F115" s="4" t="s">
        <v>12</v>
      </c>
      <c r="G115" s="2">
        <v>2014</v>
      </c>
      <c r="H115" s="4">
        <v>1289524</v>
      </c>
      <c r="I115" s="4">
        <v>0</v>
      </c>
      <c r="J115" s="4" t="s">
        <v>349</v>
      </c>
      <c r="K115" s="4" t="s">
        <v>333</v>
      </c>
      <c r="L115" s="4" t="s">
        <v>737</v>
      </c>
      <c r="M115" s="3">
        <v>41878</v>
      </c>
      <c r="N115" s="4" t="s">
        <v>597</v>
      </c>
      <c r="O115" s="4" t="s">
        <v>508</v>
      </c>
      <c r="P115" s="4" t="s">
        <v>207</v>
      </c>
      <c r="Q115" s="4" t="s">
        <v>560</v>
      </c>
      <c r="R115" s="4" t="s">
        <v>665</v>
      </c>
      <c r="S115" s="4" t="s">
        <v>134</v>
      </c>
      <c r="T115" s="4" t="s">
        <v>439</v>
      </c>
      <c r="U115" s="4" t="s">
        <v>412</v>
      </c>
      <c r="V115" s="4">
        <v>217252</v>
      </c>
      <c r="W115" s="4"/>
      <c r="X115" s="4" t="s">
        <v>568</v>
      </c>
      <c r="Y115" s="4" t="s">
        <v>597</v>
      </c>
    </row>
    <row r="116" spans="1:25" ht="79.5" customHeight="1">
      <c r="A116" s="4" t="s">
        <v>665</v>
      </c>
      <c r="B116" s="4" t="s">
        <v>357</v>
      </c>
      <c r="C116" s="4" t="s">
        <v>248</v>
      </c>
      <c r="D116" s="4" t="s">
        <v>158</v>
      </c>
      <c r="E116" s="4" t="s">
        <v>111</v>
      </c>
      <c r="F116" s="4" t="s">
        <v>12</v>
      </c>
      <c r="G116" s="2">
        <v>2014</v>
      </c>
      <c r="H116" s="4">
        <v>1263228</v>
      </c>
      <c r="I116" s="4">
        <v>0</v>
      </c>
      <c r="J116" s="4" t="s">
        <v>886</v>
      </c>
      <c r="K116" s="4" t="s">
        <v>333</v>
      </c>
      <c r="L116" s="4" t="s">
        <v>737</v>
      </c>
      <c r="M116" s="3">
        <v>41885</v>
      </c>
      <c r="N116" s="4" t="s">
        <v>597</v>
      </c>
      <c r="O116" s="4" t="s">
        <v>508</v>
      </c>
      <c r="P116" s="4" t="s">
        <v>693</v>
      </c>
      <c r="Q116" s="4" t="s">
        <v>560</v>
      </c>
      <c r="R116" s="4" t="s">
        <v>665</v>
      </c>
      <c r="S116" s="4" t="s">
        <v>134</v>
      </c>
      <c r="T116" s="4" t="s">
        <v>439</v>
      </c>
      <c r="U116" s="4" t="s">
        <v>412</v>
      </c>
      <c r="V116" s="4">
        <v>217722</v>
      </c>
      <c r="W116" s="4"/>
      <c r="X116" s="4" t="s">
        <v>568</v>
      </c>
      <c r="Y116" s="4" t="s">
        <v>597</v>
      </c>
    </row>
    <row r="117" spans="1:25" ht="79.5" customHeight="1">
      <c r="A117" s="4" t="s">
        <v>665</v>
      </c>
      <c r="B117" s="4" t="s">
        <v>357</v>
      </c>
      <c r="C117" s="4" t="s">
        <v>248</v>
      </c>
      <c r="D117" s="4" t="s">
        <v>158</v>
      </c>
      <c r="E117" s="4" t="s">
        <v>767</v>
      </c>
      <c r="F117" s="4" t="s">
        <v>747</v>
      </c>
      <c r="G117" s="2">
        <v>2014</v>
      </c>
      <c r="H117" s="4">
        <v>294633</v>
      </c>
      <c r="I117" s="4">
        <v>0</v>
      </c>
      <c r="J117" s="4" t="s">
        <v>619</v>
      </c>
      <c r="K117" s="4" t="s">
        <v>333</v>
      </c>
      <c r="L117" s="4" t="s">
        <v>737</v>
      </c>
      <c r="M117" s="3">
        <v>41753</v>
      </c>
      <c r="N117" s="4" t="s">
        <v>597</v>
      </c>
      <c r="O117" s="4" t="s">
        <v>467</v>
      </c>
      <c r="P117" s="4" t="s">
        <v>226</v>
      </c>
      <c r="Q117" s="4" t="s">
        <v>560</v>
      </c>
      <c r="R117" s="4" t="s">
        <v>665</v>
      </c>
      <c r="S117" s="4" t="s">
        <v>134</v>
      </c>
      <c r="T117" s="4" t="s">
        <v>439</v>
      </c>
      <c r="U117" s="4" t="s">
        <v>412</v>
      </c>
      <c r="V117" s="4">
        <v>211139</v>
      </c>
      <c r="W117" s="4"/>
      <c r="X117" s="4" t="s">
        <v>568</v>
      </c>
      <c r="Y117" s="4" t="s">
        <v>731</v>
      </c>
    </row>
    <row r="118" spans="1:25" ht="79.5" customHeight="1">
      <c r="A118" s="4" t="s">
        <v>665</v>
      </c>
      <c r="B118" s="4" t="s">
        <v>357</v>
      </c>
      <c r="C118" s="4" t="s">
        <v>248</v>
      </c>
      <c r="D118" s="4" t="s">
        <v>158</v>
      </c>
      <c r="E118" s="4" t="s">
        <v>767</v>
      </c>
      <c r="F118" s="4" t="s">
        <v>747</v>
      </c>
      <c r="G118" s="2">
        <v>2014</v>
      </c>
      <c r="H118" s="4">
        <v>2612224</v>
      </c>
      <c r="I118" s="4">
        <v>0</v>
      </c>
      <c r="J118" s="4" t="s">
        <v>716</v>
      </c>
      <c r="K118" s="4" t="s">
        <v>333</v>
      </c>
      <c r="L118" s="4" t="s">
        <v>737</v>
      </c>
      <c r="M118" s="3">
        <v>41906</v>
      </c>
      <c r="N118" s="4" t="s">
        <v>597</v>
      </c>
      <c r="O118" s="4" t="s">
        <v>467</v>
      </c>
      <c r="P118" s="4" t="s">
        <v>226</v>
      </c>
      <c r="Q118" s="4" t="s">
        <v>560</v>
      </c>
      <c r="R118" s="4" t="s">
        <v>665</v>
      </c>
      <c r="S118" s="4" t="s">
        <v>134</v>
      </c>
      <c r="T118" s="4" t="s">
        <v>439</v>
      </c>
      <c r="U118" s="4" t="s">
        <v>412</v>
      </c>
      <c r="V118" s="4">
        <v>218326</v>
      </c>
      <c r="W118" s="4"/>
      <c r="X118" s="4" t="s">
        <v>568</v>
      </c>
      <c r="Y118" s="4" t="s">
        <v>731</v>
      </c>
    </row>
    <row r="119" spans="1:25" ht="79.5" customHeight="1">
      <c r="A119" s="4" t="s">
        <v>665</v>
      </c>
      <c r="B119" s="4" t="s">
        <v>357</v>
      </c>
      <c r="C119" s="4" t="s">
        <v>248</v>
      </c>
      <c r="D119" s="4" t="s">
        <v>158</v>
      </c>
      <c r="E119" s="4" t="s">
        <v>767</v>
      </c>
      <c r="F119" s="4" t="s">
        <v>747</v>
      </c>
      <c r="G119" s="2">
        <v>2014</v>
      </c>
      <c r="H119" s="4">
        <v>2999515</v>
      </c>
      <c r="I119" s="4">
        <v>0</v>
      </c>
      <c r="J119" s="4" t="s">
        <v>685</v>
      </c>
      <c r="K119" s="4" t="s">
        <v>333</v>
      </c>
      <c r="L119" s="4" t="s">
        <v>737</v>
      </c>
      <c r="M119" s="3">
        <v>41905</v>
      </c>
      <c r="N119" s="4" t="s">
        <v>597</v>
      </c>
      <c r="O119" s="4" t="s">
        <v>467</v>
      </c>
      <c r="P119" s="4" t="s">
        <v>693</v>
      </c>
      <c r="Q119" s="4" t="s">
        <v>560</v>
      </c>
      <c r="R119" s="4" t="s">
        <v>665</v>
      </c>
      <c r="S119" s="4" t="s">
        <v>134</v>
      </c>
      <c r="T119" s="4" t="s">
        <v>439</v>
      </c>
      <c r="U119" s="4" t="s">
        <v>412</v>
      </c>
      <c r="V119" s="4">
        <v>218230</v>
      </c>
      <c r="W119" s="4"/>
      <c r="X119" s="4" t="s">
        <v>568</v>
      </c>
      <c r="Y119" s="4" t="s">
        <v>731</v>
      </c>
    </row>
    <row r="120" spans="1:25" ht="79.5" customHeight="1">
      <c r="A120" s="4" t="s">
        <v>665</v>
      </c>
      <c r="B120" s="4" t="s">
        <v>678</v>
      </c>
      <c r="C120" s="4" t="s">
        <v>248</v>
      </c>
      <c r="D120" s="4" t="s">
        <v>158</v>
      </c>
      <c r="E120" s="4" t="s">
        <v>809</v>
      </c>
      <c r="F120" s="4" t="s">
        <v>747</v>
      </c>
      <c r="G120" s="2">
        <v>2014</v>
      </c>
      <c r="H120" s="4">
        <v>311200</v>
      </c>
      <c r="I120" s="4">
        <v>0</v>
      </c>
      <c r="J120" s="4" t="s">
        <v>666</v>
      </c>
      <c r="K120" s="4" t="s">
        <v>333</v>
      </c>
      <c r="L120" s="4" t="s">
        <v>737</v>
      </c>
      <c r="M120" s="3">
        <v>41834</v>
      </c>
      <c r="N120" s="4" t="s">
        <v>597</v>
      </c>
      <c r="O120" s="4" t="s">
        <v>718</v>
      </c>
      <c r="P120" s="4" t="s">
        <v>207</v>
      </c>
      <c r="Q120" s="4" t="s">
        <v>560</v>
      </c>
      <c r="R120" s="4" t="s">
        <v>665</v>
      </c>
      <c r="S120" s="4" t="s">
        <v>134</v>
      </c>
      <c r="T120" s="4" t="s">
        <v>439</v>
      </c>
      <c r="U120" s="4" t="s">
        <v>412</v>
      </c>
      <c r="V120" s="4">
        <v>214984</v>
      </c>
      <c r="W120" s="4"/>
      <c r="X120" s="4" t="s">
        <v>568</v>
      </c>
      <c r="Y120" s="4" t="s">
        <v>731</v>
      </c>
    </row>
    <row r="121" spans="1:25" ht="79.5" customHeight="1">
      <c r="A121" s="4" t="s">
        <v>665</v>
      </c>
      <c r="B121" s="4" t="s">
        <v>678</v>
      </c>
      <c r="C121" s="4" t="s">
        <v>248</v>
      </c>
      <c r="D121" s="4" t="s">
        <v>158</v>
      </c>
      <c r="E121" s="4" t="s">
        <v>809</v>
      </c>
      <c r="F121" s="4" t="s">
        <v>747</v>
      </c>
      <c r="G121" s="2">
        <v>2014</v>
      </c>
      <c r="H121" s="4">
        <v>1063443</v>
      </c>
      <c r="I121" s="4">
        <v>0</v>
      </c>
      <c r="J121" s="4" t="s">
        <v>518</v>
      </c>
      <c r="K121" s="4" t="s">
        <v>333</v>
      </c>
      <c r="L121" s="4" t="s">
        <v>737</v>
      </c>
      <c r="M121" s="3">
        <v>41890</v>
      </c>
      <c r="N121" s="4" t="s">
        <v>597</v>
      </c>
      <c r="O121" s="4" t="s">
        <v>718</v>
      </c>
      <c r="P121" s="4" t="s">
        <v>239</v>
      </c>
      <c r="Q121" s="4" t="s">
        <v>560</v>
      </c>
      <c r="R121" s="4" t="s">
        <v>665</v>
      </c>
      <c r="S121" s="4" t="s">
        <v>134</v>
      </c>
      <c r="T121" s="4" t="s">
        <v>439</v>
      </c>
      <c r="U121" s="4" t="s">
        <v>412</v>
      </c>
      <c r="V121" s="4">
        <v>217916</v>
      </c>
      <c r="W121" s="4"/>
      <c r="X121" s="4" t="s">
        <v>568</v>
      </c>
      <c r="Y121" s="4" t="s">
        <v>731</v>
      </c>
    </row>
    <row r="122" spans="1:25" ht="79.5" customHeight="1">
      <c r="A122" s="4" t="s">
        <v>665</v>
      </c>
      <c r="B122" s="4" t="s">
        <v>678</v>
      </c>
      <c r="C122" s="4" t="s">
        <v>248</v>
      </c>
      <c r="D122" s="4" t="s">
        <v>158</v>
      </c>
      <c r="E122" s="4" t="s">
        <v>809</v>
      </c>
      <c r="F122" s="4" t="s">
        <v>747</v>
      </c>
      <c r="G122" s="2">
        <v>2014</v>
      </c>
      <c r="H122" s="4">
        <v>519313</v>
      </c>
      <c r="I122" s="4">
        <v>0</v>
      </c>
      <c r="J122" s="4" t="s">
        <v>394</v>
      </c>
      <c r="K122" s="4" t="s">
        <v>333</v>
      </c>
      <c r="L122" s="4" t="s">
        <v>737</v>
      </c>
      <c r="M122" s="3">
        <v>41752</v>
      </c>
      <c r="N122" s="4" t="s">
        <v>597</v>
      </c>
      <c r="O122" s="4" t="s">
        <v>718</v>
      </c>
      <c r="P122" s="4" t="s">
        <v>226</v>
      </c>
      <c r="Q122" s="4" t="s">
        <v>560</v>
      </c>
      <c r="R122" s="4" t="s">
        <v>665</v>
      </c>
      <c r="S122" s="4" t="s">
        <v>134</v>
      </c>
      <c r="T122" s="4" t="s">
        <v>439</v>
      </c>
      <c r="U122" s="4" t="s">
        <v>412</v>
      </c>
      <c r="V122" s="4">
        <v>211052</v>
      </c>
      <c r="W122" s="4"/>
      <c r="X122" s="4" t="s">
        <v>568</v>
      </c>
      <c r="Y122" s="4" t="s">
        <v>731</v>
      </c>
    </row>
    <row r="123" spans="1:25" ht="79.5" customHeight="1">
      <c r="A123" s="4" t="s">
        <v>665</v>
      </c>
      <c r="B123" s="4" t="s">
        <v>678</v>
      </c>
      <c r="C123" s="4" t="s">
        <v>248</v>
      </c>
      <c r="D123" s="4" t="s">
        <v>158</v>
      </c>
      <c r="E123" s="4" t="s">
        <v>809</v>
      </c>
      <c r="F123" s="4" t="s">
        <v>747</v>
      </c>
      <c r="G123" s="2">
        <v>2014</v>
      </c>
      <c r="H123" s="4">
        <v>554766</v>
      </c>
      <c r="I123" s="4">
        <v>0</v>
      </c>
      <c r="J123" s="4" t="s">
        <v>578</v>
      </c>
      <c r="K123" s="4" t="s">
        <v>333</v>
      </c>
      <c r="L123" s="4" t="s">
        <v>737</v>
      </c>
      <c r="M123" s="3">
        <v>41906</v>
      </c>
      <c r="N123" s="4" t="s">
        <v>597</v>
      </c>
      <c r="O123" s="4" t="s">
        <v>718</v>
      </c>
      <c r="P123" s="4" t="s">
        <v>226</v>
      </c>
      <c r="Q123" s="4" t="s">
        <v>560</v>
      </c>
      <c r="R123" s="4" t="s">
        <v>665</v>
      </c>
      <c r="S123" s="4" t="s">
        <v>134</v>
      </c>
      <c r="T123" s="4" t="s">
        <v>439</v>
      </c>
      <c r="U123" s="4" t="s">
        <v>412</v>
      </c>
      <c r="V123" s="4">
        <v>218322</v>
      </c>
      <c r="W123" s="4"/>
      <c r="X123" s="4" t="s">
        <v>568</v>
      </c>
      <c r="Y123" s="4" t="s">
        <v>731</v>
      </c>
    </row>
    <row r="124" spans="1:25" ht="79.5" customHeight="1">
      <c r="A124" s="4" t="s">
        <v>665</v>
      </c>
      <c r="B124" s="4" t="s">
        <v>678</v>
      </c>
      <c r="C124" s="4" t="s">
        <v>248</v>
      </c>
      <c r="D124" s="4" t="s">
        <v>158</v>
      </c>
      <c r="E124" s="4" t="s">
        <v>809</v>
      </c>
      <c r="F124" s="4" t="s">
        <v>747</v>
      </c>
      <c r="G124" s="2">
        <v>2014</v>
      </c>
      <c r="H124" s="4">
        <v>103608</v>
      </c>
      <c r="I124" s="4">
        <v>0</v>
      </c>
      <c r="J124" s="4" t="s">
        <v>195</v>
      </c>
      <c r="K124" s="4" t="s">
        <v>333</v>
      </c>
      <c r="L124" s="4" t="s">
        <v>737</v>
      </c>
      <c r="M124" s="3">
        <v>41807</v>
      </c>
      <c r="N124" s="4" t="s">
        <v>597</v>
      </c>
      <c r="O124" s="4" t="s">
        <v>718</v>
      </c>
      <c r="P124" s="4" t="s">
        <v>693</v>
      </c>
      <c r="Q124" s="4" t="s">
        <v>560</v>
      </c>
      <c r="R124" s="4" t="s">
        <v>665</v>
      </c>
      <c r="S124" s="4" t="s">
        <v>134</v>
      </c>
      <c r="T124" s="4" t="s">
        <v>439</v>
      </c>
      <c r="U124" s="4" t="s">
        <v>412</v>
      </c>
      <c r="V124" s="4">
        <v>213958</v>
      </c>
      <c r="W124" s="4"/>
      <c r="X124" s="4" t="s">
        <v>568</v>
      </c>
      <c r="Y124" s="4" t="s">
        <v>731</v>
      </c>
    </row>
    <row r="125" spans="1:25" ht="125.25" customHeight="1">
      <c r="A125" s="4" t="s">
        <v>710</v>
      </c>
      <c r="B125" s="4" t="s">
        <v>708</v>
      </c>
      <c r="C125" s="4" t="s">
        <v>248</v>
      </c>
      <c r="D125" s="4"/>
      <c r="E125" s="4"/>
      <c r="F125" s="4"/>
      <c r="G125" s="2">
        <v>2014</v>
      </c>
      <c r="H125" s="4">
        <v>590000</v>
      </c>
      <c r="I125" s="4">
        <v>0</v>
      </c>
      <c r="J125" s="4" t="s">
        <v>682</v>
      </c>
      <c r="K125" s="4" t="s">
        <v>333</v>
      </c>
      <c r="L125" s="4" t="s">
        <v>737</v>
      </c>
      <c r="M125" s="3">
        <v>41899</v>
      </c>
      <c r="N125" s="4"/>
      <c r="O125" s="4" t="s">
        <v>718</v>
      </c>
      <c r="P125" s="4" t="s">
        <v>861</v>
      </c>
      <c r="Q125" s="4" t="s">
        <v>560</v>
      </c>
      <c r="R125" s="4" t="s">
        <v>710</v>
      </c>
      <c r="S125" s="4" t="s">
        <v>400</v>
      </c>
      <c r="T125" s="4" t="s">
        <v>210</v>
      </c>
      <c r="U125" s="4" t="s">
        <v>454</v>
      </c>
      <c r="V125" s="4">
        <v>219016</v>
      </c>
      <c r="W125" s="4"/>
      <c r="X125" s="4" t="s">
        <v>564</v>
      </c>
      <c r="Y125" s="4"/>
    </row>
    <row r="126" spans="1:25" ht="57" customHeight="1">
      <c r="A126" s="4" t="s">
        <v>61</v>
      </c>
      <c r="B126" s="4" t="s">
        <v>563</v>
      </c>
      <c r="C126" s="4" t="s">
        <v>248</v>
      </c>
      <c r="D126" s="4"/>
      <c r="E126" s="4"/>
      <c r="F126" s="4"/>
      <c r="G126" s="2">
        <v>2014</v>
      </c>
      <c r="H126" s="4">
        <v>0</v>
      </c>
      <c r="I126" s="4">
        <v>0</v>
      </c>
      <c r="J126" s="4" t="s">
        <v>402</v>
      </c>
      <c r="K126" s="4" t="s">
        <v>333</v>
      </c>
      <c r="L126" s="4" t="s">
        <v>737</v>
      </c>
      <c r="M126" s="3">
        <v>41899</v>
      </c>
      <c r="N126" s="4"/>
      <c r="O126" s="4" t="s">
        <v>718</v>
      </c>
      <c r="P126" s="4" t="s">
        <v>239</v>
      </c>
      <c r="Q126" s="4" t="s">
        <v>560</v>
      </c>
      <c r="R126" s="4" t="s">
        <v>61</v>
      </c>
      <c r="S126" s="4" t="s">
        <v>400</v>
      </c>
      <c r="T126" s="4" t="s">
        <v>67</v>
      </c>
      <c r="U126" s="4" t="s">
        <v>454</v>
      </c>
      <c r="V126" s="4">
        <v>219159</v>
      </c>
      <c r="W126" s="4"/>
      <c r="X126" s="4" t="s">
        <v>564</v>
      </c>
      <c r="Y126" s="4"/>
    </row>
    <row r="127" spans="1:25" ht="79.5" customHeight="1">
      <c r="A127" s="4" t="s">
        <v>448</v>
      </c>
      <c r="B127" s="4" t="s">
        <v>661</v>
      </c>
      <c r="C127" s="4" t="s">
        <v>248</v>
      </c>
      <c r="D127" s="4" t="s">
        <v>158</v>
      </c>
      <c r="E127" s="4" t="s">
        <v>431</v>
      </c>
      <c r="F127" s="4" t="s">
        <v>747</v>
      </c>
      <c r="G127" s="2">
        <v>2014</v>
      </c>
      <c r="H127" s="4">
        <v>3000000</v>
      </c>
      <c r="I127" s="4">
        <v>0</v>
      </c>
      <c r="J127" s="4" t="s">
        <v>806</v>
      </c>
      <c r="K127" s="4" t="s">
        <v>333</v>
      </c>
      <c r="L127" s="4" t="s">
        <v>737</v>
      </c>
      <c r="M127" s="3">
        <v>41922</v>
      </c>
      <c r="N127" s="4" t="s">
        <v>667</v>
      </c>
      <c r="O127" s="4" t="s">
        <v>82</v>
      </c>
      <c r="P127" s="4" t="s">
        <v>861</v>
      </c>
      <c r="Q127" s="4" t="s">
        <v>560</v>
      </c>
      <c r="R127" s="4" t="s">
        <v>448</v>
      </c>
      <c r="S127" s="4" t="s">
        <v>400</v>
      </c>
      <c r="T127" s="4" t="s">
        <v>551</v>
      </c>
      <c r="U127" s="4" t="s">
        <v>412</v>
      </c>
      <c r="V127" s="4">
        <v>219366</v>
      </c>
      <c r="W127" s="4"/>
      <c r="X127" s="4" t="s">
        <v>564</v>
      </c>
      <c r="Y127" s="4" t="s">
        <v>731</v>
      </c>
    </row>
    <row r="128" spans="1:25" ht="79.5" customHeight="1">
      <c r="A128" s="4" t="s">
        <v>448</v>
      </c>
      <c r="B128" s="4" t="s">
        <v>259</v>
      </c>
      <c r="C128" s="4" t="s">
        <v>248</v>
      </c>
      <c r="D128" s="4" t="s">
        <v>158</v>
      </c>
      <c r="E128" s="4" t="s">
        <v>715</v>
      </c>
      <c r="F128" s="4" t="s">
        <v>845</v>
      </c>
      <c r="G128" s="2">
        <v>2014</v>
      </c>
      <c r="H128" s="4">
        <v>2000000</v>
      </c>
      <c r="I128" s="4">
        <v>0</v>
      </c>
      <c r="J128" s="4" t="s">
        <v>204</v>
      </c>
      <c r="K128" s="4" t="s">
        <v>333</v>
      </c>
      <c r="L128" s="4" t="s">
        <v>737</v>
      </c>
      <c r="M128" s="3">
        <v>41922</v>
      </c>
      <c r="N128" s="4" t="s">
        <v>597</v>
      </c>
      <c r="O128" s="4" t="s">
        <v>718</v>
      </c>
      <c r="P128" s="4" t="s">
        <v>861</v>
      </c>
      <c r="Q128" s="4" t="s">
        <v>560</v>
      </c>
      <c r="R128" s="4" t="s">
        <v>448</v>
      </c>
      <c r="S128" s="4" t="s">
        <v>400</v>
      </c>
      <c r="T128" s="4" t="s">
        <v>559</v>
      </c>
      <c r="U128" s="4" t="s">
        <v>412</v>
      </c>
      <c r="V128" s="4">
        <v>219364</v>
      </c>
      <c r="W128" s="4"/>
      <c r="X128" s="4" t="s">
        <v>564</v>
      </c>
      <c r="Y128" s="4" t="s">
        <v>731</v>
      </c>
    </row>
    <row r="129" spans="1:25" ht="79.5" customHeight="1">
      <c r="A129" s="4" t="s">
        <v>448</v>
      </c>
      <c r="B129" s="4" t="s">
        <v>652</v>
      </c>
      <c r="C129" s="4" t="s">
        <v>248</v>
      </c>
      <c r="D129" s="4" t="s">
        <v>158</v>
      </c>
      <c r="E129" s="4" t="s">
        <v>281</v>
      </c>
      <c r="F129" s="4" t="s">
        <v>747</v>
      </c>
      <c r="G129" s="2">
        <v>2014</v>
      </c>
      <c r="H129" s="4">
        <v>2500000</v>
      </c>
      <c r="I129" s="4">
        <v>0</v>
      </c>
      <c r="J129" s="4" t="s">
        <v>480</v>
      </c>
      <c r="K129" s="4" t="s">
        <v>333</v>
      </c>
      <c r="L129" s="4" t="s">
        <v>737</v>
      </c>
      <c r="M129" s="3">
        <v>41922</v>
      </c>
      <c r="N129" s="4" t="s">
        <v>597</v>
      </c>
      <c r="O129" s="4" t="s">
        <v>718</v>
      </c>
      <c r="P129" s="4" t="s">
        <v>693</v>
      </c>
      <c r="Q129" s="4" t="s">
        <v>560</v>
      </c>
      <c r="R129" s="4" t="s">
        <v>448</v>
      </c>
      <c r="S129" s="4" t="s">
        <v>400</v>
      </c>
      <c r="T129" s="4" t="s">
        <v>439</v>
      </c>
      <c r="U129" s="4" t="s">
        <v>412</v>
      </c>
      <c r="V129" s="4">
        <v>219365</v>
      </c>
      <c r="W129" s="4"/>
      <c r="X129" s="4" t="s">
        <v>564</v>
      </c>
      <c r="Y129" s="4" t="s">
        <v>731</v>
      </c>
    </row>
    <row r="130" spans="1:25" ht="102" customHeight="1">
      <c r="A130" s="4" t="s">
        <v>448</v>
      </c>
      <c r="B130" s="4" t="s">
        <v>708</v>
      </c>
      <c r="C130" s="4" t="s">
        <v>248</v>
      </c>
      <c r="D130" s="4" t="s">
        <v>158</v>
      </c>
      <c r="E130" s="4" t="s">
        <v>901</v>
      </c>
      <c r="F130" s="4" t="s">
        <v>845</v>
      </c>
      <c r="G130" s="2">
        <v>2014</v>
      </c>
      <c r="H130" s="4">
        <v>0</v>
      </c>
      <c r="I130" s="4">
        <v>12500000</v>
      </c>
      <c r="J130" s="4" t="s">
        <v>315</v>
      </c>
      <c r="K130" s="4" t="s">
        <v>333</v>
      </c>
      <c r="L130" s="4" t="s">
        <v>737</v>
      </c>
      <c r="M130" s="3">
        <v>41922</v>
      </c>
      <c r="N130" s="4" t="s">
        <v>597</v>
      </c>
      <c r="O130" s="4" t="s">
        <v>718</v>
      </c>
      <c r="P130" s="4" t="s">
        <v>861</v>
      </c>
      <c r="Q130" s="4" t="s">
        <v>646</v>
      </c>
      <c r="R130" s="4" t="s">
        <v>448</v>
      </c>
      <c r="S130" s="4" t="s">
        <v>400</v>
      </c>
      <c r="T130" s="4" t="s">
        <v>210</v>
      </c>
      <c r="U130" s="4" t="s">
        <v>412</v>
      </c>
      <c r="V130" s="4">
        <v>219363</v>
      </c>
      <c r="W130" s="4"/>
      <c r="X130" s="4" t="s">
        <v>564</v>
      </c>
      <c r="Y130" s="4" t="s">
        <v>731</v>
      </c>
    </row>
    <row r="131" spans="1:25" ht="79.5" customHeight="1">
      <c r="A131" s="4" t="s">
        <v>671</v>
      </c>
      <c r="B131" s="4" t="s">
        <v>63</v>
      </c>
      <c r="C131" s="4" t="s">
        <v>248</v>
      </c>
      <c r="D131" s="4" t="s">
        <v>158</v>
      </c>
      <c r="E131" s="4" t="s">
        <v>854</v>
      </c>
      <c r="F131" s="4" t="s">
        <v>885</v>
      </c>
      <c r="G131" s="2">
        <v>2014</v>
      </c>
      <c r="H131" s="4">
        <v>100000</v>
      </c>
      <c r="I131" s="4">
        <v>0</v>
      </c>
      <c r="J131" s="4" t="s">
        <v>774</v>
      </c>
      <c r="K131" s="4" t="s">
        <v>333</v>
      </c>
      <c r="L131" s="4" t="s">
        <v>737</v>
      </c>
      <c r="M131" s="3">
        <v>41921</v>
      </c>
      <c r="N131" s="4" t="s">
        <v>597</v>
      </c>
      <c r="O131" s="4" t="s">
        <v>718</v>
      </c>
      <c r="P131" s="4" t="s">
        <v>861</v>
      </c>
      <c r="Q131" s="4" t="s">
        <v>560</v>
      </c>
      <c r="R131" s="4" t="s">
        <v>671</v>
      </c>
      <c r="S131" s="4" t="s">
        <v>671</v>
      </c>
      <c r="T131" s="4" t="s">
        <v>439</v>
      </c>
      <c r="U131" s="4" t="s">
        <v>412</v>
      </c>
      <c r="V131" s="4">
        <v>219764</v>
      </c>
      <c r="W131" s="4"/>
      <c r="X131" s="4" t="s">
        <v>404</v>
      </c>
      <c r="Y131" s="4" t="s">
        <v>731</v>
      </c>
    </row>
    <row r="132" spans="1:25" ht="33.75" customHeight="1">
      <c r="A132" s="4" t="s">
        <v>83</v>
      </c>
      <c r="B132" s="4" t="s">
        <v>563</v>
      </c>
      <c r="C132" s="4" t="s">
        <v>248</v>
      </c>
      <c r="D132" s="4"/>
      <c r="E132" s="4"/>
      <c r="F132" s="4"/>
      <c r="G132" s="2">
        <v>2014</v>
      </c>
      <c r="H132" s="4">
        <v>1620220</v>
      </c>
      <c r="I132" s="4">
        <v>0</v>
      </c>
      <c r="J132" s="4" t="s">
        <v>679</v>
      </c>
      <c r="K132" s="4">
        <v>10000000</v>
      </c>
      <c r="L132" s="4" t="s">
        <v>760</v>
      </c>
      <c r="M132" s="3">
        <v>41862</v>
      </c>
      <c r="N132" s="4"/>
      <c r="O132" s="4" t="s">
        <v>718</v>
      </c>
      <c r="P132" s="4" t="s">
        <v>693</v>
      </c>
      <c r="Q132" s="4" t="s">
        <v>560</v>
      </c>
      <c r="R132" s="4" t="s">
        <v>83</v>
      </c>
      <c r="S132" s="4" t="s">
        <v>83</v>
      </c>
      <c r="T132" s="4" t="s">
        <v>67</v>
      </c>
      <c r="U132" s="4" t="s">
        <v>412</v>
      </c>
      <c r="V132" s="4">
        <v>216868</v>
      </c>
      <c r="W132" s="4"/>
      <c r="X132" s="4" t="s">
        <v>564</v>
      </c>
      <c r="Y132" s="4"/>
    </row>
    <row r="133" spans="1:25" ht="90.75" customHeight="1">
      <c r="A133" s="4" t="s">
        <v>83</v>
      </c>
      <c r="B133" s="4" t="s">
        <v>563</v>
      </c>
      <c r="C133" s="4" t="s">
        <v>248</v>
      </c>
      <c r="D133" s="4"/>
      <c r="E133" s="4"/>
      <c r="F133" s="4"/>
      <c r="G133" s="2">
        <v>2014</v>
      </c>
      <c r="H133" s="4">
        <v>639182</v>
      </c>
      <c r="I133" s="4">
        <v>0</v>
      </c>
      <c r="J133" s="4" t="s">
        <v>643</v>
      </c>
      <c r="K133" s="4">
        <v>4000000</v>
      </c>
      <c r="L133" s="4" t="s">
        <v>760</v>
      </c>
      <c r="M133" s="3">
        <v>41790</v>
      </c>
      <c r="N133" s="4"/>
      <c r="O133" s="4" t="s">
        <v>718</v>
      </c>
      <c r="P133" s="4" t="s">
        <v>861</v>
      </c>
      <c r="Q133" s="4" t="s">
        <v>560</v>
      </c>
      <c r="R133" s="4" t="s">
        <v>83</v>
      </c>
      <c r="S133" s="4" t="s">
        <v>83</v>
      </c>
      <c r="T133" s="4" t="s">
        <v>67</v>
      </c>
      <c r="U133" s="4" t="s">
        <v>454</v>
      </c>
      <c r="V133" s="4">
        <v>216870</v>
      </c>
      <c r="W133" s="4"/>
      <c r="X133" s="4" t="s">
        <v>564</v>
      </c>
      <c r="Y133" s="4"/>
    </row>
    <row r="134" spans="1:25" ht="79.5" customHeight="1">
      <c r="A134" s="4" t="s">
        <v>83</v>
      </c>
      <c r="B134" s="4" t="s">
        <v>63</v>
      </c>
      <c r="C134" s="4" t="s">
        <v>248</v>
      </c>
      <c r="D134" s="4" t="s">
        <v>158</v>
      </c>
      <c r="E134" s="4" t="s">
        <v>854</v>
      </c>
      <c r="F134" s="4" t="s">
        <v>885</v>
      </c>
      <c r="G134" s="2">
        <v>2014</v>
      </c>
      <c r="H134" s="4">
        <v>0</v>
      </c>
      <c r="I134" s="4">
        <v>6000000</v>
      </c>
      <c r="J134" s="4" t="s">
        <v>24</v>
      </c>
      <c r="K134" s="4" t="s">
        <v>333</v>
      </c>
      <c r="L134" s="4" t="s">
        <v>737</v>
      </c>
      <c r="M134" s="3">
        <v>41936</v>
      </c>
      <c r="N134" s="4" t="s">
        <v>597</v>
      </c>
      <c r="O134" s="4" t="s">
        <v>718</v>
      </c>
      <c r="P134" s="4" t="s">
        <v>861</v>
      </c>
      <c r="Q134" s="4" t="s">
        <v>646</v>
      </c>
      <c r="R134" s="4" t="s">
        <v>83</v>
      </c>
      <c r="S134" s="4" t="s">
        <v>83</v>
      </c>
      <c r="T134" s="4" t="s">
        <v>439</v>
      </c>
      <c r="U134" s="4" t="s">
        <v>412</v>
      </c>
      <c r="V134" s="4">
        <v>219317</v>
      </c>
      <c r="W134" s="4"/>
      <c r="X134" s="4" t="s">
        <v>568</v>
      </c>
      <c r="Y134" s="4" t="s">
        <v>731</v>
      </c>
    </row>
    <row r="135" spans="1:25" ht="125.25" customHeight="1">
      <c r="A135" s="4" t="s">
        <v>83</v>
      </c>
      <c r="B135" s="4" t="s">
        <v>708</v>
      </c>
      <c r="C135" s="4" t="s">
        <v>248</v>
      </c>
      <c r="D135" s="4"/>
      <c r="E135" s="4"/>
      <c r="F135" s="4"/>
      <c r="G135" s="2">
        <v>2014</v>
      </c>
      <c r="H135" s="4">
        <v>0</v>
      </c>
      <c r="I135" s="4">
        <v>0</v>
      </c>
      <c r="J135" s="4" t="s">
        <v>874</v>
      </c>
      <c r="K135" s="4" t="s">
        <v>333</v>
      </c>
      <c r="L135" s="4" t="s">
        <v>737</v>
      </c>
      <c r="M135" s="3">
        <v>41936</v>
      </c>
      <c r="N135" s="4"/>
      <c r="O135" s="4" t="s">
        <v>718</v>
      </c>
      <c r="P135" s="4" t="s">
        <v>861</v>
      </c>
      <c r="Q135" s="4" t="s">
        <v>646</v>
      </c>
      <c r="R135" s="4" t="s">
        <v>83</v>
      </c>
      <c r="S135" s="4" t="s">
        <v>83</v>
      </c>
      <c r="T135" s="4" t="s">
        <v>210</v>
      </c>
      <c r="U135" s="4" t="s">
        <v>412</v>
      </c>
      <c r="V135" s="4">
        <v>219529</v>
      </c>
      <c r="W135" s="4"/>
      <c r="X135" s="4" t="s">
        <v>564</v>
      </c>
      <c r="Y135" s="4"/>
    </row>
    <row r="136" spans="1:25" ht="79.5" customHeight="1">
      <c r="A136" s="4" t="s">
        <v>83</v>
      </c>
      <c r="B136" s="4" t="s">
        <v>708</v>
      </c>
      <c r="C136" s="4" t="s">
        <v>248</v>
      </c>
      <c r="D136" s="4"/>
      <c r="E136" s="4"/>
      <c r="F136" s="4"/>
      <c r="G136" s="2">
        <v>2014</v>
      </c>
      <c r="H136" s="4">
        <v>30740598</v>
      </c>
      <c r="I136" s="4">
        <v>0</v>
      </c>
      <c r="J136" s="4" t="s">
        <v>251</v>
      </c>
      <c r="K136" s="4" t="s">
        <v>333</v>
      </c>
      <c r="L136" s="4" t="s">
        <v>737</v>
      </c>
      <c r="M136" s="3">
        <v>41907</v>
      </c>
      <c r="N136" s="4"/>
      <c r="O136" s="4" t="s">
        <v>718</v>
      </c>
      <c r="P136" s="4" t="s">
        <v>861</v>
      </c>
      <c r="Q136" s="4" t="s">
        <v>560</v>
      </c>
      <c r="R136" s="4" t="s">
        <v>83</v>
      </c>
      <c r="S136" s="4" t="s">
        <v>83</v>
      </c>
      <c r="T136" s="4" t="s">
        <v>210</v>
      </c>
      <c r="U136" s="4" t="s">
        <v>454</v>
      </c>
      <c r="V136" s="4">
        <v>219187</v>
      </c>
      <c r="W136" s="4"/>
      <c r="X136" s="4" t="s">
        <v>564</v>
      </c>
      <c r="Y136" s="4"/>
    </row>
    <row r="137" spans="1:25" ht="79.5" customHeight="1">
      <c r="A137" s="4" t="s">
        <v>83</v>
      </c>
      <c r="B137" s="4" t="s">
        <v>357</v>
      </c>
      <c r="C137" s="4" t="s">
        <v>248</v>
      </c>
      <c r="D137" s="4" t="s">
        <v>158</v>
      </c>
      <c r="E137" s="4" t="s">
        <v>767</v>
      </c>
      <c r="F137" s="4" t="s">
        <v>747</v>
      </c>
      <c r="G137" s="2">
        <v>2014</v>
      </c>
      <c r="H137" s="4">
        <v>6000000</v>
      </c>
      <c r="I137" s="4">
        <v>0</v>
      </c>
      <c r="J137" s="4" t="s">
        <v>87</v>
      </c>
      <c r="K137" s="4" t="s">
        <v>333</v>
      </c>
      <c r="L137" s="4" t="s">
        <v>737</v>
      </c>
      <c r="M137" s="3">
        <v>41912</v>
      </c>
      <c r="N137" s="4" t="s">
        <v>597</v>
      </c>
      <c r="O137" s="4" t="s">
        <v>467</v>
      </c>
      <c r="P137" s="4" t="s">
        <v>861</v>
      </c>
      <c r="Q137" s="4" t="s">
        <v>560</v>
      </c>
      <c r="R137" s="4" t="s">
        <v>83</v>
      </c>
      <c r="S137" s="4" t="s">
        <v>83</v>
      </c>
      <c r="T137" s="4" t="s">
        <v>439</v>
      </c>
      <c r="U137" s="4" t="s">
        <v>412</v>
      </c>
      <c r="V137" s="4">
        <v>219074</v>
      </c>
      <c r="W137" s="4"/>
      <c r="X137" s="4" t="s">
        <v>568</v>
      </c>
      <c r="Y137" s="4" t="s">
        <v>731</v>
      </c>
    </row>
    <row r="138" spans="1:25" ht="79.5" customHeight="1">
      <c r="A138" s="4" t="s">
        <v>83</v>
      </c>
      <c r="B138" s="4" t="s">
        <v>678</v>
      </c>
      <c r="C138" s="4" t="s">
        <v>248</v>
      </c>
      <c r="D138" s="4" t="s">
        <v>158</v>
      </c>
      <c r="E138" s="4" t="s">
        <v>809</v>
      </c>
      <c r="F138" s="4" t="s">
        <v>747</v>
      </c>
      <c r="G138" s="2">
        <v>2014</v>
      </c>
      <c r="H138" s="4">
        <v>2000000</v>
      </c>
      <c r="I138" s="4">
        <v>0</v>
      </c>
      <c r="J138" s="4" t="s">
        <v>509</v>
      </c>
      <c r="K138" s="4" t="s">
        <v>333</v>
      </c>
      <c r="L138" s="4" t="s">
        <v>737</v>
      </c>
      <c r="M138" s="3">
        <v>41915</v>
      </c>
      <c r="N138" s="4" t="s">
        <v>597</v>
      </c>
      <c r="O138" s="4" t="s">
        <v>718</v>
      </c>
      <c r="P138" s="4" t="s">
        <v>861</v>
      </c>
      <c r="Q138" s="4" t="s">
        <v>560</v>
      </c>
      <c r="R138" s="4" t="s">
        <v>83</v>
      </c>
      <c r="S138" s="4" t="s">
        <v>83</v>
      </c>
      <c r="T138" s="4" t="s">
        <v>439</v>
      </c>
      <c r="U138" s="4" t="s">
        <v>412</v>
      </c>
      <c r="V138" s="4">
        <v>218847</v>
      </c>
      <c r="W138" s="4"/>
      <c r="X138" s="4" t="s">
        <v>568</v>
      </c>
      <c r="Y138" s="4" t="s">
        <v>731</v>
      </c>
    </row>
    <row r="139" spans="1:25" ht="57" customHeight="1">
      <c r="A139" s="4" t="s">
        <v>829</v>
      </c>
      <c r="B139" s="4" t="s">
        <v>708</v>
      </c>
      <c r="C139" s="4" t="s">
        <v>248</v>
      </c>
      <c r="D139" s="4"/>
      <c r="E139" s="4"/>
      <c r="F139" s="4"/>
      <c r="G139" s="2">
        <v>2014</v>
      </c>
      <c r="H139" s="4">
        <v>50000</v>
      </c>
      <c r="I139" s="4">
        <v>0</v>
      </c>
      <c r="J139" s="4" t="s">
        <v>241</v>
      </c>
      <c r="K139" s="4" t="s">
        <v>333</v>
      </c>
      <c r="L139" s="4" t="s">
        <v>737</v>
      </c>
      <c r="M139" s="3">
        <v>41906</v>
      </c>
      <c r="N139" s="4"/>
      <c r="O139" s="4" t="s">
        <v>718</v>
      </c>
      <c r="P139" s="4" t="s">
        <v>861</v>
      </c>
      <c r="Q139" s="4" t="s">
        <v>560</v>
      </c>
      <c r="R139" s="4" t="s">
        <v>829</v>
      </c>
      <c r="S139" s="4" t="s">
        <v>400</v>
      </c>
      <c r="T139" s="4" t="s">
        <v>210</v>
      </c>
      <c r="U139" s="4" t="s">
        <v>412</v>
      </c>
      <c r="V139" s="4">
        <v>218458</v>
      </c>
      <c r="W139" s="4"/>
      <c r="X139" s="4" t="s">
        <v>564</v>
      </c>
      <c r="Y139" s="4"/>
    </row>
    <row r="140" spans="1:25" ht="57" customHeight="1">
      <c r="A140" s="4" t="s">
        <v>399</v>
      </c>
      <c r="B140" s="4" t="s">
        <v>678</v>
      </c>
      <c r="C140" s="4" t="s">
        <v>248</v>
      </c>
      <c r="D140" s="4"/>
      <c r="E140" s="4"/>
      <c r="F140" s="4"/>
      <c r="G140" s="2">
        <v>2014</v>
      </c>
      <c r="H140" s="4">
        <v>247000</v>
      </c>
      <c r="I140" s="4">
        <v>0</v>
      </c>
      <c r="J140" s="4" t="s">
        <v>791</v>
      </c>
      <c r="K140" s="4" t="s">
        <v>333</v>
      </c>
      <c r="L140" s="4" t="s">
        <v>737</v>
      </c>
      <c r="M140" s="3">
        <v>41935</v>
      </c>
      <c r="N140" s="4"/>
      <c r="O140" s="4" t="s">
        <v>718</v>
      </c>
      <c r="P140" s="4" t="s">
        <v>861</v>
      </c>
      <c r="Q140" s="4" t="s">
        <v>560</v>
      </c>
      <c r="R140" s="4" t="s">
        <v>399</v>
      </c>
      <c r="S140" s="4" t="s">
        <v>400</v>
      </c>
      <c r="T140" s="4" t="s">
        <v>439</v>
      </c>
      <c r="U140" s="4" t="s">
        <v>454</v>
      </c>
      <c r="V140" s="4">
        <v>219903</v>
      </c>
      <c r="W140" s="4"/>
      <c r="X140" s="4" t="s">
        <v>564</v>
      </c>
      <c r="Y140" s="4"/>
    </row>
    <row r="141" spans="1:25" ht="57" customHeight="1">
      <c r="A141" s="4" t="s">
        <v>734</v>
      </c>
      <c r="B141" s="4" t="s">
        <v>563</v>
      </c>
      <c r="C141" s="4" t="s">
        <v>248</v>
      </c>
      <c r="D141" s="4"/>
      <c r="E141" s="4"/>
      <c r="F141" s="4"/>
      <c r="G141" s="2">
        <v>2014</v>
      </c>
      <c r="H141" s="4">
        <v>48000</v>
      </c>
      <c r="I141" s="4">
        <v>0</v>
      </c>
      <c r="J141" s="4" t="s">
        <v>903</v>
      </c>
      <c r="K141" s="4" t="s">
        <v>333</v>
      </c>
      <c r="L141" s="4" t="s">
        <v>737</v>
      </c>
      <c r="M141" s="3">
        <v>41898</v>
      </c>
      <c r="N141" s="4"/>
      <c r="O141" s="4" t="s">
        <v>718</v>
      </c>
      <c r="P141" s="4" t="s">
        <v>207</v>
      </c>
      <c r="Q141" s="4" t="s">
        <v>560</v>
      </c>
      <c r="R141" s="4" t="s">
        <v>734</v>
      </c>
      <c r="S141" s="4" t="s">
        <v>400</v>
      </c>
      <c r="T141" s="4" t="s">
        <v>67</v>
      </c>
      <c r="U141" s="4" t="s">
        <v>412</v>
      </c>
      <c r="V141" s="4">
        <v>218304</v>
      </c>
      <c r="W141" s="4"/>
      <c r="X141" s="4" t="s">
        <v>564</v>
      </c>
      <c r="Y141" s="4"/>
    </row>
    <row r="142" spans="1:25" ht="57" customHeight="1">
      <c r="A142" s="4" t="s">
        <v>695</v>
      </c>
      <c r="B142" s="4" t="s">
        <v>768</v>
      </c>
      <c r="C142" s="4" t="s">
        <v>248</v>
      </c>
      <c r="D142" s="4"/>
      <c r="E142" s="4"/>
      <c r="F142" s="4"/>
      <c r="G142" s="2">
        <v>2014</v>
      </c>
      <c r="H142" s="4">
        <v>200000</v>
      </c>
      <c r="I142" s="4">
        <v>0</v>
      </c>
      <c r="J142" s="4" t="s">
        <v>797</v>
      </c>
      <c r="K142" s="4" t="s">
        <v>333</v>
      </c>
      <c r="L142" s="4" t="s">
        <v>737</v>
      </c>
      <c r="M142" s="3">
        <v>41887</v>
      </c>
      <c r="N142" s="4"/>
      <c r="O142" s="4" t="s">
        <v>718</v>
      </c>
      <c r="P142" s="4" t="s">
        <v>861</v>
      </c>
      <c r="Q142" s="4" t="s">
        <v>560</v>
      </c>
      <c r="R142" s="4" t="s">
        <v>695</v>
      </c>
      <c r="S142" s="4" t="s">
        <v>400</v>
      </c>
      <c r="T142" s="4" t="s">
        <v>559</v>
      </c>
      <c r="U142" s="4" t="s">
        <v>412</v>
      </c>
      <c r="V142" s="4">
        <v>218303</v>
      </c>
      <c r="W142" s="4"/>
      <c r="X142" s="4" t="s">
        <v>564</v>
      </c>
      <c r="Y142" s="4"/>
    </row>
    <row r="143" spans="1:25" ht="79.5" customHeight="1">
      <c r="A143" s="4" t="s">
        <v>57</v>
      </c>
      <c r="B143" s="4" t="s">
        <v>63</v>
      </c>
      <c r="C143" s="4" t="s">
        <v>248</v>
      </c>
      <c r="D143" s="4" t="s">
        <v>158</v>
      </c>
      <c r="E143" s="4" t="s">
        <v>854</v>
      </c>
      <c r="F143" s="4" t="s">
        <v>885</v>
      </c>
      <c r="G143" s="2">
        <v>2014</v>
      </c>
      <c r="H143" s="4">
        <v>100000</v>
      </c>
      <c r="I143" s="4">
        <v>0</v>
      </c>
      <c r="J143" s="4" t="s">
        <v>603</v>
      </c>
      <c r="K143" s="4" t="s">
        <v>333</v>
      </c>
      <c r="L143" s="4" t="s">
        <v>737</v>
      </c>
      <c r="M143" s="3">
        <v>41904</v>
      </c>
      <c r="N143" s="4" t="s">
        <v>597</v>
      </c>
      <c r="O143" s="4" t="s">
        <v>718</v>
      </c>
      <c r="P143" s="4" t="s">
        <v>861</v>
      </c>
      <c r="Q143" s="4" t="s">
        <v>560</v>
      </c>
      <c r="R143" s="4" t="s">
        <v>57</v>
      </c>
      <c r="S143" s="4" t="s">
        <v>57</v>
      </c>
      <c r="T143" s="4" t="s">
        <v>439</v>
      </c>
      <c r="U143" s="4" t="s">
        <v>412</v>
      </c>
      <c r="V143" s="4">
        <v>219293</v>
      </c>
      <c r="W143" s="4"/>
      <c r="X143" s="4" t="s">
        <v>404</v>
      </c>
      <c r="Y143" s="4" t="s">
        <v>731</v>
      </c>
    </row>
    <row r="144" spans="1:25" ht="33.75" customHeight="1">
      <c r="A144" s="4" t="s">
        <v>42</v>
      </c>
      <c r="B144" s="4" t="s">
        <v>708</v>
      </c>
      <c r="C144" s="4" t="s">
        <v>248</v>
      </c>
      <c r="D144" s="4"/>
      <c r="E144" s="4"/>
      <c r="F144" s="4"/>
      <c r="G144" s="2">
        <v>2014</v>
      </c>
      <c r="H144" s="4">
        <v>0</v>
      </c>
      <c r="I144" s="4">
        <v>1000000</v>
      </c>
      <c r="J144" s="4" t="s">
        <v>322</v>
      </c>
      <c r="K144" s="4" t="s">
        <v>333</v>
      </c>
      <c r="L144" s="4" t="s">
        <v>737</v>
      </c>
      <c r="M144" s="3">
        <v>41901</v>
      </c>
      <c r="N144" s="4"/>
      <c r="O144" s="4" t="s">
        <v>82</v>
      </c>
      <c r="P144" s="4" t="s">
        <v>861</v>
      </c>
      <c r="Q144" s="4" t="s">
        <v>646</v>
      </c>
      <c r="R144" s="4" t="s">
        <v>42</v>
      </c>
      <c r="S144" s="4" t="s">
        <v>42</v>
      </c>
      <c r="T144" s="4" t="s">
        <v>210</v>
      </c>
      <c r="U144" s="4" t="s">
        <v>412</v>
      </c>
      <c r="V144" s="4">
        <v>218222</v>
      </c>
      <c r="W144" s="4"/>
      <c r="X144" s="4" t="s">
        <v>564</v>
      </c>
      <c r="Y144" s="4"/>
    </row>
    <row r="145" spans="1:25" ht="22.5" customHeight="1">
      <c r="A145" s="4" t="s">
        <v>42</v>
      </c>
      <c r="B145" s="4" t="s">
        <v>708</v>
      </c>
      <c r="C145" s="4" t="s">
        <v>248</v>
      </c>
      <c r="D145" s="4"/>
      <c r="E145" s="4"/>
      <c r="F145" s="4"/>
      <c r="G145" s="2">
        <v>2014</v>
      </c>
      <c r="H145" s="4">
        <v>0</v>
      </c>
      <c r="I145" s="4">
        <v>0</v>
      </c>
      <c r="J145" s="4" t="s">
        <v>546</v>
      </c>
      <c r="K145" s="4" t="s">
        <v>333</v>
      </c>
      <c r="L145" s="4" t="s">
        <v>737</v>
      </c>
      <c r="M145" s="3">
        <v>41907</v>
      </c>
      <c r="N145" s="4"/>
      <c r="O145" s="4" t="s">
        <v>718</v>
      </c>
      <c r="P145" s="4" t="s">
        <v>861</v>
      </c>
      <c r="Q145" s="4" t="s">
        <v>646</v>
      </c>
      <c r="R145" s="4" t="s">
        <v>42</v>
      </c>
      <c r="S145" s="4" t="s">
        <v>42</v>
      </c>
      <c r="T145" s="4" t="s">
        <v>210</v>
      </c>
      <c r="U145" s="4" t="s">
        <v>412</v>
      </c>
      <c r="V145" s="4">
        <v>219321</v>
      </c>
      <c r="W145" s="4"/>
      <c r="X145" s="4" t="s">
        <v>564</v>
      </c>
      <c r="Y145" s="4"/>
    </row>
    <row r="146" spans="1:25" ht="22.5" customHeight="1">
      <c r="A146" s="4" t="s">
        <v>552</v>
      </c>
      <c r="B146" s="4" t="s">
        <v>563</v>
      </c>
      <c r="C146" s="4" t="s">
        <v>248</v>
      </c>
      <c r="D146" s="4"/>
      <c r="E146" s="4"/>
      <c r="F146" s="4"/>
      <c r="G146" s="2">
        <v>2014</v>
      </c>
      <c r="H146" s="4">
        <v>0</v>
      </c>
      <c r="I146" s="4">
        <v>0</v>
      </c>
      <c r="J146" s="4" t="s">
        <v>581</v>
      </c>
      <c r="K146" s="4" t="s">
        <v>333</v>
      </c>
      <c r="L146" s="4" t="s">
        <v>737</v>
      </c>
      <c r="M146" s="3">
        <v>41897</v>
      </c>
      <c r="N146" s="4"/>
      <c r="O146" s="4" t="s">
        <v>718</v>
      </c>
      <c r="P146" s="4" t="s">
        <v>693</v>
      </c>
      <c r="Q146" s="4" t="s">
        <v>560</v>
      </c>
      <c r="R146" s="4" t="s">
        <v>552</v>
      </c>
      <c r="S146" s="4" t="s">
        <v>552</v>
      </c>
      <c r="T146" s="4" t="s">
        <v>67</v>
      </c>
      <c r="U146" s="4" t="s">
        <v>412</v>
      </c>
      <c r="V146" s="4">
        <v>218822</v>
      </c>
      <c r="W146" s="4"/>
      <c r="X146" s="4" t="s">
        <v>564</v>
      </c>
      <c r="Y146" s="4"/>
    </row>
    <row r="147" spans="1:25" ht="79.5" customHeight="1">
      <c r="A147" s="4" t="s">
        <v>411</v>
      </c>
      <c r="B147" s="4" t="s">
        <v>259</v>
      </c>
      <c r="C147" s="4" t="s">
        <v>248</v>
      </c>
      <c r="D147" s="4" t="s">
        <v>158</v>
      </c>
      <c r="E147" s="4" t="s">
        <v>715</v>
      </c>
      <c r="F147" s="4" t="s">
        <v>845</v>
      </c>
      <c r="G147" s="2">
        <v>2014</v>
      </c>
      <c r="H147" s="4">
        <v>142180</v>
      </c>
      <c r="I147" s="4">
        <v>0</v>
      </c>
      <c r="J147" s="4" t="s">
        <v>96</v>
      </c>
      <c r="K147" s="4">
        <v>3000000</v>
      </c>
      <c r="L147" s="4" t="s">
        <v>430</v>
      </c>
      <c r="M147" s="3">
        <v>41900</v>
      </c>
      <c r="N147" s="4" t="s">
        <v>597</v>
      </c>
      <c r="O147" s="4" t="s">
        <v>718</v>
      </c>
      <c r="P147" s="4" t="s">
        <v>861</v>
      </c>
      <c r="Q147" s="4" t="s">
        <v>424</v>
      </c>
      <c r="R147" s="4" t="s">
        <v>411</v>
      </c>
      <c r="S147" s="4" t="s">
        <v>411</v>
      </c>
      <c r="T147" s="4" t="s">
        <v>559</v>
      </c>
      <c r="U147" s="4" t="s">
        <v>412</v>
      </c>
      <c r="V147" s="4">
        <v>218946</v>
      </c>
      <c r="W147" s="4"/>
      <c r="X147" s="4" t="s">
        <v>564</v>
      </c>
      <c r="Y147" s="4" t="s">
        <v>731</v>
      </c>
    </row>
    <row r="148" spans="1:25" ht="33.75" customHeight="1">
      <c r="A148" s="4" t="s">
        <v>275</v>
      </c>
      <c r="B148" s="4" t="s">
        <v>563</v>
      </c>
      <c r="C148" s="4" t="s">
        <v>248</v>
      </c>
      <c r="D148" s="4"/>
      <c r="E148" s="4"/>
      <c r="F148" s="4"/>
      <c r="G148" s="2">
        <v>2014</v>
      </c>
      <c r="H148" s="4">
        <v>0</v>
      </c>
      <c r="I148" s="4">
        <v>1700000</v>
      </c>
      <c r="J148" s="4" t="s">
        <v>722</v>
      </c>
      <c r="K148" s="4" t="s">
        <v>333</v>
      </c>
      <c r="L148" s="4" t="s">
        <v>737</v>
      </c>
      <c r="M148" s="3">
        <v>41941</v>
      </c>
      <c r="N148" s="4"/>
      <c r="O148" s="4" t="s">
        <v>718</v>
      </c>
      <c r="P148" s="4" t="s">
        <v>519</v>
      </c>
      <c r="Q148" s="4" t="s">
        <v>646</v>
      </c>
      <c r="R148" s="4" t="s">
        <v>275</v>
      </c>
      <c r="S148" s="4" t="s">
        <v>275</v>
      </c>
      <c r="T148" s="4" t="s">
        <v>67</v>
      </c>
      <c r="U148" s="4" t="s">
        <v>412</v>
      </c>
      <c r="V148" s="4">
        <v>220070</v>
      </c>
      <c r="W148" s="4"/>
      <c r="X148" s="4" t="s">
        <v>564</v>
      </c>
      <c r="Y148" s="4"/>
    </row>
    <row r="149" spans="1:25" ht="22.5" customHeight="1">
      <c r="A149" s="4" t="s">
        <v>275</v>
      </c>
      <c r="B149" s="4" t="s">
        <v>563</v>
      </c>
      <c r="C149" s="4" t="s">
        <v>248</v>
      </c>
      <c r="D149" s="4"/>
      <c r="E149" s="4"/>
      <c r="F149" s="4"/>
      <c r="G149" s="2">
        <v>2014</v>
      </c>
      <c r="H149" s="4">
        <v>3609626</v>
      </c>
      <c r="I149" s="4">
        <v>0</v>
      </c>
      <c r="J149" s="4" t="s">
        <v>506</v>
      </c>
      <c r="K149" s="4">
        <v>2700000</v>
      </c>
      <c r="L149" s="4" t="s">
        <v>262</v>
      </c>
      <c r="M149" s="3">
        <v>41934</v>
      </c>
      <c r="N149" s="4"/>
      <c r="O149" s="4" t="s">
        <v>718</v>
      </c>
      <c r="P149" s="4" t="s">
        <v>519</v>
      </c>
      <c r="Q149" s="4" t="s">
        <v>424</v>
      </c>
      <c r="R149" s="4" t="s">
        <v>275</v>
      </c>
      <c r="S149" s="4" t="s">
        <v>275</v>
      </c>
      <c r="T149" s="4" t="s">
        <v>67</v>
      </c>
      <c r="U149" s="4" t="s">
        <v>412</v>
      </c>
      <c r="V149" s="4">
        <v>219762</v>
      </c>
      <c r="W149" s="4"/>
      <c r="X149" s="4" t="s">
        <v>564</v>
      </c>
      <c r="Y149" s="4"/>
    </row>
    <row r="150" spans="1:25" ht="57" customHeight="1">
      <c r="A150" s="4" t="s">
        <v>275</v>
      </c>
      <c r="B150" s="4" t="s">
        <v>563</v>
      </c>
      <c r="C150" s="4" t="s">
        <v>248</v>
      </c>
      <c r="D150" s="4"/>
      <c r="E150" s="4"/>
      <c r="F150" s="4"/>
      <c r="G150" s="2">
        <v>2014</v>
      </c>
      <c r="H150" s="4">
        <v>0</v>
      </c>
      <c r="I150" s="4">
        <v>5100000</v>
      </c>
      <c r="J150" s="4" t="s">
        <v>824</v>
      </c>
      <c r="K150" s="4" t="s">
        <v>333</v>
      </c>
      <c r="L150" s="4" t="s">
        <v>737</v>
      </c>
      <c r="M150" s="3">
        <v>41941</v>
      </c>
      <c r="N150" s="4"/>
      <c r="O150" s="4" t="s">
        <v>718</v>
      </c>
      <c r="P150" s="4" t="s">
        <v>693</v>
      </c>
      <c r="Q150" s="4" t="s">
        <v>646</v>
      </c>
      <c r="R150" s="4" t="s">
        <v>275</v>
      </c>
      <c r="S150" s="4" t="s">
        <v>275</v>
      </c>
      <c r="T150" s="4" t="s">
        <v>67</v>
      </c>
      <c r="U150" s="4" t="s">
        <v>412</v>
      </c>
      <c r="V150" s="4">
        <v>220068</v>
      </c>
      <c r="W150" s="4"/>
      <c r="X150" s="4" t="s">
        <v>564</v>
      </c>
      <c r="Y150" s="4"/>
    </row>
    <row r="151" spans="1:25" ht="33.75" customHeight="1">
      <c r="A151" s="4" t="s">
        <v>275</v>
      </c>
      <c r="B151" s="4" t="s">
        <v>563</v>
      </c>
      <c r="C151" s="4" t="s">
        <v>248</v>
      </c>
      <c r="D151" s="4"/>
      <c r="E151" s="4"/>
      <c r="F151" s="4"/>
      <c r="G151" s="2">
        <v>2014</v>
      </c>
      <c r="H151" s="4">
        <v>0</v>
      </c>
      <c r="I151" s="4">
        <v>1700000</v>
      </c>
      <c r="J151" s="4" t="s">
        <v>303</v>
      </c>
      <c r="K151" s="4" t="s">
        <v>333</v>
      </c>
      <c r="L151" s="4" t="s">
        <v>737</v>
      </c>
      <c r="M151" s="3">
        <v>41941</v>
      </c>
      <c r="N151" s="4"/>
      <c r="O151" s="4" t="s">
        <v>718</v>
      </c>
      <c r="P151" s="4" t="s">
        <v>861</v>
      </c>
      <c r="Q151" s="4" t="s">
        <v>646</v>
      </c>
      <c r="R151" s="4" t="s">
        <v>275</v>
      </c>
      <c r="S151" s="4" t="s">
        <v>275</v>
      </c>
      <c r="T151" s="4" t="s">
        <v>67</v>
      </c>
      <c r="U151" s="4" t="s">
        <v>412</v>
      </c>
      <c r="V151" s="4">
        <v>220069</v>
      </c>
      <c r="W151" s="4"/>
      <c r="X151" s="4" t="s">
        <v>564</v>
      </c>
      <c r="Y151" s="4"/>
    </row>
    <row r="152" spans="1:25" ht="79.5" customHeight="1">
      <c r="A152" s="4" t="s">
        <v>275</v>
      </c>
      <c r="B152" s="4" t="s">
        <v>730</v>
      </c>
      <c r="C152" s="4" t="s">
        <v>248</v>
      </c>
      <c r="D152" s="4" t="s">
        <v>158</v>
      </c>
      <c r="E152" s="4" t="s">
        <v>496</v>
      </c>
      <c r="F152" s="4" t="s">
        <v>845</v>
      </c>
      <c r="G152" s="2">
        <v>2014</v>
      </c>
      <c r="H152" s="4">
        <v>72542</v>
      </c>
      <c r="I152" s="4">
        <v>0</v>
      </c>
      <c r="J152" s="4" t="s">
        <v>780</v>
      </c>
      <c r="K152" s="4">
        <v>393684</v>
      </c>
      <c r="L152" s="4" t="s">
        <v>393</v>
      </c>
      <c r="M152" s="3">
        <v>41739</v>
      </c>
      <c r="N152" s="4" t="s">
        <v>597</v>
      </c>
      <c r="O152" s="4" t="s">
        <v>718</v>
      </c>
      <c r="P152" s="4" t="s">
        <v>207</v>
      </c>
      <c r="Q152" s="4" t="s">
        <v>424</v>
      </c>
      <c r="R152" s="4" t="s">
        <v>275</v>
      </c>
      <c r="S152" s="4" t="s">
        <v>275</v>
      </c>
      <c r="T152" s="4" t="s">
        <v>551</v>
      </c>
      <c r="U152" s="4" t="s">
        <v>412</v>
      </c>
      <c r="V152" s="4">
        <v>218995</v>
      </c>
      <c r="W152" s="4"/>
      <c r="X152" s="4" t="s">
        <v>564</v>
      </c>
      <c r="Y152" s="4" t="s">
        <v>731</v>
      </c>
    </row>
    <row r="153" spans="1:25" ht="79.5" customHeight="1">
      <c r="A153" s="4" t="s">
        <v>275</v>
      </c>
      <c r="B153" s="4" t="s">
        <v>730</v>
      </c>
      <c r="C153" s="4" t="s">
        <v>248</v>
      </c>
      <c r="D153" s="4" t="s">
        <v>158</v>
      </c>
      <c r="E153" s="4" t="s">
        <v>496</v>
      </c>
      <c r="F153" s="4" t="s">
        <v>845</v>
      </c>
      <c r="G153" s="2">
        <v>2014</v>
      </c>
      <c r="H153" s="4">
        <v>188813</v>
      </c>
      <c r="I153" s="4">
        <v>0</v>
      </c>
      <c r="J153" s="4" t="s">
        <v>200</v>
      </c>
      <c r="K153" s="4">
        <v>1052632</v>
      </c>
      <c r="L153" s="4" t="s">
        <v>393</v>
      </c>
      <c r="M153" s="3">
        <v>41873</v>
      </c>
      <c r="N153" s="4" t="s">
        <v>597</v>
      </c>
      <c r="O153" s="4" t="s">
        <v>718</v>
      </c>
      <c r="P153" s="4" t="s">
        <v>207</v>
      </c>
      <c r="Q153" s="4" t="s">
        <v>424</v>
      </c>
      <c r="R153" s="4" t="s">
        <v>275</v>
      </c>
      <c r="S153" s="4" t="s">
        <v>275</v>
      </c>
      <c r="T153" s="4" t="s">
        <v>551</v>
      </c>
      <c r="U153" s="4" t="s">
        <v>412</v>
      </c>
      <c r="V153" s="4">
        <v>219333</v>
      </c>
      <c r="W153" s="4"/>
      <c r="X153" s="4" t="s">
        <v>564</v>
      </c>
      <c r="Y153" s="4" t="s">
        <v>731</v>
      </c>
    </row>
    <row r="154" spans="1:25" ht="79.5" customHeight="1">
      <c r="A154" s="4" t="s">
        <v>275</v>
      </c>
      <c r="B154" s="4" t="s">
        <v>730</v>
      </c>
      <c r="C154" s="4" t="s">
        <v>248</v>
      </c>
      <c r="D154" s="4" t="s">
        <v>158</v>
      </c>
      <c r="E154" s="4" t="s">
        <v>496</v>
      </c>
      <c r="F154" s="4" t="s">
        <v>845</v>
      </c>
      <c r="G154" s="2">
        <v>2014</v>
      </c>
      <c r="H154" s="4">
        <v>91091</v>
      </c>
      <c r="I154" s="4">
        <v>0</v>
      </c>
      <c r="J154" s="4" t="s">
        <v>145</v>
      </c>
      <c r="K154" s="4">
        <v>500000</v>
      </c>
      <c r="L154" s="4" t="s">
        <v>393</v>
      </c>
      <c r="M154" s="3">
        <v>41792</v>
      </c>
      <c r="N154" s="4" t="s">
        <v>597</v>
      </c>
      <c r="O154" s="4" t="s">
        <v>718</v>
      </c>
      <c r="P154" s="4" t="s">
        <v>226</v>
      </c>
      <c r="Q154" s="4" t="s">
        <v>424</v>
      </c>
      <c r="R154" s="4" t="s">
        <v>275</v>
      </c>
      <c r="S154" s="4" t="s">
        <v>275</v>
      </c>
      <c r="T154" s="4" t="s">
        <v>551</v>
      </c>
      <c r="U154" s="4" t="s">
        <v>412</v>
      </c>
      <c r="V154" s="4">
        <v>218945</v>
      </c>
      <c r="W154" s="4"/>
      <c r="X154" s="4" t="s">
        <v>564</v>
      </c>
      <c r="Y154" s="4" t="s">
        <v>731</v>
      </c>
    </row>
    <row r="155" spans="1:25" ht="79.5" customHeight="1">
      <c r="A155" s="4" t="s">
        <v>275</v>
      </c>
      <c r="B155" s="4" t="s">
        <v>63</v>
      </c>
      <c r="C155" s="4" t="s">
        <v>248</v>
      </c>
      <c r="D155" s="4" t="s">
        <v>158</v>
      </c>
      <c r="E155" s="4" t="s">
        <v>854</v>
      </c>
      <c r="F155" s="4" t="s">
        <v>885</v>
      </c>
      <c r="G155" s="2">
        <v>2014</v>
      </c>
      <c r="H155" s="4">
        <v>0</v>
      </c>
      <c r="I155" s="4">
        <v>5100000</v>
      </c>
      <c r="J155" s="4" t="s">
        <v>774</v>
      </c>
      <c r="K155" s="4" t="s">
        <v>333</v>
      </c>
      <c r="L155" s="4" t="s">
        <v>737</v>
      </c>
      <c r="M155" s="3">
        <v>41941</v>
      </c>
      <c r="N155" s="4" t="s">
        <v>597</v>
      </c>
      <c r="O155" s="4" t="s">
        <v>718</v>
      </c>
      <c r="P155" s="4" t="s">
        <v>861</v>
      </c>
      <c r="Q155" s="4" t="s">
        <v>646</v>
      </c>
      <c r="R155" s="4" t="s">
        <v>275</v>
      </c>
      <c r="S155" s="4" t="s">
        <v>275</v>
      </c>
      <c r="T155" s="4" t="s">
        <v>439</v>
      </c>
      <c r="U155" s="4" t="s">
        <v>412</v>
      </c>
      <c r="V155" s="4">
        <v>220065</v>
      </c>
      <c r="W155" s="4"/>
      <c r="X155" s="4" t="s">
        <v>568</v>
      </c>
      <c r="Y155" s="4" t="s">
        <v>731</v>
      </c>
    </row>
    <row r="156" spans="1:25" ht="79.5" customHeight="1">
      <c r="A156" s="4" t="s">
        <v>275</v>
      </c>
      <c r="B156" s="4" t="s">
        <v>259</v>
      </c>
      <c r="C156" s="4" t="s">
        <v>248</v>
      </c>
      <c r="D156" s="4" t="s">
        <v>158</v>
      </c>
      <c r="E156" s="4" t="s">
        <v>715</v>
      </c>
      <c r="F156" s="4" t="s">
        <v>845</v>
      </c>
      <c r="G156" s="2">
        <v>2014</v>
      </c>
      <c r="H156" s="4">
        <v>182249</v>
      </c>
      <c r="I156" s="4">
        <v>0</v>
      </c>
      <c r="J156" s="4" t="s">
        <v>457</v>
      </c>
      <c r="K156" s="4">
        <v>1000000</v>
      </c>
      <c r="L156" s="4" t="s">
        <v>393</v>
      </c>
      <c r="M156" s="3">
        <v>41836</v>
      </c>
      <c r="N156" s="4" t="s">
        <v>597</v>
      </c>
      <c r="O156" s="4" t="s">
        <v>718</v>
      </c>
      <c r="P156" s="4" t="s">
        <v>693</v>
      </c>
      <c r="Q156" s="4" t="s">
        <v>424</v>
      </c>
      <c r="R156" s="4" t="s">
        <v>275</v>
      </c>
      <c r="S156" s="4" t="s">
        <v>275</v>
      </c>
      <c r="T156" s="4" t="s">
        <v>559</v>
      </c>
      <c r="U156" s="4" t="s">
        <v>412</v>
      </c>
      <c r="V156" s="4">
        <v>218102</v>
      </c>
      <c r="W156" s="4"/>
      <c r="X156" s="4" t="s">
        <v>564</v>
      </c>
      <c r="Y156" s="4" t="s">
        <v>731</v>
      </c>
    </row>
    <row r="157" spans="1:25" ht="79.5" customHeight="1">
      <c r="A157" s="4" t="s">
        <v>275</v>
      </c>
      <c r="B157" s="4" t="s">
        <v>898</v>
      </c>
      <c r="C157" s="4" t="s">
        <v>248</v>
      </c>
      <c r="D157" s="4" t="s">
        <v>158</v>
      </c>
      <c r="E157" s="4" t="s">
        <v>529</v>
      </c>
      <c r="F157" s="4" t="s">
        <v>845</v>
      </c>
      <c r="G157" s="2">
        <v>2014</v>
      </c>
      <c r="H157" s="4">
        <v>85339</v>
      </c>
      <c r="I157" s="4">
        <v>0</v>
      </c>
      <c r="J157" s="4" t="s">
        <v>592</v>
      </c>
      <c r="K157" s="4">
        <v>500000</v>
      </c>
      <c r="L157" s="4" t="s">
        <v>393</v>
      </c>
      <c r="M157" s="3">
        <v>41922</v>
      </c>
      <c r="N157" s="4" t="s">
        <v>597</v>
      </c>
      <c r="O157" s="4" t="s">
        <v>718</v>
      </c>
      <c r="P157" s="4" t="s">
        <v>861</v>
      </c>
      <c r="Q157" s="4" t="s">
        <v>424</v>
      </c>
      <c r="R157" s="4" t="s">
        <v>275</v>
      </c>
      <c r="S157" s="4" t="s">
        <v>275</v>
      </c>
      <c r="T157" s="4" t="s">
        <v>559</v>
      </c>
      <c r="U157" s="4" t="s">
        <v>412</v>
      </c>
      <c r="V157" s="4">
        <v>219493</v>
      </c>
      <c r="W157" s="4"/>
      <c r="X157" s="4" t="s">
        <v>564</v>
      </c>
      <c r="Y157" s="4" t="s">
        <v>731</v>
      </c>
    </row>
    <row r="158" spans="1:25" ht="79.5" customHeight="1">
      <c r="A158" s="4" t="s">
        <v>275</v>
      </c>
      <c r="B158" s="4" t="s">
        <v>898</v>
      </c>
      <c r="C158" s="4" t="s">
        <v>248</v>
      </c>
      <c r="D158" s="4" t="s">
        <v>158</v>
      </c>
      <c r="E158" s="4" t="s">
        <v>529</v>
      </c>
      <c r="F158" s="4" t="s">
        <v>845</v>
      </c>
      <c r="G158" s="2">
        <v>2014</v>
      </c>
      <c r="H158" s="4">
        <v>132532</v>
      </c>
      <c r="I158" s="4">
        <v>0</v>
      </c>
      <c r="J158" s="4" t="s">
        <v>263</v>
      </c>
      <c r="K158" s="4">
        <v>750000</v>
      </c>
      <c r="L158" s="4" t="s">
        <v>393</v>
      </c>
      <c r="M158" s="3">
        <v>41887</v>
      </c>
      <c r="N158" s="4" t="s">
        <v>597</v>
      </c>
      <c r="O158" s="4" t="s">
        <v>718</v>
      </c>
      <c r="P158" s="4" t="s">
        <v>861</v>
      </c>
      <c r="Q158" s="4" t="s">
        <v>424</v>
      </c>
      <c r="R158" s="4" t="s">
        <v>275</v>
      </c>
      <c r="S158" s="4" t="s">
        <v>275</v>
      </c>
      <c r="T158" s="4" t="s">
        <v>559</v>
      </c>
      <c r="U158" s="4" t="s">
        <v>412</v>
      </c>
      <c r="V158" s="4">
        <v>218444</v>
      </c>
      <c r="W158" s="4"/>
      <c r="X158" s="4" t="s">
        <v>564</v>
      </c>
      <c r="Y158" s="4" t="s">
        <v>731</v>
      </c>
    </row>
    <row r="159" spans="1:25" ht="79.5" customHeight="1">
      <c r="A159" s="4" t="s">
        <v>275</v>
      </c>
      <c r="B159" s="4" t="s">
        <v>652</v>
      </c>
      <c r="C159" s="4" t="s">
        <v>248</v>
      </c>
      <c r="D159" s="4" t="s">
        <v>158</v>
      </c>
      <c r="E159" s="4" t="s">
        <v>281</v>
      </c>
      <c r="F159" s="4" t="s">
        <v>747</v>
      </c>
      <c r="G159" s="2">
        <v>2014</v>
      </c>
      <c r="H159" s="4">
        <v>1706776</v>
      </c>
      <c r="I159" s="4">
        <v>0</v>
      </c>
      <c r="J159" s="4" t="s">
        <v>392</v>
      </c>
      <c r="K159" s="4">
        <v>10000000</v>
      </c>
      <c r="L159" s="4" t="s">
        <v>393</v>
      </c>
      <c r="M159" s="3">
        <v>41943</v>
      </c>
      <c r="N159" s="4" t="s">
        <v>597</v>
      </c>
      <c r="O159" s="4" t="s">
        <v>718</v>
      </c>
      <c r="P159" s="4" t="s">
        <v>861</v>
      </c>
      <c r="Q159" s="4" t="s">
        <v>560</v>
      </c>
      <c r="R159" s="4" t="s">
        <v>275</v>
      </c>
      <c r="S159" s="4" t="s">
        <v>275</v>
      </c>
      <c r="T159" s="4" t="s">
        <v>439</v>
      </c>
      <c r="U159" s="4" t="s">
        <v>412</v>
      </c>
      <c r="V159" s="4">
        <v>220740</v>
      </c>
      <c r="W159" s="4"/>
      <c r="X159" s="4" t="s">
        <v>404</v>
      </c>
      <c r="Y159" s="4" t="s">
        <v>731</v>
      </c>
    </row>
    <row r="160" spans="1:25" ht="45.75" customHeight="1">
      <c r="A160" s="4" t="s">
        <v>275</v>
      </c>
      <c r="B160" s="4" t="s">
        <v>708</v>
      </c>
      <c r="C160" s="4" t="s">
        <v>248</v>
      </c>
      <c r="D160" s="4"/>
      <c r="E160" s="4"/>
      <c r="F160" s="4"/>
      <c r="G160" s="2">
        <v>2014</v>
      </c>
      <c r="H160" s="4">
        <v>1737968</v>
      </c>
      <c r="I160" s="4">
        <v>0</v>
      </c>
      <c r="J160" s="4" t="s">
        <v>776</v>
      </c>
      <c r="K160" s="4">
        <v>1300000</v>
      </c>
      <c r="L160" s="4" t="s">
        <v>262</v>
      </c>
      <c r="M160" s="3">
        <v>41934</v>
      </c>
      <c r="N160" s="4"/>
      <c r="O160" s="4" t="s">
        <v>508</v>
      </c>
      <c r="P160" s="4" t="s">
        <v>861</v>
      </c>
      <c r="Q160" s="4" t="s">
        <v>424</v>
      </c>
      <c r="R160" s="4" t="s">
        <v>275</v>
      </c>
      <c r="S160" s="4" t="s">
        <v>275</v>
      </c>
      <c r="T160" s="4" t="s">
        <v>210</v>
      </c>
      <c r="U160" s="4" t="s">
        <v>412</v>
      </c>
      <c r="V160" s="4">
        <v>219771</v>
      </c>
      <c r="W160" s="4"/>
      <c r="X160" s="4" t="s">
        <v>564</v>
      </c>
      <c r="Y160" s="4"/>
    </row>
    <row r="161" spans="1:25" ht="22.5" customHeight="1">
      <c r="A161" s="4" t="s">
        <v>275</v>
      </c>
      <c r="B161" s="4" t="s">
        <v>708</v>
      </c>
      <c r="C161" s="4" t="s">
        <v>248</v>
      </c>
      <c r="D161" s="4"/>
      <c r="E161" s="4"/>
      <c r="F161" s="4"/>
      <c r="G161" s="2">
        <v>2014</v>
      </c>
      <c r="H161" s="4">
        <v>3609626</v>
      </c>
      <c r="I161" s="4">
        <v>0</v>
      </c>
      <c r="J161" s="4" t="s">
        <v>700</v>
      </c>
      <c r="K161" s="4">
        <v>2700000</v>
      </c>
      <c r="L161" s="4" t="s">
        <v>262</v>
      </c>
      <c r="M161" s="3">
        <v>41934</v>
      </c>
      <c r="N161" s="4"/>
      <c r="O161" s="4" t="s">
        <v>718</v>
      </c>
      <c r="P161" s="4" t="s">
        <v>519</v>
      </c>
      <c r="Q161" s="4" t="s">
        <v>424</v>
      </c>
      <c r="R161" s="4" t="s">
        <v>275</v>
      </c>
      <c r="S161" s="4" t="s">
        <v>275</v>
      </c>
      <c r="T161" s="4" t="s">
        <v>210</v>
      </c>
      <c r="U161" s="4" t="s">
        <v>412</v>
      </c>
      <c r="V161" s="4">
        <v>219772</v>
      </c>
      <c r="W161" s="4"/>
      <c r="X161" s="4" t="s">
        <v>564</v>
      </c>
      <c r="Y161" s="4"/>
    </row>
    <row r="162" spans="1:25" ht="79.5" customHeight="1">
      <c r="A162" s="4" t="s">
        <v>275</v>
      </c>
      <c r="B162" s="4" t="s">
        <v>357</v>
      </c>
      <c r="C162" s="4" t="s">
        <v>248</v>
      </c>
      <c r="D162" s="4" t="s">
        <v>158</v>
      </c>
      <c r="E162" s="4" t="s">
        <v>111</v>
      </c>
      <c r="F162" s="4" t="s">
        <v>12</v>
      </c>
      <c r="G162" s="2">
        <v>2014</v>
      </c>
      <c r="H162" s="4">
        <v>1767097</v>
      </c>
      <c r="I162" s="4">
        <v>0</v>
      </c>
      <c r="J162" s="4" t="s">
        <v>304</v>
      </c>
      <c r="K162" s="4">
        <v>10000000</v>
      </c>
      <c r="L162" s="4" t="s">
        <v>393</v>
      </c>
      <c r="M162" s="3">
        <v>41901</v>
      </c>
      <c r="N162" s="4" t="s">
        <v>597</v>
      </c>
      <c r="O162" s="4" t="s">
        <v>508</v>
      </c>
      <c r="P162" s="4" t="s">
        <v>207</v>
      </c>
      <c r="Q162" s="4" t="s">
        <v>560</v>
      </c>
      <c r="R162" s="4" t="s">
        <v>275</v>
      </c>
      <c r="S162" s="4" t="s">
        <v>275</v>
      </c>
      <c r="T162" s="4" t="s">
        <v>439</v>
      </c>
      <c r="U162" s="4" t="s">
        <v>412</v>
      </c>
      <c r="V162" s="4">
        <v>218157</v>
      </c>
      <c r="W162" s="4"/>
      <c r="X162" s="4" t="s">
        <v>568</v>
      </c>
      <c r="Y162" s="4" t="s">
        <v>597</v>
      </c>
    </row>
    <row r="163" spans="1:25" ht="79.5" customHeight="1">
      <c r="A163" s="4" t="s">
        <v>275</v>
      </c>
      <c r="B163" s="4" t="s">
        <v>678</v>
      </c>
      <c r="C163" s="4" t="s">
        <v>248</v>
      </c>
      <c r="D163" s="4" t="s">
        <v>158</v>
      </c>
      <c r="E163" s="4" t="s">
        <v>809</v>
      </c>
      <c r="F163" s="4" t="s">
        <v>747</v>
      </c>
      <c r="G163" s="2">
        <v>2014</v>
      </c>
      <c r="H163" s="4">
        <v>0</v>
      </c>
      <c r="I163" s="4">
        <v>800000</v>
      </c>
      <c r="J163" s="4" t="s">
        <v>289</v>
      </c>
      <c r="K163" s="4" t="s">
        <v>333</v>
      </c>
      <c r="L163" s="4" t="s">
        <v>737</v>
      </c>
      <c r="M163" s="3">
        <v>41941</v>
      </c>
      <c r="N163" s="4" t="s">
        <v>597</v>
      </c>
      <c r="O163" s="4" t="s">
        <v>718</v>
      </c>
      <c r="P163" s="4" t="s">
        <v>230</v>
      </c>
      <c r="Q163" s="4" t="s">
        <v>646</v>
      </c>
      <c r="R163" s="4" t="s">
        <v>275</v>
      </c>
      <c r="S163" s="4" t="s">
        <v>275</v>
      </c>
      <c r="T163" s="4" t="s">
        <v>439</v>
      </c>
      <c r="U163" s="4" t="s">
        <v>412</v>
      </c>
      <c r="V163" s="4">
        <v>220072</v>
      </c>
      <c r="W163" s="4"/>
      <c r="X163" s="4" t="s">
        <v>564</v>
      </c>
      <c r="Y163" s="4" t="s">
        <v>731</v>
      </c>
    </row>
    <row r="164" spans="1:25" ht="79.5" customHeight="1">
      <c r="A164" s="4" t="s">
        <v>275</v>
      </c>
      <c r="B164" s="4" t="s">
        <v>678</v>
      </c>
      <c r="C164" s="4" t="s">
        <v>248</v>
      </c>
      <c r="D164" s="4" t="s">
        <v>158</v>
      </c>
      <c r="E164" s="4" t="s">
        <v>809</v>
      </c>
      <c r="F164" s="4" t="s">
        <v>747</v>
      </c>
      <c r="G164" s="2">
        <v>2014</v>
      </c>
      <c r="H164" s="4">
        <v>3500000</v>
      </c>
      <c r="I164" s="4">
        <v>0</v>
      </c>
      <c r="J164" s="4" t="s">
        <v>316</v>
      </c>
      <c r="K164" s="4" t="s">
        <v>333</v>
      </c>
      <c r="L164" s="4" t="s">
        <v>737</v>
      </c>
      <c r="M164" s="3">
        <v>41915</v>
      </c>
      <c r="N164" s="4" t="s">
        <v>597</v>
      </c>
      <c r="O164" s="4" t="s">
        <v>718</v>
      </c>
      <c r="P164" s="4" t="s">
        <v>861</v>
      </c>
      <c r="Q164" s="4" t="s">
        <v>560</v>
      </c>
      <c r="R164" s="4" t="s">
        <v>275</v>
      </c>
      <c r="S164" s="4" t="s">
        <v>275</v>
      </c>
      <c r="T164" s="4" t="s">
        <v>439</v>
      </c>
      <c r="U164" s="4" t="s">
        <v>412</v>
      </c>
      <c r="V164" s="4">
        <v>218846</v>
      </c>
      <c r="W164" s="4"/>
      <c r="X164" s="4" t="s">
        <v>404</v>
      </c>
      <c r="Y164" s="4" t="s">
        <v>731</v>
      </c>
    </row>
    <row r="165" spans="1:25" ht="57" customHeight="1">
      <c r="A165" s="4" t="s">
        <v>77</v>
      </c>
      <c r="B165" s="4" t="s">
        <v>708</v>
      </c>
      <c r="C165" s="4" t="s">
        <v>248</v>
      </c>
      <c r="D165" s="4"/>
      <c r="E165" s="4"/>
      <c r="F165" s="4"/>
      <c r="G165" s="2">
        <v>2014</v>
      </c>
      <c r="H165" s="4">
        <v>0</v>
      </c>
      <c r="I165" s="4">
        <v>34090909</v>
      </c>
      <c r="J165" s="4" t="s">
        <v>129</v>
      </c>
      <c r="K165" s="4">
        <v>21000000</v>
      </c>
      <c r="L165" s="4" t="s">
        <v>201</v>
      </c>
      <c r="M165" s="3">
        <v>41947</v>
      </c>
      <c r="N165" s="4"/>
      <c r="O165" s="4" t="s">
        <v>718</v>
      </c>
      <c r="P165" s="4" t="s">
        <v>861</v>
      </c>
      <c r="Q165" s="4" t="s">
        <v>646</v>
      </c>
      <c r="R165" s="4" t="s">
        <v>77</v>
      </c>
      <c r="S165" s="4" t="s">
        <v>400</v>
      </c>
      <c r="T165" s="4" t="s">
        <v>210</v>
      </c>
      <c r="U165" s="4" t="s">
        <v>412</v>
      </c>
      <c r="V165" s="4">
        <v>220161</v>
      </c>
      <c r="W165" s="4"/>
      <c r="X165" s="4" t="s">
        <v>564</v>
      </c>
      <c r="Y165" s="4"/>
    </row>
    <row r="166" spans="1:25" ht="79.5" customHeight="1">
      <c r="A166" s="4" t="s">
        <v>7</v>
      </c>
      <c r="B166" s="4" t="s">
        <v>68</v>
      </c>
      <c r="C166" s="4" t="s">
        <v>248</v>
      </c>
      <c r="D166" s="4" t="s">
        <v>158</v>
      </c>
      <c r="E166" s="4" t="s">
        <v>386</v>
      </c>
      <c r="F166" s="4" t="s">
        <v>418</v>
      </c>
      <c r="G166" s="2">
        <v>2014</v>
      </c>
      <c r="H166" s="4">
        <v>250000</v>
      </c>
      <c r="I166" s="4">
        <v>0</v>
      </c>
      <c r="J166" s="4" t="s">
        <v>329</v>
      </c>
      <c r="K166" s="4" t="s">
        <v>333</v>
      </c>
      <c r="L166" s="4" t="s">
        <v>737</v>
      </c>
      <c r="M166" s="3">
        <v>41922</v>
      </c>
      <c r="N166" s="4" t="s">
        <v>667</v>
      </c>
      <c r="O166" s="4" t="s">
        <v>82</v>
      </c>
      <c r="P166" s="4" t="s">
        <v>861</v>
      </c>
      <c r="Q166" s="4" t="s">
        <v>560</v>
      </c>
      <c r="R166" s="4" t="s">
        <v>7</v>
      </c>
      <c r="S166" s="4" t="s">
        <v>400</v>
      </c>
      <c r="T166" s="4" t="s">
        <v>210</v>
      </c>
      <c r="U166" s="4" t="s">
        <v>454</v>
      </c>
      <c r="V166" s="4">
        <v>219275</v>
      </c>
      <c r="W166" s="4"/>
      <c r="X166" s="4" t="s">
        <v>564</v>
      </c>
      <c r="Y166" s="4" t="s">
        <v>731</v>
      </c>
    </row>
    <row r="167" spans="1:25" ht="79.5" customHeight="1">
      <c r="A167" s="4" t="s">
        <v>63</v>
      </c>
      <c r="B167" s="4" t="s">
        <v>357</v>
      </c>
      <c r="C167" s="4" t="s">
        <v>248</v>
      </c>
      <c r="D167" s="4" t="s">
        <v>158</v>
      </c>
      <c r="E167" s="4" t="s">
        <v>111</v>
      </c>
      <c r="F167" s="4" t="s">
        <v>12</v>
      </c>
      <c r="G167" s="2">
        <v>2014</v>
      </c>
      <c r="H167" s="4">
        <v>4000000</v>
      </c>
      <c r="I167" s="4">
        <v>0</v>
      </c>
      <c r="J167" s="4" t="s">
        <v>906</v>
      </c>
      <c r="K167" s="4" t="s">
        <v>333</v>
      </c>
      <c r="L167" s="4" t="s">
        <v>737</v>
      </c>
      <c r="M167" s="3">
        <v>41950</v>
      </c>
      <c r="N167" s="4" t="s">
        <v>597</v>
      </c>
      <c r="O167" s="4" t="s">
        <v>508</v>
      </c>
      <c r="P167" s="4" t="s">
        <v>861</v>
      </c>
      <c r="Q167" s="4" t="s">
        <v>560</v>
      </c>
      <c r="R167" s="4" t="s">
        <v>63</v>
      </c>
      <c r="S167" s="4" t="s">
        <v>285</v>
      </c>
      <c r="T167" s="4" t="s">
        <v>439</v>
      </c>
      <c r="U167" s="4" t="s">
        <v>412</v>
      </c>
      <c r="V167" s="4">
        <v>220577</v>
      </c>
      <c r="W167" s="4"/>
      <c r="X167" s="4" t="s">
        <v>564</v>
      </c>
      <c r="Y167" s="4" t="s">
        <v>597</v>
      </c>
    </row>
    <row r="168" spans="1:25" ht="79.5" customHeight="1">
      <c r="A168" s="4" t="s">
        <v>63</v>
      </c>
      <c r="B168" s="4" t="s">
        <v>357</v>
      </c>
      <c r="C168" s="4" t="s">
        <v>248</v>
      </c>
      <c r="D168" s="4" t="s">
        <v>158</v>
      </c>
      <c r="E168" s="4" t="s">
        <v>111</v>
      </c>
      <c r="F168" s="4" t="s">
        <v>12</v>
      </c>
      <c r="G168" s="2">
        <v>2014</v>
      </c>
      <c r="H168" s="4">
        <v>4000000</v>
      </c>
      <c r="I168" s="4">
        <v>0</v>
      </c>
      <c r="J168" s="4" t="s">
        <v>302</v>
      </c>
      <c r="K168" s="4" t="s">
        <v>333</v>
      </c>
      <c r="L168" s="4" t="s">
        <v>737</v>
      </c>
      <c r="M168" s="3">
        <v>41950</v>
      </c>
      <c r="N168" s="4" t="s">
        <v>597</v>
      </c>
      <c r="O168" s="4" t="s">
        <v>508</v>
      </c>
      <c r="P168" s="4" t="s">
        <v>207</v>
      </c>
      <c r="Q168" s="4" t="s">
        <v>560</v>
      </c>
      <c r="R168" s="4" t="s">
        <v>63</v>
      </c>
      <c r="S168" s="4" t="s">
        <v>285</v>
      </c>
      <c r="T168" s="4" t="s">
        <v>439</v>
      </c>
      <c r="U168" s="4" t="s">
        <v>412</v>
      </c>
      <c r="V168" s="4">
        <v>220579</v>
      </c>
      <c r="W168" s="4"/>
      <c r="X168" s="4" t="s">
        <v>564</v>
      </c>
      <c r="Y168" s="4" t="s">
        <v>597</v>
      </c>
    </row>
    <row r="169" spans="1:25" ht="90.75" customHeight="1">
      <c r="A169" s="4" t="s">
        <v>244</v>
      </c>
      <c r="B169" s="4" t="s">
        <v>563</v>
      </c>
      <c r="C169" s="4" t="s">
        <v>248</v>
      </c>
      <c r="D169" s="4"/>
      <c r="E169" s="4"/>
      <c r="F169" s="4"/>
      <c r="G169" s="2">
        <v>2014</v>
      </c>
      <c r="H169" s="4">
        <v>50000</v>
      </c>
      <c r="I169" s="4">
        <v>0</v>
      </c>
      <c r="J169" s="4" t="s">
        <v>831</v>
      </c>
      <c r="K169" s="4" t="s">
        <v>333</v>
      </c>
      <c r="L169" s="4" t="s">
        <v>737</v>
      </c>
      <c r="M169" s="3">
        <v>41899</v>
      </c>
      <c r="N169" s="4"/>
      <c r="O169" s="4" t="s">
        <v>718</v>
      </c>
      <c r="P169" s="4" t="s">
        <v>693</v>
      </c>
      <c r="Q169" s="4" t="s">
        <v>560</v>
      </c>
      <c r="R169" s="4" t="s">
        <v>244</v>
      </c>
      <c r="S169" s="4" t="s">
        <v>400</v>
      </c>
      <c r="T169" s="4" t="s">
        <v>67</v>
      </c>
      <c r="U169" s="4" t="s">
        <v>412</v>
      </c>
      <c r="V169" s="4">
        <v>219048</v>
      </c>
      <c r="W169" s="4"/>
      <c r="X169" s="4" t="s">
        <v>564</v>
      </c>
      <c r="Y169" s="4"/>
    </row>
    <row r="170" spans="1:25" ht="57" customHeight="1">
      <c r="A170" s="4" t="s">
        <v>419</v>
      </c>
      <c r="B170" s="4" t="s">
        <v>708</v>
      </c>
      <c r="C170" s="4" t="s">
        <v>248</v>
      </c>
      <c r="D170" s="4"/>
      <c r="E170" s="4"/>
      <c r="F170" s="4"/>
      <c r="G170" s="2">
        <v>2014</v>
      </c>
      <c r="H170" s="4">
        <v>0</v>
      </c>
      <c r="I170" s="4">
        <v>1800000</v>
      </c>
      <c r="J170" s="4" t="s">
        <v>98</v>
      </c>
      <c r="K170" s="4" t="s">
        <v>333</v>
      </c>
      <c r="L170" s="4" t="s">
        <v>737</v>
      </c>
      <c r="M170" s="3">
        <v>41872</v>
      </c>
      <c r="N170" s="4"/>
      <c r="O170" s="4" t="s">
        <v>718</v>
      </c>
      <c r="P170" s="4" t="s">
        <v>861</v>
      </c>
      <c r="Q170" s="4" t="s">
        <v>646</v>
      </c>
      <c r="R170" s="4" t="s">
        <v>419</v>
      </c>
      <c r="S170" s="4" t="s">
        <v>400</v>
      </c>
      <c r="T170" s="4" t="s">
        <v>210</v>
      </c>
      <c r="U170" s="4" t="s">
        <v>412</v>
      </c>
      <c r="V170" s="4">
        <v>218305</v>
      </c>
      <c r="W170" s="4"/>
      <c r="X170" s="4" t="s">
        <v>564</v>
      </c>
      <c r="Y170" s="4"/>
    </row>
    <row r="171" spans="1:25" ht="79.5" customHeight="1">
      <c r="A171" s="4" t="s">
        <v>692</v>
      </c>
      <c r="B171" s="4" t="s">
        <v>563</v>
      </c>
      <c r="C171" s="4" t="s">
        <v>248</v>
      </c>
      <c r="D171" s="4"/>
      <c r="E171" s="4"/>
      <c r="F171" s="4"/>
      <c r="G171" s="2">
        <v>2014</v>
      </c>
      <c r="H171" s="4">
        <v>0</v>
      </c>
      <c r="I171" s="4">
        <v>0</v>
      </c>
      <c r="J171" s="4" t="s">
        <v>136</v>
      </c>
      <c r="K171" s="4" t="s">
        <v>333</v>
      </c>
      <c r="L171" s="4" t="s">
        <v>737</v>
      </c>
      <c r="M171" s="3">
        <v>41899</v>
      </c>
      <c r="N171" s="4"/>
      <c r="O171" s="4" t="s">
        <v>718</v>
      </c>
      <c r="P171" s="4" t="s">
        <v>861</v>
      </c>
      <c r="Q171" s="4" t="s">
        <v>560</v>
      </c>
      <c r="R171" s="4" t="s">
        <v>692</v>
      </c>
      <c r="S171" s="4" t="s">
        <v>400</v>
      </c>
      <c r="T171" s="4" t="s">
        <v>67</v>
      </c>
      <c r="U171" s="4" t="s">
        <v>454</v>
      </c>
      <c r="V171" s="4">
        <v>219162</v>
      </c>
      <c r="W171" s="4"/>
      <c r="X171" s="4" t="s">
        <v>564</v>
      </c>
      <c r="Y171" s="4"/>
    </row>
    <row r="172" spans="1:25" ht="79.5" customHeight="1">
      <c r="A172" s="4" t="s">
        <v>366</v>
      </c>
      <c r="B172" s="4" t="s">
        <v>63</v>
      </c>
      <c r="C172" s="4" t="s">
        <v>248</v>
      </c>
      <c r="D172" s="4" t="s">
        <v>158</v>
      </c>
      <c r="E172" s="4" t="s">
        <v>854</v>
      </c>
      <c r="F172" s="4" t="s">
        <v>885</v>
      </c>
      <c r="G172" s="2">
        <v>2014</v>
      </c>
      <c r="H172" s="4">
        <v>50216</v>
      </c>
      <c r="I172" s="4">
        <v>0</v>
      </c>
      <c r="J172" s="4" t="s">
        <v>603</v>
      </c>
      <c r="K172" s="4" t="s">
        <v>333</v>
      </c>
      <c r="L172" s="4" t="s">
        <v>737</v>
      </c>
      <c r="M172" s="3">
        <v>41921</v>
      </c>
      <c r="N172" s="4" t="s">
        <v>597</v>
      </c>
      <c r="O172" s="4" t="s">
        <v>718</v>
      </c>
      <c r="P172" s="4" t="s">
        <v>861</v>
      </c>
      <c r="Q172" s="4" t="s">
        <v>560</v>
      </c>
      <c r="R172" s="4" t="s">
        <v>366</v>
      </c>
      <c r="S172" s="4" t="s">
        <v>366</v>
      </c>
      <c r="T172" s="4" t="s">
        <v>439</v>
      </c>
      <c r="U172" s="4" t="s">
        <v>412</v>
      </c>
      <c r="V172" s="4">
        <v>219322</v>
      </c>
      <c r="W172" s="4"/>
      <c r="X172" s="4" t="s">
        <v>404</v>
      </c>
      <c r="Y172" s="4" t="s">
        <v>731</v>
      </c>
    </row>
    <row r="173" spans="1:25" ht="79.5" customHeight="1">
      <c r="A173" s="4" t="s">
        <v>366</v>
      </c>
      <c r="B173" s="4" t="s">
        <v>678</v>
      </c>
      <c r="C173" s="4" t="s">
        <v>248</v>
      </c>
      <c r="D173" s="4" t="s">
        <v>158</v>
      </c>
      <c r="E173" s="4" t="s">
        <v>809</v>
      </c>
      <c r="F173" s="4" t="s">
        <v>747</v>
      </c>
      <c r="G173" s="2">
        <v>2014</v>
      </c>
      <c r="H173" s="4">
        <v>66845</v>
      </c>
      <c r="I173" s="4">
        <v>0</v>
      </c>
      <c r="J173" s="4" t="s">
        <v>314</v>
      </c>
      <c r="K173" s="4">
        <v>50000</v>
      </c>
      <c r="L173" s="4" t="s">
        <v>262</v>
      </c>
      <c r="M173" s="3">
        <v>41894</v>
      </c>
      <c r="N173" s="4" t="s">
        <v>597</v>
      </c>
      <c r="O173" s="4" t="s">
        <v>718</v>
      </c>
      <c r="P173" s="4" t="s">
        <v>861</v>
      </c>
      <c r="Q173" s="4" t="s">
        <v>560</v>
      </c>
      <c r="R173" s="4" t="s">
        <v>366</v>
      </c>
      <c r="S173" s="4" t="s">
        <v>366</v>
      </c>
      <c r="T173" s="4" t="s">
        <v>439</v>
      </c>
      <c r="U173" s="4" t="s">
        <v>412</v>
      </c>
      <c r="V173" s="4">
        <v>218122</v>
      </c>
      <c r="W173" s="4"/>
      <c r="X173" s="4" t="s">
        <v>568</v>
      </c>
      <c r="Y173" s="4" t="s">
        <v>731</v>
      </c>
    </row>
    <row r="174" spans="1:25" ht="79.5" customHeight="1">
      <c r="A174" s="4" t="s">
        <v>366</v>
      </c>
      <c r="B174" s="4" t="s">
        <v>678</v>
      </c>
      <c r="C174" s="4" t="s">
        <v>248</v>
      </c>
      <c r="D174" s="4" t="s">
        <v>158</v>
      </c>
      <c r="E174" s="4" t="s">
        <v>809</v>
      </c>
      <c r="F174" s="4" t="s">
        <v>747</v>
      </c>
      <c r="G174" s="2">
        <v>2014</v>
      </c>
      <c r="H174" s="4">
        <v>13755</v>
      </c>
      <c r="I174" s="4">
        <v>0</v>
      </c>
      <c r="J174" s="4" t="s">
        <v>316</v>
      </c>
      <c r="K174" s="4">
        <v>10000</v>
      </c>
      <c r="L174" s="4" t="s">
        <v>262</v>
      </c>
      <c r="M174" s="3">
        <v>41743</v>
      </c>
      <c r="N174" s="4" t="s">
        <v>597</v>
      </c>
      <c r="O174" s="4" t="s">
        <v>718</v>
      </c>
      <c r="P174" s="4" t="s">
        <v>861</v>
      </c>
      <c r="Q174" s="4" t="s">
        <v>560</v>
      </c>
      <c r="R174" s="4" t="s">
        <v>366</v>
      </c>
      <c r="S174" s="4" t="s">
        <v>366</v>
      </c>
      <c r="T174" s="4" t="s">
        <v>439</v>
      </c>
      <c r="U174" s="4" t="s">
        <v>412</v>
      </c>
      <c r="V174" s="4">
        <v>210805</v>
      </c>
      <c r="W174" s="4"/>
      <c r="X174" s="4" t="s">
        <v>568</v>
      </c>
      <c r="Y174" s="4" t="s">
        <v>731</v>
      </c>
    </row>
    <row r="175" spans="1:25" ht="33.75" customHeight="1">
      <c r="A175" s="4" t="s">
        <v>690</v>
      </c>
      <c r="B175" s="4" t="s">
        <v>441</v>
      </c>
      <c r="C175" s="4" t="s">
        <v>248</v>
      </c>
      <c r="D175" s="4"/>
      <c r="E175" s="4"/>
      <c r="F175" s="4"/>
      <c r="G175" s="2">
        <v>2014</v>
      </c>
      <c r="H175" s="4">
        <v>0</v>
      </c>
      <c r="I175" s="4">
        <v>6587615</v>
      </c>
      <c r="J175" s="4" t="s">
        <v>401</v>
      </c>
      <c r="K175" s="4">
        <v>5000000</v>
      </c>
      <c r="L175" s="4" t="s">
        <v>262</v>
      </c>
      <c r="M175" s="3">
        <v>41907</v>
      </c>
      <c r="N175" s="4"/>
      <c r="O175" s="4" t="s">
        <v>718</v>
      </c>
      <c r="P175" s="4" t="s">
        <v>861</v>
      </c>
      <c r="Q175" s="4" t="s">
        <v>646</v>
      </c>
      <c r="R175" s="4" t="s">
        <v>690</v>
      </c>
      <c r="S175" s="4" t="s">
        <v>690</v>
      </c>
      <c r="T175" s="4" t="s">
        <v>409</v>
      </c>
      <c r="U175" s="4" t="s">
        <v>412</v>
      </c>
      <c r="V175" s="4">
        <v>219532</v>
      </c>
      <c r="W175" s="4"/>
      <c r="X175" s="4" t="s">
        <v>564</v>
      </c>
      <c r="Y175" s="4"/>
    </row>
    <row r="176" spans="1:25" ht="22.5" customHeight="1">
      <c r="A176" s="4" t="s">
        <v>690</v>
      </c>
      <c r="B176" s="4" t="s">
        <v>68</v>
      </c>
      <c r="C176" s="4" t="s">
        <v>248</v>
      </c>
      <c r="D176" s="4"/>
      <c r="E176" s="4"/>
      <c r="F176" s="4"/>
      <c r="G176" s="2">
        <v>2014</v>
      </c>
      <c r="H176" s="4">
        <v>0</v>
      </c>
      <c r="I176" s="4">
        <v>10540184</v>
      </c>
      <c r="J176" s="4" t="s">
        <v>73</v>
      </c>
      <c r="K176" s="4">
        <v>8000000</v>
      </c>
      <c r="L176" s="4" t="s">
        <v>262</v>
      </c>
      <c r="M176" s="3">
        <v>41907</v>
      </c>
      <c r="N176" s="4"/>
      <c r="O176" s="4" t="s">
        <v>718</v>
      </c>
      <c r="P176" s="4" t="s">
        <v>861</v>
      </c>
      <c r="Q176" s="4" t="s">
        <v>646</v>
      </c>
      <c r="R176" s="4" t="s">
        <v>690</v>
      </c>
      <c r="S176" s="4" t="s">
        <v>690</v>
      </c>
      <c r="T176" s="4" t="s">
        <v>210</v>
      </c>
      <c r="U176" s="4" t="s">
        <v>412</v>
      </c>
      <c r="V176" s="4">
        <v>219531</v>
      </c>
      <c r="W176" s="4"/>
      <c r="X176" s="4" t="s">
        <v>564</v>
      </c>
      <c r="Y176" s="4"/>
    </row>
    <row r="177" spans="1:25" ht="57" customHeight="1">
      <c r="A177" s="4" t="s">
        <v>690</v>
      </c>
      <c r="B177" s="4" t="s">
        <v>68</v>
      </c>
      <c r="C177" s="4" t="s">
        <v>248</v>
      </c>
      <c r="D177" s="4"/>
      <c r="E177" s="4"/>
      <c r="F177" s="4"/>
      <c r="G177" s="2">
        <v>2014</v>
      </c>
      <c r="H177" s="4">
        <v>0</v>
      </c>
      <c r="I177" s="4">
        <v>36890646</v>
      </c>
      <c r="J177" s="4" t="s">
        <v>220</v>
      </c>
      <c r="K177" s="4">
        <v>28000000</v>
      </c>
      <c r="L177" s="4" t="s">
        <v>262</v>
      </c>
      <c r="M177" s="3">
        <v>41907</v>
      </c>
      <c r="N177" s="4"/>
      <c r="O177" s="4" t="s">
        <v>718</v>
      </c>
      <c r="P177" s="4" t="s">
        <v>861</v>
      </c>
      <c r="Q177" s="4" t="s">
        <v>646</v>
      </c>
      <c r="R177" s="4" t="s">
        <v>690</v>
      </c>
      <c r="S177" s="4" t="s">
        <v>690</v>
      </c>
      <c r="T177" s="4" t="s">
        <v>210</v>
      </c>
      <c r="U177" s="4" t="s">
        <v>412</v>
      </c>
      <c r="V177" s="4">
        <v>219513</v>
      </c>
      <c r="W177" s="4"/>
      <c r="X177" s="4" t="s">
        <v>564</v>
      </c>
      <c r="Y177" s="4"/>
    </row>
    <row r="178" spans="1:25" ht="33.75" customHeight="1">
      <c r="A178" s="4" t="s">
        <v>10</v>
      </c>
      <c r="B178" s="4" t="s">
        <v>753</v>
      </c>
      <c r="C178" s="4" t="s">
        <v>248</v>
      </c>
      <c r="D178" s="4"/>
      <c r="E178" s="4"/>
      <c r="F178" s="4"/>
      <c r="G178" s="2">
        <v>2014</v>
      </c>
      <c r="H178" s="4">
        <v>762389</v>
      </c>
      <c r="I178" s="4">
        <v>0</v>
      </c>
      <c r="J178" s="4" t="s">
        <v>190</v>
      </c>
      <c r="K178" s="4">
        <v>600000</v>
      </c>
      <c r="L178" s="4" t="s">
        <v>262</v>
      </c>
      <c r="M178" s="3">
        <v>41920</v>
      </c>
      <c r="N178" s="4"/>
      <c r="O178" s="4" t="s">
        <v>718</v>
      </c>
      <c r="P178" s="4" t="s">
        <v>226</v>
      </c>
      <c r="Q178" s="4" t="s">
        <v>424</v>
      </c>
      <c r="R178" s="4" t="s">
        <v>690</v>
      </c>
      <c r="S178" s="4" t="s">
        <v>690</v>
      </c>
      <c r="T178" s="4" t="s">
        <v>559</v>
      </c>
      <c r="U178" s="4" t="s">
        <v>412</v>
      </c>
      <c r="V178" s="4">
        <v>219489</v>
      </c>
      <c r="W178" s="4"/>
      <c r="X178" s="4" t="s">
        <v>564</v>
      </c>
      <c r="Y178" s="4"/>
    </row>
    <row r="179" spans="1:25" ht="79.5" customHeight="1">
      <c r="A179" s="4" t="s">
        <v>10</v>
      </c>
      <c r="B179" s="4" t="s">
        <v>414</v>
      </c>
      <c r="C179" s="4" t="s">
        <v>248</v>
      </c>
      <c r="D179" s="4" t="s">
        <v>158</v>
      </c>
      <c r="E179" s="4" t="s">
        <v>788</v>
      </c>
      <c r="F179" s="4" t="s">
        <v>845</v>
      </c>
      <c r="G179" s="2">
        <v>2014</v>
      </c>
      <c r="H179" s="4">
        <v>1375516</v>
      </c>
      <c r="I179" s="4">
        <v>0</v>
      </c>
      <c r="J179" s="4" t="s">
        <v>408</v>
      </c>
      <c r="K179" s="4">
        <v>1000000</v>
      </c>
      <c r="L179" s="4" t="s">
        <v>262</v>
      </c>
      <c r="M179" s="3">
        <v>41878</v>
      </c>
      <c r="N179" s="4" t="s">
        <v>597</v>
      </c>
      <c r="O179" s="4" t="s">
        <v>718</v>
      </c>
      <c r="P179" s="4" t="s">
        <v>226</v>
      </c>
      <c r="Q179" s="4" t="s">
        <v>424</v>
      </c>
      <c r="R179" s="4" t="s">
        <v>690</v>
      </c>
      <c r="S179" s="4" t="s">
        <v>690</v>
      </c>
      <c r="T179" s="4" t="s">
        <v>551</v>
      </c>
      <c r="U179" s="4" t="s">
        <v>412</v>
      </c>
      <c r="V179" s="4">
        <v>218889</v>
      </c>
      <c r="W179" s="4"/>
      <c r="X179" s="4" t="s">
        <v>564</v>
      </c>
      <c r="Y179" s="4" t="s">
        <v>731</v>
      </c>
    </row>
    <row r="180" spans="1:25" ht="79.5" customHeight="1">
      <c r="A180" s="4" t="s">
        <v>10</v>
      </c>
      <c r="B180" s="4" t="s">
        <v>414</v>
      </c>
      <c r="C180" s="4" t="s">
        <v>248</v>
      </c>
      <c r="D180" s="4" t="s">
        <v>158</v>
      </c>
      <c r="E180" s="4" t="s">
        <v>788</v>
      </c>
      <c r="F180" s="4" t="s">
        <v>845</v>
      </c>
      <c r="G180" s="2">
        <v>2014</v>
      </c>
      <c r="H180" s="4">
        <v>1270648</v>
      </c>
      <c r="I180" s="4">
        <v>0</v>
      </c>
      <c r="J180" s="4" t="s">
        <v>703</v>
      </c>
      <c r="K180" s="4">
        <v>1000000</v>
      </c>
      <c r="L180" s="4" t="s">
        <v>262</v>
      </c>
      <c r="M180" s="3">
        <v>41925</v>
      </c>
      <c r="N180" s="4" t="s">
        <v>597</v>
      </c>
      <c r="O180" s="4" t="s">
        <v>718</v>
      </c>
      <c r="P180" s="4" t="s">
        <v>693</v>
      </c>
      <c r="Q180" s="4" t="s">
        <v>424</v>
      </c>
      <c r="R180" s="4" t="s">
        <v>690</v>
      </c>
      <c r="S180" s="4" t="s">
        <v>690</v>
      </c>
      <c r="T180" s="4" t="s">
        <v>551</v>
      </c>
      <c r="U180" s="4" t="s">
        <v>412</v>
      </c>
      <c r="V180" s="4">
        <v>219332</v>
      </c>
      <c r="W180" s="4"/>
      <c r="X180" s="4" t="s">
        <v>564</v>
      </c>
      <c r="Y180" s="4" t="s">
        <v>731</v>
      </c>
    </row>
    <row r="181" spans="1:25" ht="45.75" customHeight="1">
      <c r="A181" s="4" t="s">
        <v>10</v>
      </c>
      <c r="B181" s="4" t="s">
        <v>709</v>
      </c>
      <c r="C181" s="4" t="s">
        <v>248</v>
      </c>
      <c r="D181" s="4"/>
      <c r="E181" s="4"/>
      <c r="F181" s="4"/>
      <c r="G181" s="2">
        <v>2014</v>
      </c>
      <c r="H181" s="4">
        <v>1778907</v>
      </c>
      <c r="I181" s="4">
        <v>0</v>
      </c>
      <c r="J181" s="4" t="s">
        <v>25</v>
      </c>
      <c r="K181" s="4">
        <v>1400000</v>
      </c>
      <c r="L181" s="4" t="s">
        <v>262</v>
      </c>
      <c r="M181" s="3">
        <v>41915</v>
      </c>
      <c r="N181" s="4"/>
      <c r="O181" s="4" t="s">
        <v>718</v>
      </c>
      <c r="P181" s="4" t="s">
        <v>693</v>
      </c>
      <c r="Q181" s="4" t="s">
        <v>424</v>
      </c>
      <c r="R181" s="4" t="s">
        <v>690</v>
      </c>
      <c r="S181" s="4" t="s">
        <v>690</v>
      </c>
      <c r="T181" s="4" t="s">
        <v>559</v>
      </c>
      <c r="U181" s="4" t="s">
        <v>412</v>
      </c>
      <c r="V181" s="4">
        <v>218872</v>
      </c>
      <c r="W181" s="4"/>
      <c r="X181" s="4" t="s">
        <v>564</v>
      </c>
      <c r="Y181" s="4"/>
    </row>
    <row r="182" spans="1:25" ht="33.75" customHeight="1">
      <c r="A182" s="4" t="s">
        <v>10</v>
      </c>
      <c r="B182" s="4" t="s">
        <v>114</v>
      </c>
      <c r="C182" s="4" t="s">
        <v>248</v>
      </c>
      <c r="D182" s="4"/>
      <c r="E182" s="4"/>
      <c r="F182" s="4"/>
      <c r="G182" s="2">
        <v>2014</v>
      </c>
      <c r="H182" s="4">
        <v>1513241</v>
      </c>
      <c r="I182" s="4">
        <v>0</v>
      </c>
      <c r="J182" s="4" t="s">
        <v>132</v>
      </c>
      <c r="K182" s="4">
        <v>1200000</v>
      </c>
      <c r="L182" s="4" t="s">
        <v>262</v>
      </c>
      <c r="M182" s="3">
        <v>41950</v>
      </c>
      <c r="N182" s="4"/>
      <c r="O182" s="4" t="s">
        <v>82</v>
      </c>
      <c r="P182" s="4" t="s">
        <v>693</v>
      </c>
      <c r="Q182" s="4" t="s">
        <v>424</v>
      </c>
      <c r="R182" s="4" t="s">
        <v>690</v>
      </c>
      <c r="S182" s="4" t="s">
        <v>690</v>
      </c>
      <c r="T182" s="4" t="s">
        <v>559</v>
      </c>
      <c r="U182" s="4" t="s">
        <v>412</v>
      </c>
      <c r="V182" s="4">
        <v>220479</v>
      </c>
      <c r="W182" s="4"/>
      <c r="X182" s="4" t="s">
        <v>564</v>
      </c>
      <c r="Y182" s="4"/>
    </row>
    <row r="183" spans="1:25" ht="79.5" customHeight="1">
      <c r="A183" s="4" t="s">
        <v>10</v>
      </c>
      <c r="B183" s="4" t="s">
        <v>832</v>
      </c>
      <c r="C183" s="4" t="s">
        <v>248</v>
      </c>
      <c r="D183" s="4" t="s">
        <v>158</v>
      </c>
      <c r="E183" s="4" t="s">
        <v>313</v>
      </c>
      <c r="F183" s="4" t="s">
        <v>747</v>
      </c>
      <c r="G183" s="2">
        <v>2014</v>
      </c>
      <c r="H183" s="4">
        <v>2613480</v>
      </c>
      <c r="I183" s="4">
        <v>0</v>
      </c>
      <c r="J183" s="4" t="s">
        <v>278</v>
      </c>
      <c r="K183" s="4">
        <v>1900000</v>
      </c>
      <c r="L183" s="4" t="s">
        <v>262</v>
      </c>
      <c r="M183" s="3">
        <v>41912</v>
      </c>
      <c r="N183" s="4" t="s">
        <v>597</v>
      </c>
      <c r="O183" s="4" t="s">
        <v>718</v>
      </c>
      <c r="P183" s="4" t="s">
        <v>226</v>
      </c>
      <c r="Q183" s="4" t="s">
        <v>424</v>
      </c>
      <c r="R183" s="4" t="s">
        <v>690</v>
      </c>
      <c r="S183" s="4" t="s">
        <v>690</v>
      </c>
      <c r="T183" s="4" t="s">
        <v>559</v>
      </c>
      <c r="U183" s="4" t="s">
        <v>412</v>
      </c>
      <c r="V183" s="4">
        <v>218886</v>
      </c>
      <c r="W183" s="4"/>
      <c r="X183" s="4" t="s">
        <v>564</v>
      </c>
      <c r="Y183" s="4" t="s">
        <v>731</v>
      </c>
    </row>
    <row r="184" spans="1:25" ht="79.5" customHeight="1">
      <c r="A184" s="4" t="s">
        <v>10</v>
      </c>
      <c r="B184" s="4" t="s">
        <v>832</v>
      </c>
      <c r="C184" s="4" t="s">
        <v>248</v>
      </c>
      <c r="D184" s="4" t="s">
        <v>158</v>
      </c>
      <c r="E184" s="4" t="s">
        <v>313</v>
      </c>
      <c r="F184" s="4" t="s">
        <v>747</v>
      </c>
      <c r="G184" s="2">
        <v>2014</v>
      </c>
      <c r="H184" s="4">
        <v>1317523</v>
      </c>
      <c r="I184" s="4">
        <v>0</v>
      </c>
      <c r="J184" s="4" t="s">
        <v>602</v>
      </c>
      <c r="K184" s="4">
        <v>1000000</v>
      </c>
      <c r="L184" s="4" t="s">
        <v>262</v>
      </c>
      <c r="M184" s="3">
        <v>41907</v>
      </c>
      <c r="N184" s="4" t="s">
        <v>597</v>
      </c>
      <c r="O184" s="4" t="s">
        <v>718</v>
      </c>
      <c r="P184" s="4" t="s">
        <v>861</v>
      </c>
      <c r="Q184" s="4" t="s">
        <v>424</v>
      </c>
      <c r="R184" s="4" t="s">
        <v>690</v>
      </c>
      <c r="S184" s="4" t="s">
        <v>690</v>
      </c>
      <c r="T184" s="4" t="s">
        <v>559</v>
      </c>
      <c r="U184" s="4" t="s">
        <v>412</v>
      </c>
      <c r="V184" s="4">
        <v>218875</v>
      </c>
      <c r="W184" s="4"/>
      <c r="X184" s="4" t="s">
        <v>564</v>
      </c>
      <c r="Y184" s="4" t="s">
        <v>731</v>
      </c>
    </row>
    <row r="185" spans="1:25" ht="79.5" customHeight="1">
      <c r="A185" s="4" t="s">
        <v>10</v>
      </c>
      <c r="B185" s="4" t="s">
        <v>898</v>
      </c>
      <c r="C185" s="4" t="s">
        <v>248</v>
      </c>
      <c r="D185" s="4" t="s">
        <v>158</v>
      </c>
      <c r="E185" s="4" t="s">
        <v>529</v>
      </c>
      <c r="F185" s="4" t="s">
        <v>845</v>
      </c>
      <c r="G185" s="2">
        <v>2014</v>
      </c>
      <c r="H185" s="4">
        <v>1270648</v>
      </c>
      <c r="I185" s="4">
        <v>0</v>
      </c>
      <c r="J185" s="4" t="s">
        <v>647</v>
      </c>
      <c r="K185" s="4">
        <v>1000000</v>
      </c>
      <c r="L185" s="4" t="s">
        <v>262</v>
      </c>
      <c r="M185" s="3">
        <v>41920</v>
      </c>
      <c r="N185" s="4" t="s">
        <v>597</v>
      </c>
      <c r="O185" s="4" t="s">
        <v>718</v>
      </c>
      <c r="P185" s="4" t="s">
        <v>207</v>
      </c>
      <c r="Q185" s="4" t="s">
        <v>424</v>
      </c>
      <c r="R185" s="4" t="s">
        <v>690</v>
      </c>
      <c r="S185" s="4" t="s">
        <v>690</v>
      </c>
      <c r="T185" s="4" t="s">
        <v>559</v>
      </c>
      <c r="U185" s="4" t="s">
        <v>412</v>
      </c>
      <c r="V185" s="4">
        <v>219405</v>
      </c>
      <c r="W185" s="4"/>
      <c r="X185" s="4" t="s">
        <v>564</v>
      </c>
      <c r="Y185" s="4" t="s">
        <v>731</v>
      </c>
    </row>
    <row r="186" spans="1:25" ht="45.75" customHeight="1">
      <c r="A186" s="4" t="s">
        <v>10</v>
      </c>
      <c r="B186" s="4" t="s">
        <v>68</v>
      </c>
      <c r="C186" s="4" t="s">
        <v>248</v>
      </c>
      <c r="D186" s="4"/>
      <c r="E186" s="4"/>
      <c r="F186" s="4"/>
      <c r="G186" s="2">
        <v>2014</v>
      </c>
      <c r="H186" s="4">
        <v>4816825</v>
      </c>
      <c r="I186" s="4">
        <v>0</v>
      </c>
      <c r="J186" s="4" t="s">
        <v>26</v>
      </c>
      <c r="K186" s="4">
        <v>3550000</v>
      </c>
      <c r="L186" s="4" t="s">
        <v>262</v>
      </c>
      <c r="M186" s="3">
        <v>41578</v>
      </c>
      <c r="N186" s="4"/>
      <c r="O186" s="4" t="s">
        <v>82</v>
      </c>
      <c r="P186" s="4" t="s">
        <v>861</v>
      </c>
      <c r="Q186" s="4" t="s">
        <v>424</v>
      </c>
      <c r="R186" s="4" t="s">
        <v>690</v>
      </c>
      <c r="S186" s="4" t="s">
        <v>690</v>
      </c>
      <c r="T186" s="4" t="s">
        <v>210</v>
      </c>
      <c r="U186" s="4" t="s">
        <v>412</v>
      </c>
      <c r="V186" s="4">
        <v>204247</v>
      </c>
      <c r="W186" s="4"/>
      <c r="X186" s="4" t="s">
        <v>564</v>
      </c>
      <c r="Y186" s="4"/>
    </row>
    <row r="187" spans="1:25" ht="33.75" customHeight="1">
      <c r="A187" s="4" t="s">
        <v>10</v>
      </c>
      <c r="B187" s="4" t="s">
        <v>68</v>
      </c>
      <c r="C187" s="4" t="s">
        <v>248</v>
      </c>
      <c r="D187" s="4"/>
      <c r="E187" s="4"/>
      <c r="F187" s="4"/>
      <c r="G187" s="2">
        <v>2014</v>
      </c>
      <c r="H187" s="4">
        <v>26350461</v>
      </c>
      <c r="I187" s="4">
        <v>0</v>
      </c>
      <c r="J187" s="4" t="s">
        <v>827</v>
      </c>
      <c r="K187" s="4">
        <v>20000000</v>
      </c>
      <c r="L187" s="4" t="s">
        <v>262</v>
      </c>
      <c r="M187" s="3">
        <v>41907</v>
      </c>
      <c r="N187" s="4"/>
      <c r="O187" s="4" t="s">
        <v>718</v>
      </c>
      <c r="P187" s="4" t="s">
        <v>861</v>
      </c>
      <c r="Q187" s="4" t="s">
        <v>424</v>
      </c>
      <c r="R187" s="4" t="s">
        <v>690</v>
      </c>
      <c r="S187" s="4" t="s">
        <v>690</v>
      </c>
      <c r="T187" s="4" t="s">
        <v>210</v>
      </c>
      <c r="U187" s="4" t="s">
        <v>412</v>
      </c>
      <c r="V187" s="4">
        <v>218399</v>
      </c>
      <c r="W187" s="4"/>
      <c r="X187" s="4" t="s">
        <v>564</v>
      </c>
      <c r="Y187" s="4"/>
    </row>
    <row r="188" spans="1:25" ht="68.25" customHeight="1">
      <c r="A188" s="4" t="s">
        <v>10</v>
      </c>
      <c r="B188" s="4" t="s">
        <v>68</v>
      </c>
      <c r="C188" s="4" t="s">
        <v>248</v>
      </c>
      <c r="D188" s="4"/>
      <c r="E188" s="4"/>
      <c r="F188" s="4"/>
      <c r="G188" s="2">
        <v>2014</v>
      </c>
      <c r="H188" s="4">
        <v>26737966</v>
      </c>
      <c r="I188" s="4">
        <v>0</v>
      </c>
      <c r="J188" s="4" t="s">
        <v>539</v>
      </c>
      <c r="K188" s="4">
        <v>20000000</v>
      </c>
      <c r="L188" s="4" t="s">
        <v>262</v>
      </c>
      <c r="M188" s="3">
        <v>41873</v>
      </c>
      <c r="N188" s="4"/>
      <c r="O188" s="4" t="s">
        <v>718</v>
      </c>
      <c r="P188" s="4" t="s">
        <v>861</v>
      </c>
      <c r="Q188" s="4" t="s">
        <v>424</v>
      </c>
      <c r="R188" s="4" t="s">
        <v>690</v>
      </c>
      <c r="S188" s="4" t="s">
        <v>690</v>
      </c>
      <c r="T188" s="4" t="s">
        <v>210</v>
      </c>
      <c r="U188" s="4" t="s">
        <v>412</v>
      </c>
      <c r="V188" s="4">
        <v>216880</v>
      </c>
      <c r="W188" s="4"/>
      <c r="X188" s="4" t="s">
        <v>564</v>
      </c>
      <c r="Y188" s="4"/>
    </row>
    <row r="189" spans="1:25" ht="79.5" customHeight="1">
      <c r="A189" s="4" t="s">
        <v>10</v>
      </c>
      <c r="B189" s="4" t="s">
        <v>652</v>
      </c>
      <c r="C189" s="4" t="s">
        <v>248</v>
      </c>
      <c r="D189" s="4" t="s">
        <v>158</v>
      </c>
      <c r="E189" s="4" t="s">
        <v>281</v>
      </c>
      <c r="F189" s="4" t="s">
        <v>747</v>
      </c>
      <c r="G189" s="2">
        <v>2014</v>
      </c>
      <c r="H189" s="4">
        <v>1008827</v>
      </c>
      <c r="I189" s="4">
        <v>0</v>
      </c>
      <c r="J189" s="4" t="s">
        <v>184</v>
      </c>
      <c r="K189" s="4">
        <v>800000</v>
      </c>
      <c r="L189" s="4" t="s">
        <v>262</v>
      </c>
      <c r="M189" s="3">
        <v>41948</v>
      </c>
      <c r="N189" s="4" t="s">
        <v>597</v>
      </c>
      <c r="O189" s="4" t="s">
        <v>718</v>
      </c>
      <c r="P189" s="4" t="s">
        <v>207</v>
      </c>
      <c r="Q189" s="4" t="s">
        <v>424</v>
      </c>
      <c r="R189" s="4" t="s">
        <v>690</v>
      </c>
      <c r="S189" s="4" t="s">
        <v>690</v>
      </c>
      <c r="T189" s="4" t="s">
        <v>439</v>
      </c>
      <c r="U189" s="4" t="s">
        <v>412</v>
      </c>
      <c r="V189" s="4">
        <v>220346</v>
      </c>
      <c r="W189" s="4"/>
      <c r="X189" s="4" t="s">
        <v>564</v>
      </c>
      <c r="Y189" s="4" t="s">
        <v>731</v>
      </c>
    </row>
    <row r="190" spans="1:25" ht="45.75" customHeight="1">
      <c r="A190" s="4" t="s">
        <v>10</v>
      </c>
      <c r="B190" s="4" t="s">
        <v>708</v>
      </c>
      <c r="C190" s="4" t="s">
        <v>248</v>
      </c>
      <c r="D190" s="4"/>
      <c r="E190" s="4"/>
      <c r="F190" s="4"/>
      <c r="G190" s="2">
        <v>2014</v>
      </c>
      <c r="H190" s="4">
        <v>2233666</v>
      </c>
      <c r="I190" s="4">
        <v>0</v>
      </c>
      <c r="J190" s="4" t="s">
        <v>444</v>
      </c>
      <c r="K190" s="4">
        <v>1757895</v>
      </c>
      <c r="L190" s="4" t="s">
        <v>262</v>
      </c>
      <c r="M190" s="3">
        <v>41913</v>
      </c>
      <c r="N190" s="4"/>
      <c r="O190" s="4" t="s">
        <v>508</v>
      </c>
      <c r="P190" s="4" t="s">
        <v>861</v>
      </c>
      <c r="Q190" s="4" t="s">
        <v>424</v>
      </c>
      <c r="R190" s="4" t="s">
        <v>690</v>
      </c>
      <c r="S190" s="4" t="s">
        <v>690</v>
      </c>
      <c r="T190" s="4" t="s">
        <v>210</v>
      </c>
      <c r="U190" s="4" t="s">
        <v>412</v>
      </c>
      <c r="V190" s="4">
        <v>219945</v>
      </c>
      <c r="W190" s="4"/>
      <c r="X190" s="4" t="s">
        <v>564</v>
      </c>
      <c r="Y190" s="4"/>
    </row>
    <row r="191" spans="1:25" ht="79.5" customHeight="1">
      <c r="A191" s="4" t="s">
        <v>10</v>
      </c>
      <c r="B191" s="4" t="s">
        <v>357</v>
      </c>
      <c r="C191" s="4" t="s">
        <v>248</v>
      </c>
      <c r="D191" s="4" t="s">
        <v>158</v>
      </c>
      <c r="E191" s="4" t="s">
        <v>111</v>
      </c>
      <c r="F191" s="4" t="s">
        <v>12</v>
      </c>
      <c r="G191" s="2">
        <v>2014</v>
      </c>
      <c r="H191" s="4">
        <v>1270648</v>
      </c>
      <c r="I191" s="4">
        <v>0</v>
      </c>
      <c r="J191" s="4" t="s">
        <v>870</v>
      </c>
      <c r="K191" s="4">
        <v>1000000</v>
      </c>
      <c r="L191" s="4" t="s">
        <v>262</v>
      </c>
      <c r="M191" s="3">
        <v>41920</v>
      </c>
      <c r="N191" s="4" t="s">
        <v>597</v>
      </c>
      <c r="O191" s="4" t="s">
        <v>508</v>
      </c>
      <c r="P191" s="4" t="s">
        <v>226</v>
      </c>
      <c r="Q191" s="4" t="s">
        <v>560</v>
      </c>
      <c r="R191" s="4" t="s">
        <v>690</v>
      </c>
      <c r="S191" s="4" t="s">
        <v>690</v>
      </c>
      <c r="T191" s="4" t="s">
        <v>439</v>
      </c>
      <c r="U191" s="4" t="s">
        <v>412</v>
      </c>
      <c r="V191" s="4">
        <v>218947</v>
      </c>
      <c r="W191" s="4"/>
      <c r="X191" s="4" t="s">
        <v>568</v>
      </c>
      <c r="Y191" s="4" t="s">
        <v>597</v>
      </c>
    </row>
    <row r="192" spans="1:25" ht="79.5" customHeight="1">
      <c r="A192" s="4" t="s">
        <v>10</v>
      </c>
      <c r="B192" s="4" t="s">
        <v>678</v>
      </c>
      <c r="C192" s="4" t="s">
        <v>248</v>
      </c>
      <c r="D192" s="4" t="s">
        <v>158</v>
      </c>
      <c r="E192" s="4" t="s">
        <v>809</v>
      </c>
      <c r="F192" s="4" t="s">
        <v>747</v>
      </c>
      <c r="G192" s="2">
        <v>2014</v>
      </c>
      <c r="H192" s="4">
        <v>1349296</v>
      </c>
      <c r="I192" s="4">
        <v>0</v>
      </c>
      <c r="J192" s="4" t="s">
        <v>202</v>
      </c>
      <c r="K192" s="4">
        <v>1000000</v>
      </c>
      <c r="L192" s="4" t="s">
        <v>262</v>
      </c>
      <c r="M192" s="3">
        <v>41871</v>
      </c>
      <c r="N192" s="4" t="s">
        <v>597</v>
      </c>
      <c r="O192" s="4" t="s">
        <v>718</v>
      </c>
      <c r="P192" s="4" t="s">
        <v>226</v>
      </c>
      <c r="Q192" s="4" t="s">
        <v>424</v>
      </c>
      <c r="R192" s="4" t="s">
        <v>690</v>
      </c>
      <c r="S192" s="4" t="s">
        <v>690</v>
      </c>
      <c r="T192" s="4" t="s">
        <v>439</v>
      </c>
      <c r="U192" s="4" t="s">
        <v>412</v>
      </c>
      <c r="V192" s="4">
        <v>218890</v>
      </c>
      <c r="W192" s="4"/>
      <c r="X192" s="4" t="s">
        <v>568</v>
      </c>
      <c r="Y192" s="4" t="s">
        <v>731</v>
      </c>
    </row>
    <row r="193" spans="1:25" ht="79.5" customHeight="1">
      <c r="A193" s="4" t="s">
        <v>494</v>
      </c>
      <c r="B193" s="4" t="s">
        <v>656</v>
      </c>
      <c r="C193" s="4" t="s">
        <v>248</v>
      </c>
      <c r="D193" s="4" t="s">
        <v>158</v>
      </c>
      <c r="E193" s="4" t="s">
        <v>534</v>
      </c>
      <c r="F193" s="4" t="s">
        <v>747</v>
      </c>
      <c r="G193" s="2">
        <v>2014</v>
      </c>
      <c r="H193" s="4">
        <v>150000</v>
      </c>
      <c r="I193" s="4">
        <v>0</v>
      </c>
      <c r="J193" s="4" t="s">
        <v>203</v>
      </c>
      <c r="K193" s="4" t="s">
        <v>333</v>
      </c>
      <c r="L193" s="4" t="s">
        <v>737</v>
      </c>
      <c r="M193" s="3">
        <v>41890</v>
      </c>
      <c r="N193" s="4" t="s">
        <v>597</v>
      </c>
      <c r="O193" s="4" t="s">
        <v>718</v>
      </c>
      <c r="P193" s="4" t="s">
        <v>207</v>
      </c>
      <c r="Q193" s="4" t="s">
        <v>560</v>
      </c>
      <c r="R193" s="4" t="s">
        <v>494</v>
      </c>
      <c r="S193" s="4" t="s">
        <v>400</v>
      </c>
      <c r="T193" s="4" t="s">
        <v>551</v>
      </c>
      <c r="U193" s="4" t="s">
        <v>412</v>
      </c>
      <c r="V193" s="4">
        <v>218075</v>
      </c>
      <c r="W193" s="4"/>
      <c r="X193" s="4" t="s">
        <v>564</v>
      </c>
      <c r="Y193" s="4" t="s">
        <v>731</v>
      </c>
    </row>
    <row r="194" spans="1:25" ht="57" customHeight="1">
      <c r="A194" s="4" t="s">
        <v>494</v>
      </c>
      <c r="B194" s="4" t="s">
        <v>296</v>
      </c>
      <c r="C194" s="4" t="s">
        <v>248</v>
      </c>
      <c r="D194" s="4"/>
      <c r="E194" s="4"/>
      <c r="F194" s="4"/>
      <c r="G194" s="2">
        <v>2014</v>
      </c>
      <c r="H194" s="4">
        <v>75000</v>
      </c>
      <c r="I194" s="4">
        <v>0</v>
      </c>
      <c r="J194" s="4" t="s">
        <v>570</v>
      </c>
      <c r="K194" s="4" t="s">
        <v>333</v>
      </c>
      <c r="L194" s="4" t="s">
        <v>737</v>
      </c>
      <c r="M194" s="3">
        <v>41730</v>
      </c>
      <c r="N194" s="4"/>
      <c r="O194" s="4" t="s">
        <v>718</v>
      </c>
      <c r="P194" s="4" t="s">
        <v>207</v>
      </c>
      <c r="Q194" s="4" t="s">
        <v>560</v>
      </c>
      <c r="R194" s="4" t="s">
        <v>494</v>
      </c>
      <c r="S194" s="4" t="s">
        <v>400</v>
      </c>
      <c r="T194" s="4" t="s">
        <v>301</v>
      </c>
      <c r="U194" s="4" t="s">
        <v>412</v>
      </c>
      <c r="V194" s="4">
        <v>218076</v>
      </c>
      <c r="W194" s="4"/>
      <c r="X194" s="4" t="s">
        <v>564</v>
      </c>
      <c r="Y194" s="4"/>
    </row>
    <row r="195" spans="1:25" ht="57" customHeight="1">
      <c r="A195" s="4" t="s">
        <v>376</v>
      </c>
      <c r="B195" s="4" t="s">
        <v>72</v>
      </c>
      <c r="C195" s="4" t="s">
        <v>248</v>
      </c>
      <c r="D195" s="4"/>
      <c r="E195" s="4"/>
      <c r="F195" s="4"/>
      <c r="G195" s="2">
        <v>2014</v>
      </c>
      <c r="H195" s="4">
        <v>0</v>
      </c>
      <c r="I195" s="4">
        <v>0</v>
      </c>
      <c r="J195" s="4" t="s">
        <v>694</v>
      </c>
      <c r="K195" s="4" t="s">
        <v>333</v>
      </c>
      <c r="L195" s="4" t="s">
        <v>737</v>
      </c>
      <c r="M195" s="3">
        <v>41899</v>
      </c>
      <c r="N195" s="4"/>
      <c r="O195" s="4" t="s">
        <v>718</v>
      </c>
      <c r="P195" s="4" t="s">
        <v>861</v>
      </c>
      <c r="Q195" s="4" t="s">
        <v>560</v>
      </c>
      <c r="R195" s="4" t="s">
        <v>376</v>
      </c>
      <c r="S195" s="4" t="s">
        <v>400</v>
      </c>
      <c r="T195" s="4" t="s">
        <v>559</v>
      </c>
      <c r="U195" s="4" t="s">
        <v>412</v>
      </c>
      <c r="V195" s="4">
        <v>219070</v>
      </c>
      <c r="W195" s="4"/>
      <c r="X195" s="4" t="s">
        <v>564</v>
      </c>
      <c r="Y195" s="4"/>
    </row>
    <row r="196" spans="1:25" ht="79.5" customHeight="1">
      <c r="A196" s="4" t="s">
        <v>799</v>
      </c>
      <c r="B196" s="4" t="s">
        <v>63</v>
      </c>
      <c r="C196" s="4" t="s">
        <v>248</v>
      </c>
      <c r="D196" s="4" t="s">
        <v>158</v>
      </c>
      <c r="E196" s="4" t="s">
        <v>854</v>
      </c>
      <c r="F196" s="4" t="s">
        <v>885</v>
      </c>
      <c r="G196" s="2">
        <v>2014</v>
      </c>
      <c r="H196" s="4">
        <v>9021601</v>
      </c>
      <c r="I196" s="4">
        <v>0</v>
      </c>
      <c r="J196" s="4" t="s">
        <v>800</v>
      </c>
      <c r="K196" s="4">
        <v>7100000</v>
      </c>
      <c r="L196" s="4" t="s">
        <v>262</v>
      </c>
      <c r="M196" s="3">
        <v>41929</v>
      </c>
      <c r="N196" s="4" t="s">
        <v>597</v>
      </c>
      <c r="O196" s="4" t="s">
        <v>718</v>
      </c>
      <c r="P196" s="4" t="s">
        <v>861</v>
      </c>
      <c r="Q196" s="4" t="s">
        <v>424</v>
      </c>
      <c r="R196" s="4" t="s">
        <v>799</v>
      </c>
      <c r="S196" s="4" t="s">
        <v>799</v>
      </c>
      <c r="T196" s="4" t="s">
        <v>439</v>
      </c>
      <c r="U196" s="4" t="s">
        <v>412</v>
      </c>
      <c r="V196" s="4">
        <v>219427</v>
      </c>
      <c r="W196" s="4"/>
      <c r="X196" s="4" t="s">
        <v>564</v>
      </c>
      <c r="Y196" s="4" t="s">
        <v>731</v>
      </c>
    </row>
    <row r="197" spans="1:25" ht="33.75" customHeight="1">
      <c r="A197" s="4" t="s">
        <v>799</v>
      </c>
      <c r="B197" s="4" t="s">
        <v>414</v>
      </c>
      <c r="C197" s="4" t="s">
        <v>248</v>
      </c>
      <c r="D197" s="4"/>
      <c r="E197" s="4"/>
      <c r="F197" s="4"/>
      <c r="G197" s="2">
        <v>2014</v>
      </c>
      <c r="H197" s="4">
        <v>1168996</v>
      </c>
      <c r="I197" s="4">
        <v>0</v>
      </c>
      <c r="J197" s="4" t="s">
        <v>81</v>
      </c>
      <c r="K197" s="4">
        <v>920000</v>
      </c>
      <c r="L197" s="4" t="s">
        <v>262</v>
      </c>
      <c r="M197" s="3">
        <v>41928</v>
      </c>
      <c r="N197" s="4"/>
      <c r="O197" s="4" t="s">
        <v>718</v>
      </c>
      <c r="P197" s="4" t="s">
        <v>861</v>
      </c>
      <c r="Q197" s="4" t="s">
        <v>424</v>
      </c>
      <c r="R197" s="4" t="s">
        <v>799</v>
      </c>
      <c r="S197" s="4" t="s">
        <v>799</v>
      </c>
      <c r="T197" s="4" t="s">
        <v>551</v>
      </c>
      <c r="U197" s="4" t="s">
        <v>412</v>
      </c>
      <c r="V197" s="4">
        <v>220066</v>
      </c>
      <c r="W197" s="4"/>
      <c r="X197" s="4" t="s">
        <v>564</v>
      </c>
      <c r="Y197" s="4"/>
    </row>
    <row r="198" spans="1:25" ht="79.5" customHeight="1">
      <c r="A198" s="4" t="s">
        <v>799</v>
      </c>
      <c r="B198" s="4" t="s">
        <v>414</v>
      </c>
      <c r="C198" s="4" t="s">
        <v>248</v>
      </c>
      <c r="D198" s="4" t="s">
        <v>158</v>
      </c>
      <c r="E198" s="4" t="s">
        <v>788</v>
      </c>
      <c r="F198" s="4" t="s">
        <v>845</v>
      </c>
      <c r="G198" s="2">
        <v>2014</v>
      </c>
      <c r="H198" s="4">
        <v>0</v>
      </c>
      <c r="I198" s="4">
        <v>374332</v>
      </c>
      <c r="J198" s="4" t="s">
        <v>389</v>
      </c>
      <c r="K198" s="4">
        <v>280000</v>
      </c>
      <c r="L198" s="4" t="s">
        <v>262</v>
      </c>
      <c r="M198" s="3">
        <v>41864</v>
      </c>
      <c r="N198" s="4" t="s">
        <v>597</v>
      </c>
      <c r="O198" s="4" t="s">
        <v>718</v>
      </c>
      <c r="P198" s="4" t="s">
        <v>861</v>
      </c>
      <c r="Q198" s="4" t="s">
        <v>646</v>
      </c>
      <c r="R198" s="4" t="s">
        <v>799</v>
      </c>
      <c r="S198" s="4" t="s">
        <v>799</v>
      </c>
      <c r="T198" s="4" t="s">
        <v>551</v>
      </c>
      <c r="U198" s="4" t="s">
        <v>412</v>
      </c>
      <c r="V198" s="4">
        <v>217030</v>
      </c>
      <c r="W198" s="4"/>
      <c r="X198" s="4" t="s">
        <v>564</v>
      </c>
      <c r="Y198" s="4" t="s">
        <v>731</v>
      </c>
    </row>
    <row r="199" spans="1:25" ht="79.5" customHeight="1">
      <c r="A199" s="4" t="s">
        <v>799</v>
      </c>
      <c r="B199" s="4" t="s">
        <v>414</v>
      </c>
      <c r="C199" s="4" t="s">
        <v>248</v>
      </c>
      <c r="D199" s="4" t="s">
        <v>158</v>
      </c>
      <c r="E199" s="4" t="s">
        <v>788</v>
      </c>
      <c r="F199" s="4" t="s">
        <v>845</v>
      </c>
      <c r="G199" s="2">
        <v>2014</v>
      </c>
      <c r="H199" s="4">
        <v>374332</v>
      </c>
      <c r="I199" s="4">
        <v>0</v>
      </c>
      <c r="J199" s="4" t="s">
        <v>35</v>
      </c>
      <c r="K199" s="4">
        <v>280000</v>
      </c>
      <c r="L199" s="4" t="s">
        <v>262</v>
      </c>
      <c r="M199" s="3">
        <v>41869</v>
      </c>
      <c r="N199" s="4" t="s">
        <v>597</v>
      </c>
      <c r="O199" s="4" t="s">
        <v>718</v>
      </c>
      <c r="P199" s="4" t="s">
        <v>861</v>
      </c>
      <c r="Q199" s="4" t="s">
        <v>424</v>
      </c>
      <c r="R199" s="4" t="s">
        <v>799</v>
      </c>
      <c r="S199" s="4" t="s">
        <v>799</v>
      </c>
      <c r="T199" s="4" t="s">
        <v>551</v>
      </c>
      <c r="U199" s="4" t="s">
        <v>412</v>
      </c>
      <c r="V199" s="4">
        <v>218426</v>
      </c>
      <c r="W199" s="4"/>
      <c r="X199" s="4" t="s">
        <v>564</v>
      </c>
      <c r="Y199" s="4" t="s">
        <v>731</v>
      </c>
    </row>
    <row r="200" spans="1:25" ht="79.5" customHeight="1">
      <c r="A200" s="4" t="s">
        <v>799</v>
      </c>
      <c r="B200" s="4" t="s">
        <v>678</v>
      </c>
      <c r="C200" s="4" t="s">
        <v>248</v>
      </c>
      <c r="D200" s="4" t="s">
        <v>158</v>
      </c>
      <c r="E200" s="4" t="s">
        <v>809</v>
      </c>
      <c r="F200" s="4" t="s">
        <v>747</v>
      </c>
      <c r="G200" s="2">
        <v>2014</v>
      </c>
      <c r="H200" s="4">
        <v>666000</v>
      </c>
      <c r="I200" s="4">
        <v>0</v>
      </c>
      <c r="J200" s="4" t="s">
        <v>558</v>
      </c>
      <c r="K200" s="4">
        <v>500000</v>
      </c>
      <c r="L200" s="4" t="s">
        <v>262</v>
      </c>
      <c r="M200" s="3">
        <v>41878</v>
      </c>
      <c r="N200" s="4" t="s">
        <v>597</v>
      </c>
      <c r="O200" s="4" t="s">
        <v>718</v>
      </c>
      <c r="P200" s="4" t="s">
        <v>861</v>
      </c>
      <c r="Q200" s="4" t="s">
        <v>560</v>
      </c>
      <c r="R200" s="4" t="s">
        <v>799</v>
      </c>
      <c r="S200" s="4" t="s">
        <v>799</v>
      </c>
      <c r="T200" s="4" t="s">
        <v>439</v>
      </c>
      <c r="U200" s="4" t="s">
        <v>412</v>
      </c>
      <c r="V200" s="4">
        <v>218985</v>
      </c>
      <c r="W200" s="4"/>
      <c r="X200" s="4" t="s">
        <v>568</v>
      </c>
      <c r="Y200" s="4" t="s">
        <v>731</v>
      </c>
    </row>
    <row r="201" spans="1:25" ht="22.5" customHeight="1">
      <c r="A201" s="4" t="s">
        <v>343</v>
      </c>
      <c r="B201" s="4" t="s">
        <v>563</v>
      </c>
      <c r="C201" s="4" t="s">
        <v>248</v>
      </c>
      <c r="D201" s="4"/>
      <c r="E201" s="4"/>
      <c r="F201" s="4"/>
      <c r="G201" s="2">
        <v>2014</v>
      </c>
      <c r="H201" s="4">
        <v>6353240</v>
      </c>
      <c r="I201" s="4">
        <v>0</v>
      </c>
      <c r="J201" s="4" t="s">
        <v>434</v>
      </c>
      <c r="K201" s="4">
        <v>5000000</v>
      </c>
      <c r="L201" s="4" t="s">
        <v>262</v>
      </c>
      <c r="M201" s="3">
        <v>41913</v>
      </c>
      <c r="N201" s="4"/>
      <c r="O201" s="4" t="s">
        <v>718</v>
      </c>
      <c r="P201" s="4" t="s">
        <v>226</v>
      </c>
      <c r="Q201" s="4" t="s">
        <v>424</v>
      </c>
      <c r="R201" s="4" t="s">
        <v>343</v>
      </c>
      <c r="S201" s="4" t="s">
        <v>343</v>
      </c>
      <c r="T201" s="4" t="s">
        <v>67</v>
      </c>
      <c r="U201" s="4" t="s">
        <v>454</v>
      </c>
      <c r="V201" s="4">
        <v>218885</v>
      </c>
      <c r="W201" s="4"/>
      <c r="X201" s="4" t="s">
        <v>564</v>
      </c>
      <c r="Y201" s="4"/>
    </row>
    <row r="202" spans="1:25" ht="22.5" customHeight="1">
      <c r="A202" s="4" t="s">
        <v>343</v>
      </c>
      <c r="B202" s="4" t="s">
        <v>563</v>
      </c>
      <c r="C202" s="4" t="s">
        <v>248</v>
      </c>
      <c r="D202" s="4"/>
      <c r="E202" s="4"/>
      <c r="F202" s="4"/>
      <c r="G202" s="2">
        <v>2014</v>
      </c>
      <c r="H202" s="4">
        <v>674764</v>
      </c>
      <c r="I202" s="4">
        <v>0</v>
      </c>
      <c r="J202" s="4" t="s">
        <v>794</v>
      </c>
      <c r="K202" s="4">
        <v>500000</v>
      </c>
      <c r="L202" s="4" t="s">
        <v>262</v>
      </c>
      <c r="M202" s="3">
        <v>41878</v>
      </c>
      <c r="N202" s="4"/>
      <c r="O202" s="4" t="s">
        <v>718</v>
      </c>
      <c r="P202" s="4" t="s">
        <v>226</v>
      </c>
      <c r="Q202" s="4" t="s">
        <v>424</v>
      </c>
      <c r="R202" s="4" t="s">
        <v>343</v>
      </c>
      <c r="S202" s="4" t="s">
        <v>343</v>
      </c>
      <c r="T202" s="4" t="s">
        <v>67</v>
      </c>
      <c r="U202" s="4" t="s">
        <v>454</v>
      </c>
      <c r="V202" s="4">
        <v>219426</v>
      </c>
      <c r="W202" s="4"/>
      <c r="X202" s="4" t="s">
        <v>564</v>
      </c>
      <c r="Y202" s="4"/>
    </row>
    <row r="203" spans="1:25" ht="33.75" customHeight="1">
      <c r="A203" s="4" t="s">
        <v>343</v>
      </c>
      <c r="B203" s="4" t="s">
        <v>563</v>
      </c>
      <c r="C203" s="4" t="s">
        <v>248</v>
      </c>
      <c r="D203" s="4"/>
      <c r="E203" s="4"/>
      <c r="F203" s="4"/>
      <c r="G203" s="2">
        <v>2014</v>
      </c>
      <c r="H203" s="4">
        <v>12055336</v>
      </c>
      <c r="I203" s="4">
        <v>0</v>
      </c>
      <c r="J203" s="4" t="s">
        <v>823</v>
      </c>
      <c r="K203" s="4">
        <v>9150000</v>
      </c>
      <c r="L203" s="4" t="s">
        <v>262</v>
      </c>
      <c r="M203" s="3">
        <v>41883</v>
      </c>
      <c r="N203" s="4"/>
      <c r="O203" s="4" t="s">
        <v>718</v>
      </c>
      <c r="P203" s="4" t="s">
        <v>42</v>
      </c>
      <c r="Q203" s="4" t="s">
        <v>424</v>
      </c>
      <c r="R203" s="4" t="s">
        <v>343</v>
      </c>
      <c r="S203" s="4" t="s">
        <v>343</v>
      </c>
      <c r="T203" s="4" t="s">
        <v>67</v>
      </c>
      <c r="U203" s="4" t="s">
        <v>412</v>
      </c>
      <c r="V203" s="4">
        <v>220849</v>
      </c>
      <c r="W203" s="4"/>
      <c r="X203" s="4" t="s">
        <v>564</v>
      </c>
      <c r="Y203" s="4"/>
    </row>
    <row r="204" spans="1:25" ht="33.75" customHeight="1">
      <c r="A204" s="4" t="s">
        <v>343</v>
      </c>
      <c r="B204" s="4" t="s">
        <v>563</v>
      </c>
      <c r="C204" s="4" t="s">
        <v>248</v>
      </c>
      <c r="D204" s="4"/>
      <c r="E204" s="4"/>
      <c r="F204" s="4"/>
      <c r="G204" s="2">
        <v>2014</v>
      </c>
      <c r="H204" s="4">
        <v>527009</v>
      </c>
      <c r="I204" s="4">
        <v>0</v>
      </c>
      <c r="J204" s="4" t="s">
        <v>528</v>
      </c>
      <c r="K204" s="4">
        <v>400000</v>
      </c>
      <c r="L204" s="4" t="s">
        <v>262</v>
      </c>
      <c r="M204" s="3">
        <v>41883</v>
      </c>
      <c r="N204" s="4"/>
      <c r="O204" s="4" t="s">
        <v>718</v>
      </c>
      <c r="P204" s="4" t="s">
        <v>378</v>
      </c>
      <c r="Q204" s="4" t="s">
        <v>424</v>
      </c>
      <c r="R204" s="4" t="s">
        <v>343</v>
      </c>
      <c r="S204" s="4" t="s">
        <v>343</v>
      </c>
      <c r="T204" s="4" t="s">
        <v>67</v>
      </c>
      <c r="U204" s="4" t="s">
        <v>412</v>
      </c>
      <c r="V204" s="4">
        <v>220851</v>
      </c>
      <c r="W204" s="4"/>
      <c r="X204" s="4" t="s">
        <v>564</v>
      </c>
      <c r="Y204" s="4"/>
    </row>
    <row r="205" spans="1:25" ht="33.75" customHeight="1">
      <c r="A205" s="4" t="s">
        <v>343</v>
      </c>
      <c r="B205" s="4" t="s">
        <v>563</v>
      </c>
      <c r="C205" s="4" t="s">
        <v>248</v>
      </c>
      <c r="D205" s="4"/>
      <c r="E205" s="4"/>
      <c r="F205" s="4"/>
      <c r="G205" s="2">
        <v>2014</v>
      </c>
      <c r="H205" s="4">
        <v>5082592</v>
      </c>
      <c r="I205" s="4">
        <v>0</v>
      </c>
      <c r="J205" s="4" t="s">
        <v>796</v>
      </c>
      <c r="K205" s="4">
        <v>4000000</v>
      </c>
      <c r="L205" s="4" t="s">
        <v>262</v>
      </c>
      <c r="M205" s="3">
        <v>41895</v>
      </c>
      <c r="N205" s="4"/>
      <c r="O205" s="4" t="s">
        <v>718</v>
      </c>
      <c r="P205" s="4" t="s">
        <v>226</v>
      </c>
      <c r="Q205" s="4" t="s">
        <v>560</v>
      </c>
      <c r="R205" s="4" t="s">
        <v>343</v>
      </c>
      <c r="S205" s="4" t="s">
        <v>343</v>
      </c>
      <c r="T205" s="4" t="s">
        <v>67</v>
      </c>
      <c r="U205" s="4" t="s">
        <v>412</v>
      </c>
      <c r="V205" s="4">
        <v>219874</v>
      </c>
      <c r="W205" s="4"/>
      <c r="X205" s="4" t="s">
        <v>564</v>
      </c>
      <c r="Y205" s="4"/>
    </row>
    <row r="206" spans="1:25" ht="45.75" customHeight="1">
      <c r="A206" s="4" t="s">
        <v>343</v>
      </c>
      <c r="B206" s="4" t="s">
        <v>884</v>
      </c>
      <c r="C206" s="4" t="s">
        <v>248</v>
      </c>
      <c r="D206" s="4"/>
      <c r="E206" s="4"/>
      <c r="F206" s="4"/>
      <c r="G206" s="2">
        <v>2014</v>
      </c>
      <c r="H206" s="4">
        <v>206327</v>
      </c>
      <c r="I206" s="4">
        <v>0</v>
      </c>
      <c r="J206" s="4" t="s">
        <v>4</v>
      </c>
      <c r="K206" s="4">
        <v>150000</v>
      </c>
      <c r="L206" s="4" t="s">
        <v>262</v>
      </c>
      <c r="M206" s="3">
        <v>41753</v>
      </c>
      <c r="N206" s="4"/>
      <c r="O206" s="4" t="s">
        <v>718</v>
      </c>
      <c r="P206" s="4" t="s">
        <v>226</v>
      </c>
      <c r="Q206" s="4" t="s">
        <v>424</v>
      </c>
      <c r="R206" s="4" t="s">
        <v>343</v>
      </c>
      <c r="S206" s="4" t="s">
        <v>343</v>
      </c>
      <c r="T206" s="4" t="s">
        <v>551</v>
      </c>
      <c r="U206" s="4" t="s">
        <v>412</v>
      </c>
      <c r="V206" s="4">
        <v>218991</v>
      </c>
      <c r="W206" s="4"/>
      <c r="X206" s="4" t="s">
        <v>564</v>
      </c>
      <c r="Y206" s="4"/>
    </row>
    <row r="207" spans="1:25" ht="45.75" customHeight="1">
      <c r="A207" s="4" t="s">
        <v>343</v>
      </c>
      <c r="B207" s="4" t="s">
        <v>400</v>
      </c>
      <c r="C207" s="4" t="s">
        <v>248</v>
      </c>
      <c r="D207" s="4"/>
      <c r="E207" s="4"/>
      <c r="F207" s="4"/>
      <c r="G207" s="2">
        <v>2014</v>
      </c>
      <c r="H207" s="4">
        <v>16506</v>
      </c>
      <c r="I207" s="4">
        <v>0</v>
      </c>
      <c r="J207" s="4" t="s">
        <v>225</v>
      </c>
      <c r="K207" s="4">
        <v>12000</v>
      </c>
      <c r="L207" s="4" t="s">
        <v>262</v>
      </c>
      <c r="M207" s="3">
        <v>41744</v>
      </c>
      <c r="N207" s="4"/>
      <c r="O207" s="4" t="s">
        <v>718</v>
      </c>
      <c r="P207" s="4" t="s">
        <v>226</v>
      </c>
      <c r="Q207" s="4" t="s">
        <v>560</v>
      </c>
      <c r="R207" s="4" t="s">
        <v>343</v>
      </c>
      <c r="S207" s="4" t="s">
        <v>343</v>
      </c>
      <c r="T207" s="4" t="s">
        <v>301</v>
      </c>
      <c r="U207" s="4" t="s">
        <v>454</v>
      </c>
      <c r="V207" s="4">
        <v>219335</v>
      </c>
      <c r="W207" s="4"/>
      <c r="X207" s="4" t="s">
        <v>564</v>
      </c>
      <c r="Y207" s="4"/>
    </row>
    <row r="208" spans="1:25" ht="45.75" customHeight="1">
      <c r="A208" s="4" t="s">
        <v>343</v>
      </c>
      <c r="B208" s="4" t="s">
        <v>400</v>
      </c>
      <c r="C208" s="4" t="s">
        <v>248</v>
      </c>
      <c r="D208" s="4"/>
      <c r="E208" s="4"/>
      <c r="F208" s="4"/>
      <c r="G208" s="2">
        <v>2014</v>
      </c>
      <c r="H208" s="4">
        <v>78899</v>
      </c>
      <c r="I208" s="4">
        <v>0</v>
      </c>
      <c r="J208" s="4" t="s">
        <v>732</v>
      </c>
      <c r="K208" s="4">
        <v>59884</v>
      </c>
      <c r="L208" s="4" t="s">
        <v>262</v>
      </c>
      <c r="M208" s="3">
        <v>41899</v>
      </c>
      <c r="N208" s="4"/>
      <c r="O208" s="4" t="s">
        <v>508</v>
      </c>
      <c r="P208" s="4" t="s">
        <v>226</v>
      </c>
      <c r="Q208" s="4" t="s">
        <v>424</v>
      </c>
      <c r="R208" s="4" t="s">
        <v>343</v>
      </c>
      <c r="S208" s="4" t="s">
        <v>343</v>
      </c>
      <c r="T208" s="4" t="s">
        <v>301</v>
      </c>
      <c r="U208" s="4" t="s">
        <v>454</v>
      </c>
      <c r="V208" s="4">
        <v>219336</v>
      </c>
      <c r="W208" s="4"/>
      <c r="X208" s="4" t="s">
        <v>564</v>
      </c>
      <c r="Y208" s="4"/>
    </row>
    <row r="209" spans="1:25" ht="45.75" customHeight="1">
      <c r="A209" s="4" t="s">
        <v>343</v>
      </c>
      <c r="B209" s="4" t="s">
        <v>400</v>
      </c>
      <c r="C209" s="4" t="s">
        <v>248</v>
      </c>
      <c r="D209" s="4"/>
      <c r="E209" s="4"/>
      <c r="F209" s="4"/>
      <c r="G209" s="2">
        <v>2014</v>
      </c>
      <c r="H209" s="4">
        <v>30303</v>
      </c>
      <c r="I209" s="4">
        <v>0</v>
      </c>
      <c r="J209" s="4" t="s">
        <v>139</v>
      </c>
      <c r="K209" s="4">
        <v>23000</v>
      </c>
      <c r="L209" s="4" t="s">
        <v>262</v>
      </c>
      <c r="M209" s="3">
        <v>41899</v>
      </c>
      <c r="N209" s="4"/>
      <c r="O209" s="4" t="s">
        <v>718</v>
      </c>
      <c r="P209" s="4" t="s">
        <v>226</v>
      </c>
      <c r="Q209" s="4" t="s">
        <v>424</v>
      </c>
      <c r="R209" s="4" t="s">
        <v>343</v>
      </c>
      <c r="S209" s="4" t="s">
        <v>343</v>
      </c>
      <c r="T209" s="4" t="s">
        <v>301</v>
      </c>
      <c r="U209" s="4" t="s">
        <v>454</v>
      </c>
      <c r="V209" s="4">
        <v>219370</v>
      </c>
      <c r="W209" s="4"/>
      <c r="X209" s="4" t="s">
        <v>564</v>
      </c>
      <c r="Y209" s="4"/>
    </row>
    <row r="210" spans="1:25" ht="45.75" customHeight="1">
      <c r="A210" s="4" t="s">
        <v>343</v>
      </c>
      <c r="B210" s="4" t="s">
        <v>400</v>
      </c>
      <c r="C210" s="4" t="s">
        <v>248</v>
      </c>
      <c r="D210" s="4"/>
      <c r="E210" s="4"/>
      <c r="F210" s="4"/>
      <c r="G210" s="2">
        <v>2014</v>
      </c>
      <c r="H210" s="4">
        <v>51383</v>
      </c>
      <c r="I210" s="4">
        <v>0</v>
      </c>
      <c r="J210" s="4" t="s">
        <v>95</v>
      </c>
      <c r="K210" s="4">
        <v>39000</v>
      </c>
      <c r="L210" s="4" t="s">
        <v>262</v>
      </c>
      <c r="M210" s="3">
        <v>41899</v>
      </c>
      <c r="N210" s="4"/>
      <c r="O210" s="4" t="s">
        <v>718</v>
      </c>
      <c r="P210" s="4" t="s">
        <v>226</v>
      </c>
      <c r="Q210" s="4" t="s">
        <v>560</v>
      </c>
      <c r="R210" s="4" t="s">
        <v>343</v>
      </c>
      <c r="S210" s="4" t="s">
        <v>343</v>
      </c>
      <c r="T210" s="4" t="s">
        <v>301</v>
      </c>
      <c r="U210" s="4" t="s">
        <v>454</v>
      </c>
      <c r="V210" s="4">
        <v>219371</v>
      </c>
      <c r="W210" s="4"/>
      <c r="X210" s="4" t="s">
        <v>564</v>
      </c>
      <c r="Y210" s="4"/>
    </row>
    <row r="211" spans="1:25" ht="79.5" customHeight="1">
      <c r="A211" s="4" t="s">
        <v>343</v>
      </c>
      <c r="B211" s="4" t="s">
        <v>357</v>
      </c>
      <c r="C211" s="4" t="s">
        <v>248</v>
      </c>
      <c r="D211" s="4" t="s">
        <v>158</v>
      </c>
      <c r="E211" s="4" t="s">
        <v>767</v>
      </c>
      <c r="F211" s="4" t="s">
        <v>747</v>
      </c>
      <c r="G211" s="2">
        <v>2014</v>
      </c>
      <c r="H211" s="4">
        <v>635324</v>
      </c>
      <c r="I211" s="4">
        <v>0</v>
      </c>
      <c r="J211" s="4" t="s">
        <v>499</v>
      </c>
      <c r="K211" s="4">
        <v>500000</v>
      </c>
      <c r="L211" s="4" t="s">
        <v>262</v>
      </c>
      <c r="M211" s="3">
        <v>41923</v>
      </c>
      <c r="N211" s="4" t="s">
        <v>597</v>
      </c>
      <c r="O211" s="4" t="s">
        <v>467</v>
      </c>
      <c r="P211" s="4" t="s">
        <v>226</v>
      </c>
      <c r="Q211" s="4" t="s">
        <v>560</v>
      </c>
      <c r="R211" s="4" t="s">
        <v>343</v>
      </c>
      <c r="S211" s="4" t="s">
        <v>343</v>
      </c>
      <c r="T211" s="4" t="s">
        <v>439</v>
      </c>
      <c r="U211" s="4" t="s">
        <v>412</v>
      </c>
      <c r="V211" s="4">
        <v>219875</v>
      </c>
      <c r="W211" s="4"/>
      <c r="X211" s="4" t="s">
        <v>568</v>
      </c>
      <c r="Y211" s="4" t="s">
        <v>731</v>
      </c>
    </row>
    <row r="212" spans="1:25" ht="79.5" customHeight="1">
      <c r="A212" s="4" t="s">
        <v>343</v>
      </c>
      <c r="B212" s="4" t="s">
        <v>678</v>
      </c>
      <c r="C212" s="4" t="s">
        <v>248</v>
      </c>
      <c r="D212" s="4" t="s">
        <v>158</v>
      </c>
      <c r="E212" s="4" t="s">
        <v>809</v>
      </c>
      <c r="F212" s="4" t="s">
        <v>747</v>
      </c>
      <c r="G212" s="2">
        <v>2014</v>
      </c>
      <c r="H212" s="4">
        <v>668449</v>
      </c>
      <c r="I212" s="4">
        <v>0</v>
      </c>
      <c r="J212" s="4" t="s">
        <v>493</v>
      </c>
      <c r="K212" s="4">
        <v>500000</v>
      </c>
      <c r="L212" s="4" t="s">
        <v>262</v>
      </c>
      <c r="M212" s="3">
        <v>41878</v>
      </c>
      <c r="N212" s="4" t="s">
        <v>597</v>
      </c>
      <c r="O212" s="4" t="s">
        <v>718</v>
      </c>
      <c r="P212" s="4" t="s">
        <v>861</v>
      </c>
      <c r="Q212" s="4" t="s">
        <v>560</v>
      </c>
      <c r="R212" s="4" t="s">
        <v>343</v>
      </c>
      <c r="S212" s="4" t="s">
        <v>343</v>
      </c>
      <c r="T212" s="4" t="s">
        <v>439</v>
      </c>
      <c r="U212" s="4" t="s">
        <v>412</v>
      </c>
      <c r="V212" s="4">
        <v>220852</v>
      </c>
      <c r="W212" s="4"/>
      <c r="X212" s="4" t="s">
        <v>568</v>
      </c>
      <c r="Y212" s="4" t="s">
        <v>731</v>
      </c>
    </row>
    <row r="213" spans="1:25" ht="79.5" customHeight="1">
      <c r="A213" s="4" t="s">
        <v>913</v>
      </c>
      <c r="B213" s="4" t="s">
        <v>353</v>
      </c>
      <c r="C213" s="4" t="s">
        <v>248</v>
      </c>
      <c r="D213" s="4" t="s">
        <v>158</v>
      </c>
      <c r="E213" s="4" t="s">
        <v>235</v>
      </c>
      <c r="F213" s="4" t="s">
        <v>747</v>
      </c>
      <c r="G213" s="2">
        <v>2014</v>
      </c>
      <c r="H213" s="4">
        <v>70000</v>
      </c>
      <c r="I213" s="4">
        <v>0</v>
      </c>
      <c r="J213" s="4" t="s">
        <v>888</v>
      </c>
      <c r="K213" s="4" t="s">
        <v>333</v>
      </c>
      <c r="L213" s="4" t="s">
        <v>737</v>
      </c>
      <c r="M213" s="3">
        <v>41940</v>
      </c>
      <c r="N213" s="4" t="s">
        <v>597</v>
      </c>
      <c r="O213" s="4" t="s">
        <v>718</v>
      </c>
      <c r="P213" s="4" t="s">
        <v>207</v>
      </c>
      <c r="Q213" s="4" t="s">
        <v>560</v>
      </c>
      <c r="R213" s="4" t="s">
        <v>913</v>
      </c>
      <c r="S213" s="4" t="s">
        <v>400</v>
      </c>
      <c r="T213" s="4" t="s">
        <v>439</v>
      </c>
      <c r="U213" s="4" t="s">
        <v>412</v>
      </c>
      <c r="V213" s="4">
        <v>220614</v>
      </c>
      <c r="W213" s="4"/>
      <c r="X213" s="4" t="s">
        <v>404</v>
      </c>
      <c r="Y213" s="4" t="s">
        <v>731</v>
      </c>
    </row>
    <row r="214" spans="1:25" ht="57" customHeight="1">
      <c r="A214" s="4" t="s">
        <v>611</v>
      </c>
      <c r="B214" s="4" t="s">
        <v>735</v>
      </c>
      <c r="C214" s="4" t="s">
        <v>248</v>
      </c>
      <c r="D214" s="4"/>
      <c r="E214" s="4"/>
      <c r="F214" s="4"/>
      <c r="G214" s="2">
        <v>2014</v>
      </c>
      <c r="H214" s="4">
        <v>2000000</v>
      </c>
      <c r="I214" s="4">
        <v>0</v>
      </c>
      <c r="J214" s="4" t="s">
        <v>772</v>
      </c>
      <c r="K214" s="4" t="s">
        <v>333</v>
      </c>
      <c r="L214" s="4" t="s">
        <v>737</v>
      </c>
      <c r="M214" s="3">
        <v>41906</v>
      </c>
      <c r="N214" s="4"/>
      <c r="O214" s="4" t="s">
        <v>718</v>
      </c>
      <c r="P214" s="4" t="s">
        <v>861</v>
      </c>
      <c r="Q214" s="4" t="s">
        <v>424</v>
      </c>
      <c r="R214" s="4" t="s">
        <v>611</v>
      </c>
      <c r="S214" s="4" t="s">
        <v>400</v>
      </c>
      <c r="T214" s="4" t="s">
        <v>301</v>
      </c>
      <c r="U214" s="4" t="s">
        <v>412</v>
      </c>
      <c r="V214" s="4">
        <v>218821</v>
      </c>
      <c r="W214" s="4"/>
      <c r="X214" s="4" t="s">
        <v>564</v>
      </c>
      <c r="Y214" s="4"/>
    </row>
    <row r="215" spans="1:25" ht="57" customHeight="1">
      <c r="A215" s="4" t="s">
        <v>269</v>
      </c>
      <c r="B215" s="4" t="s">
        <v>723</v>
      </c>
      <c r="C215" s="4" t="s">
        <v>248</v>
      </c>
      <c r="D215" s="4"/>
      <c r="E215" s="4"/>
      <c r="F215" s="4"/>
      <c r="G215" s="2">
        <v>2014</v>
      </c>
      <c r="H215" s="4">
        <v>179881</v>
      </c>
      <c r="I215" s="4">
        <v>0</v>
      </c>
      <c r="J215" s="4" t="s">
        <v>423</v>
      </c>
      <c r="K215" s="4">
        <v>141566</v>
      </c>
      <c r="L215" s="4" t="s">
        <v>262</v>
      </c>
      <c r="M215" s="3">
        <v>41927</v>
      </c>
      <c r="N215" s="4"/>
      <c r="O215" s="4" t="s">
        <v>718</v>
      </c>
      <c r="P215" s="4" t="s">
        <v>574</v>
      </c>
      <c r="Q215" s="4" t="s">
        <v>424</v>
      </c>
      <c r="R215" s="4" t="s">
        <v>269</v>
      </c>
      <c r="S215" s="4" t="s">
        <v>269</v>
      </c>
      <c r="T215" s="4" t="s">
        <v>559</v>
      </c>
      <c r="U215" s="4" t="s">
        <v>412</v>
      </c>
      <c r="V215" s="4">
        <v>219475</v>
      </c>
      <c r="W215" s="4"/>
      <c r="X215" s="4" t="s">
        <v>564</v>
      </c>
      <c r="Y215" s="4"/>
    </row>
    <row r="216" spans="1:25" ht="33.75" customHeight="1">
      <c r="A216" s="4" t="s">
        <v>269</v>
      </c>
      <c r="B216" s="4" t="s">
        <v>651</v>
      </c>
      <c r="C216" s="4" t="s">
        <v>248</v>
      </c>
      <c r="D216" s="4"/>
      <c r="E216" s="4"/>
      <c r="F216" s="4"/>
      <c r="G216" s="2">
        <v>2014</v>
      </c>
      <c r="H216" s="4">
        <v>2017654</v>
      </c>
      <c r="I216" s="4">
        <v>0</v>
      </c>
      <c r="J216" s="4" t="s">
        <v>30</v>
      </c>
      <c r="K216" s="4">
        <v>1600000</v>
      </c>
      <c r="L216" s="4" t="s">
        <v>262</v>
      </c>
      <c r="M216" s="3">
        <v>41956</v>
      </c>
      <c r="N216" s="4"/>
      <c r="O216" s="4" t="s">
        <v>82</v>
      </c>
      <c r="P216" s="4" t="s">
        <v>207</v>
      </c>
      <c r="Q216" s="4" t="s">
        <v>424</v>
      </c>
      <c r="R216" s="4" t="s">
        <v>269</v>
      </c>
      <c r="S216" s="4" t="s">
        <v>269</v>
      </c>
      <c r="T216" s="4" t="s">
        <v>559</v>
      </c>
      <c r="U216" s="4" t="s">
        <v>412</v>
      </c>
      <c r="V216" s="4">
        <v>220835</v>
      </c>
      <c r="W216" s="4"/>
      <c r="X216" s="4" t="s">
        <v>564</v>
      </c>
      <c r="Y216" s="4"/>
    </row>
    <row r="217" spans="1:25" ht="33.75" customHeight="1">
      <c r="A217" s="4" t="s">
        <v>269</v>
      </c>
      <c r="B217" s="4" t="s">
        <v>160</v>
      </c>
      <c r="C217" s="4" t="s">
        <v>248</v>
      </c>
      <c r="D217" s="4"/>
      <c r="E217" s="4"/>
      <c r="F217" s="4"/>
      <c r="G217" s="2">
        <v>2014</v>
      </c>
      <c r="H217" s="4">
        <v>260870</v>
      </c>
      <c r="I217" s="4">
        <v>0</v>
      </c>
      <c r="J217" s="4" t="s">
        <v>867</v>
      </c>
      <c r="K217" s="4">
        <v>198000</v>
      </c>
      <c r="L217" s="4" t="s">
        <v>262</v>
      </c>
      <c r="M217" s="3">
        <v>41894</v>
      </c>
      <c r="N217" s="4"/>
      <c r="O217" s="4" t="s">
        <v>82</v>
      </c>
      <c r="P217" s="4" t="s">
        <v>693</v>
      </c>
      <c r="Q217" s="4" t="s">
        <v>424</v>
      </c>
      <c r="R217" s="4" t="s">
        <v>269</v>
      </c>
      <c r="S217" s="4" t="s">
        <v>269</v>
      </c>
      <c r="T217" s="4" t="s">
        <v>559</v>
      </c>
      <c r="U217" s="4" t="s">
        <v>412</v>
      </c>
      <c r="V217" s="4">
        <v>218099</v>
      </c>
      <c r="W217" s="4"/>
      <c r="X217" s="4" t="s">
        <v>564</v>
      </c>
      <c r="Y217" s="4"/>
    </row>
    <row r="218" spans="1:25" ht="33.75" customHeight="1">
      <c r="A218" s="4" t="s">
        <v>269</v>
      </c>
      <c r="B218" s="4" t="s">
        <v>680</v>
      </c>
      <c r="C218" s="4" t="s">
        <v>248</v>
      </c>
      <c r="D218" s="4"/>
      <c r="E218" s="4"/>
      <c r="F218" s="4"/>
      <c r="G218" s="2">
        <v>2014</v>
      </c>
      <c r="H218" s="4">
        <v>1773018</v>
      </c>
      <c r="I218" s="4">
        <v>0</v>
      </c>
      <c r="J218" s="4" t="s">
        <v>790</v>
      </c>
      <c r="K218" s="4">
        <v>1395365</v>
      </c>
      <c r="L218" s="4" t="s">
        <v>262</v>
      </c>
      <c r="M218" s="3">
        <v>41934</v>
      </c>
      <c r="N218" s="4"/>
      <c r="O218" s="4" t="s">
        <v>718</v>
      </c>
      <c r="P218" s="4" t="s">
        <v>207</v>
      </c>
      <c r="Q218" s="4" t="s">
        <v>424</v>
      </c>
      <c r="R218" s="4" t="s">
        <v>269</v>
      </c>
      <c r="S218" s="4" t="s">
        <v>269</v>
      </c>
      <c r="T218" s="4" t="s">
        <v>559</v>
      </c>
      <c r="U218" s="4" t="s">
        <v>412</v>
      </c>
      <c r="V218" s="4">
        <v>219649</v>
      </c>
      <c r="W218" s="4"/>
      <c r="X218" s="4" t="s">
        <v>564</v>
      </c>
      <c r="Y218" s="4"/>
    </row>
    <row r="219" spans="1:25" ht="79.5" customHeight="1">
      <c r="A219" s="4" t="s">
        <v>269</v>
      </c>
      <c r="B219" s="4" t="s">
        <v>63</v>
      </c>
      <c r="C219" s="4" t="s">
        <v>248</v>
      </c>
      <c r="D219" s="4" t="s">
        <v>158</v>
      </c>
      <c r="E219" s="4" t="s">
        <v>854</v>
      </c>
      <c r="F219" s="4" t="s">
        <v>885</v>
      </c>
      <c r="G219" s="2">
        <v>2014</v>
      </c>
      <c r="H219" s="4">
        <v>6305170</v>
      </c>
      <c r="I219" s="4">
        <v>0</v>
      </c>
      <c r="J219" s="4" t="s">
        <v>851</v>
      </c>
      <c r="K219" s="4">
        <v>5000000</v>
      </c>
      <c r="L219" s="4" t="s">
        <v>262</v>
      </c>
      <c r="M219" s="3">
        <v>41950</v>
      </c>
      <c r="N219" s="4" t="s">
        <v>597</v>
      </c>
      <c r="O219" s="4" t="s">
        <v>718</v>
      </c>
      <c r="P219" s="4" t="s">
        <v>861</v>
      </c>
      <c r="Q219" s="4" t="s">
        <v>424</v>
      </c>
      <c r="R219" s="4" t="s">
        <v>269</v>
      </c>
      <c r="S219" s="4" t="s">
        <v>269</v>
      </c>
      <c r="T219" s="4" t="s">
        <v>439</v>
      </c>
      <c r="U219" s="4" t="s">
        <v>412</v>
      </c>
      <c r="V219" s="4">
        <v>220817</v>
      </c>
      <c r="W219" s="4"/>
      <c r="X219" s="4" t="s">
        <v>568</v>
      </c>
      <c r="Y219" s="4" t="s">
        <v>731</v>
      </c>
    </row>
    <row r="220" spans="1:25" ht="45.75" customHeight="1">
      <c r="A220" s="4" t="s">
        <v>269</v>
      </c>
      <c r="B220" s="4" t="s">
        <v>810</v>
      </c>
      <c r="C220" s="4" t="s">
        <v>248</v>
      </c>
      <c r="D220" s="4"/>
      <c r="E220" s="4"/>
      <c r="F220" s="4"/>
      <c r="G220" s="2">
        <v>2014</v>
      </c>
      <c r="H220" s="4">
        <v>262910</v>
      </c>
      <c r="I220" s="4">
        <v>0</v>
      </c>
      <c r="J220" s="4" t="s">
        <v>326</v>
      </c>
      <c r="K220" s="4">
        <v>199549</v>
      </c>
      <c r="L220" s="4" t="s">
        <v>262</v>
      </c>
      <c r="M220" s="3">
        <v>41904</v>
      </c>
      <c r="N220" s="4"/>
      <c r="O220" s="4" t="s">
        <v>718</v>
      </c>
      <c r="P220" s="4" t="s">
        <v>207</v>
      </c>
      <c r="Q220" s="4" t="s">
        <v>424</v>
      </c>
      <c r="R220" s="4" t="s">
        <v>269</v>
      </c>
      <c r="S220" s="4" t="s">
        <v>269</v>
      </c>
      <c r="T220" s="4" t="s">
        <v>559</v>
      </c>
      <c r="U220" s="4" t="s">
        <v>412</v>
      </c>
      <c r="V220" s="4">
        <v>219334</v>
      </c>
      <c r="W220" s="4"/>
      <c r="X220" s="4" t="s">
        <v>564</v>
      </c>
      <c r="Y220" s="4"/>
    </row>
    <row r="221" spans="1:25" ht="79.5" customHeight="1">
      <c r="A221" s="4" t="s">
        <v>269</v>
      </c>
      <c r="B221" s="4" t="s">
        <v>259</v>
      </c>
      <c r="C221" s="4" t="s">
        <v>248</v>
      </c>
      <c r="D221" s="4" t="s">
        <v>158</v>
      </c>
      <c r="E221" s="4" t="s">
        <v>715</v>
      </c>
      <c r="F221" s="4" t="s">
        <v>845</v>
      </c>
      <c r="G221" s="2">
        <v>2014</v>
      </c>
      <c r="H221" s="4">
        <v>345781</v>
      </c>
      <c r="I221" s="4">
        <v>0</v>
      </c>
      <c r="J221" s="4" t="s">
        <v>221</v>
      </c>
      <c r="K221" s="4">
        <v>250000</v>
      </c>
      <c r="L221" s="4" t="s">
        <v>262</v>
      </c>
      <c r="M221" s="3">
        <v>41768</v>
      </c>
      <c r="N221" s="4" t="s">
        <v>597</v>
      </c>
      <c r="O221" s="4" t="s">
        <v>718</v>
      </c>
      <c r="P221" s="4" t="s">
        <v>226</v>
      </c>
      <c r="Q221" s="4" t="s">
        <v>424</v>
      </c>
      <c r="R221" s="4" t="s">
        <v>269</v>
      </c>
      <c r="S221" s="4" t="s">
        <v>269</v>
      </c>
      <c r="T221" s="4" t="s">
        <v>559</v>
      </c>
      <c r="U221" s="4" t="s">
        <v>412</v>
      </c>
      <c r="V221" s="4">
        <v>218893</v>
      </c>
      <c r="W221" s="4"/>
      <c r="X221" s="4" t="s">
        <v>564</v>
      </c>
      <c r="Y221" s="4" t="s">
        <v>731</v>
      </c>
    </row>
    <row r="222" spans="1:25" ht="79.5" customHeight="1">
      <c r="A222" s="4" t="s">
        <v>269</v>
      </c>
      <c r="B222" s="4" t="s">
        <v>259</v>
      </c>
      <c r="C222" s="4" t="s">
        <v>248</v>
      </c>
      <c r="D222" s="4" t="s">
        <v>158</v>
      </c>
      <c r="E222" s="4" t="s">
        <v>715</v>
      </c>
      <c r="F222" s="4" t="s">
        <v>845</v>
      </c>
      <c r="G222" s="2">
        <v>2014</v>
      </c>
      <c r="H222" s="4">
        <v>308351</v>
      </c>
      <c r="I222" s="4">
        <v>0</v>
      </c>
      <c r="J222" s="4" t="s">
        <v>340</v>
      </c>
      <c r="K222" s="4">
        <v>242672</v>
      </c>
      <c r="L222" s="4" t="s">
        <v>262</v>
      </c>
      <c r="M222" s="3">
        <v>41934</v>
      </c>
      <c r="N222" s="4" t="s">
        <v>597</v>
      </c>
      <c r="O222" s="4" t="s">
        <v>718</v>
      </c>
      <c r="P222" s="4" t="s">
        <v>693</v>
      </c>
      <c r="Q222" s="4" t="s">
        <v>424</v>
      </c>
      <c r="R222" s="4" t="s">
        <v>269</v>
      </c>
      <c r="S222" s="4" t="s">
        <v>269</v>
      </c>
      <c r="T222" s="4" t="s">
        <v>559</v>
      </c>
      <c r="U222" s="4" t="s">
        <v>412</v>
      </c>
      <c r="V222" s="4">
        <v>219777</v>
      </c>
      <c r="W222" s="4"/>
      <c r="X222" s="4" t="s">
        <v>564</v>
      </c>
      <c r="Y222" s="4" t="s">
        <v>731</v>
      </c>
    </row>
    <row r="223" spans="1:25" ht="79.5" customHeight="1">
      <c r="A223" s="4" t="s">
        <v>269</v>
      </c>
      <c r="B223" s="4" t="s">
        <v>259</v>
      </c>
      <c r="C223" s="4" t="s">
        <v>248</v>
      </c>
      <c r="D223" s="4" t="s">
        <v>158</v>
      </c>
      <c r="E223" s="4" t="s">
        <v>715</v>
      </c>
      <c r="F223" s="4" t="s">
        <v>845</v>
      </c>
      <c r="G223" s="2">
        <v>2014</v>
      </c>
      <c r="H223" s="4">
        <v>668449</v>
      </c>
      <c r="I223" s="4">
        <v>0</v>
      </c>
      <c r="J223" s="4" t="s">
        <v>355</v>
      </c>
      <c r="K223" s="4">
        <v>500000</v>
      </c>
      <c r="L223" s="4" t="s">
        <v>262</v>
      </c>
      <c r="M223" s="3">
        <v>41870</v>
      </c>
      <c r="N223" s="4" t="s">
        <v>597</v>
      </c>
      <c r="O223" s="4" t="s">
        <v>718</v>
      </c>
      <c r="P223" s="4" t="s">
        <v>693</v>
      </c>
      <c r="Q223" s="4" t="s">
        <v>424</v>
      </c>
      <c r="R223" s="4" t="s">
        <v>269</v>
      </c>
      <c r="S223" s="4" t="s">
        <v>269</v>
      </c>
      <c r="T223" s="4" t="s">
        <v>559</v>
      </c>
      <c r="U223" s="4" t="s">
        <v>412</v>
      </c>
      <c r="V223" s="4">
        <v>218101</v>
      </c>
      <c r="W223" s="4"/>
      <c r="X223" s="4" t="s">
        <v>564</v>
      </c>
      <c r="Y223" s="4" t="s">
        <v>731</v>
      </c>
    </row>
    <row r="224" spans="1:25" ht="182.25" customHeight="1">
      <c r="A224" s="4" t="s">
        <v>269</v>
      </c>
      <c r="B224" s="4" t="s">
        <v>382</v>
      </c>
      <c r="C224" s="4" t="s">
        <v>248</v>
      </c>
      <c r="D224" s="4" t="s">
        <v>158</v>
      </c>
      <c r="E224" s="4" t="s">
        <v>743</v>
      </c>
      <c r="F224" s="4" t="s">
        <v>845</v>
      </c>
      <c r="G224" s="2">
        <v>2014</v>
      </c>
      <c r="H224" s="4">
        <v>1905972</v>
      </c>
      <c r="I224" s="4">
        <v>0</v>
      </c>
      <c r="J224" s="4" t="s">
        <v>461</v>
      </c>
      <c r="K224" s="4">
        <v>1500000</v>
      </c>
      <c r="L224" s="4" t="s">
        <v>262</v>
      </c>
      <c r="M224" s="3">
        <v>41925</v>
      </c>
      <c r="N224" s="4" t="s">
        <v>597</v>
      </c>
      <c r="O224" s="4" t="s">
        <v>718</v>
      </c>
      <c r="P224" s="4" t="s">
        <v>861</v>
      </c>
      <c r="Q224" s="4" t="s">
        <v>424</v>
      </c>
      <c r="R224" s="4" t="s">
        <v>269</v>
      </c>
      <c r="S224" s="4" t="s">
        <v>269</v>
      </c>
      <c r="T224" s="4" t="s">
        <v>559</v>
      </c>
      <c r="U224" s="4" t="s">
        <v>412</v>
      </c>
      <c r="V224" s="4">
        <v>219646</v>
      </c>
      <c r="W224" s="4"/>
      <c r="X224" s="4" t="s">
        <v>404</v>
      </c>
      <c r="Y224" s="4" t="s">
        <v>731</v>
      </c>
    </row>
    <row r="225" spans="1:25" ht="79.5" customHeight="1">
      <c r="A225" s="4" t="s">
        <v>269</v>
      </c>
      <c r="B225" s="4" t="s">
        <v>382</v>
      </c>
      <c r="C225" s="4" t="s">
        <v>248</v>
      </c>
      <c r="D225" s="4" t="s">
        <v>158</v>
      </c>
      <c r="E225" s="4" t="s">
        <v>743</v>
      </c>
      <c r="F225" s="4" t="s">
        <v>845</v>
      </c>
      <c r="G225" s="2">
        <v>2014</v>
      </c>
      <c r="H225" s="4">
        <v>1905972</v>
      </c>
      <c r="I225" s="4">
        <v>0</v>
      </c>
      <c r="J225" s="4" t="s">
        <v>84</v>
      </c>
      <c r="K225" s="4">
        <v>1500000</v>
      </c>
      <c r="L225" s="4" t="s">
        <v>262</v>
      </c>
      <c r="M225" s="3">
        <v>41932</v>
      </c>
      <c r="N225" s="4" t="s">
        <v>597</v>
      </c>
      <c r="O225" s="4" t="s">
        <v>718</v>
      </c>
      <c r="P225" s="4" t="s">
        <v>207</v>
      </c>
      <c r="Q225" s="4" t="s">
        <v>424</v>
      </c>
      <c r="R225" s="4" t="s">
        <v>269</v>
      </c>
      <c r="S225" s="4" t="s">
        <v>269</v>
      </c>
      <c r="T225" s="4" t="s">
        <v>559</v>
      </c>
      <c r="U225" s="4" t="s">
        <v>412</v>
      </c>
      <c r="V225" s="4">
        <v>219695</v>
      </c>
      <c r="W225" s="4"/>
      <c r="X225" s="4" t="s">
        <v>564</v>
      </c>
      <c r="Y225" s="4" t="s">
        <v>731</v>
      </c>
    </row>
    <row r="226" spans="1:25" ht="45.75" customHeight="1">
      <c r="A226" s="4" t="s">
        <v>269</v>
      </c>
      <c r="B226" s="4" t="s">
        <v>400</v>
      </c>
      <c r="C226" s="4" t="s">
        <v>248</v>
      </c>
      <c r="D226" s="4"/>
      <c r="E226" s="4"/>
      <c r="F226" s="4"/>
      <c r="G226" s="2">
        <v>2014</v>
      </c>
      <c r="H226" s="4">
        <v>56814</v>
      </c>
      <c r="I226" s="4">
        <v>0</v>
      </c>
      <c r="J226" s="4" t="s">
        <v>631</v>
      </c>
      <c r="K226" s="4">
        <v>43122</v>
      </c>
      <c r="L226" s="4" t="s">
        <v>262</v>
      </c>
      <c r="M226" s="3">
        <v>41892</v>
      </c>
      <c r="N226" s="4"/>
      <c r="O226" s="4" t="s">
        <v>718</v>
      </c>
      <c r="P226" s="4" t="s">
        <v>693</v>
      </c>
      <c r="Q226" s="4" t="s">
        <v>424</v>
      </c>
      <c r="R226" s="4" t="s">
        <v>269</v>
      </c>
      <c r="S226" s="4" t="s">
        <v>269</v>
      </c>
      <c r="T226" s="4" t="s">
        <v>301</v>
      </c>
      <c r="U226" s="4" t="s">
        <v>412</v>
      </c>
      <c r="V226" s="4">
        <v>218100</v>
      </c>
      <c r="W226" s="4"/>
      <c r="X226" s="4" t="s">
        <v>564</v>
      </c>
      <c r="Y226" s="4"/>
    </row>
    <row r="227" spans="1:25" ht="57" customHeight="1">
      <c r="A227" s="4" t="s">
        <v>269</v>
      </c>
      <c r="B227" s="4" t="s">
        <v>172</v>
      </c>
      <c r="C227" s="4" t="s">
        <v>248</v>
      </c>
      <c r="D227" s="4"/>
      <c r="E227" s="4"/>
      <c r="F227" s="4"/>
      <c r="G227" s="2">
        <v>2014</v>
      </c>
      <c r="H227" s="4">
        <v>1241804</v>
      </c>
      <c r="I227" s="4">
        <v>0</v>
      </c>
      <c r="J227" s="4" t="s">
        <v>887</v>
      </c>
      <c r="K227" s="4">
        <v>977300</v>
      </c>
      <c r="L227" s="4" t="s">
        <v>262</v>
      </c>
      <c r="M227" s="3">
        <v>41922</v>
      </c>
      <c r="N227" s="4"/>
      <c r="O227" s="4" t="s">
        <v>508</v>
      </c>
      <c r="P227" s="4" t="s">
        <v>693</v>
      </c>
      <c r="Q227" s="4" t="s">
        <v>424</v>
      </c>
      <c r="R227" s="4" t="s">
        <v>269</v>
      </c>
      <c r="S227" s="4" t="s">
        <v>269</v>
      </c>
      <c r="T227" s="4" t="s">
        <v>67</v>
      </c>
      <c r="U227" s="4" t="s">
        <v>412</v>
      </c>
      <c r="V227" s="4">
        <v>219474</v>
      </c>
      <c r="W227" s="4"/>
      <c r="X227" s="4" t="s">
        <v>564</v>
      </c>
      <c r="Y227" s="4"/>
    </row>
    <row r="228" spans="1:25" ht="79.5" customHeight="1">
      <c r="A228" s="4" t="s">
        <v>269</v>
      </c>
      <c r="B228" s="4" t="s">
        <v>652</v>
      </c>
      <c r="C228" s="4" t="s">
        <v>248</v>
      </c>
      <c r="D228" s="4" t="s">
        <v>158</v>
      </c>
      <c r="E228" s="4" t="s">
        <v>281</v>
      </c>
      <c r="F228" s="4" t="s">
        <v>747</v>
      </c>
      <c r="G228" s="2">
        <v>2014</v>
      </c>
      <c r="H228" s="4">
        <v>108000</v>
      </c>
      <c r="I228" s="4">
        <v>0</v>
      </c>
      <c r="J228" s="4" t="s">
        <v>807</v>
      </c>
      <c r="K228" s="4">
        <v>84996</v>
      </c>
      <c r="L228" s="4" t="s">
        <v>262</v>
      </c>
      <c r="M228" s="3">
        <v>41947</v>
      </c>
      <c r="N228" s="4" t="s">
        <v>597</v>
      </c>
      <c r="O228" s="4" t="s">
        <v>718</v>
      </c>
      <c r="P228" s="4" t="s">
        <v>69</v>
      </c>
      <c r="Q228" s="4" t="s">
        <v>560</v>
      </c>
      <c r="R228" s="4" t="s">
        <v>269</v>
      </c>
      <c r="S228" s="4" t="s">
        <v>269</v>
      </c>
      <c r="T228" s="4" t="s">
        <v>439</v>
      </c>
      <c r="U228" s="4" t="s">
        <v>412</v>
      </c>
      <c r="V228" s="4">
        <v>220715</v>
      </c>
      <c r="W228" s="4"/>
      <c r="X228" s="4" t="s">
        <v>568</v>
      </c>
      <c r="Y228" s="4" t="s">
        <v>731</v>
      </c>
    </row>
    <row r="229" spans="1:25" ht="79.5" customHeight="1">
      <c r="A229" s="4" t="s">
        <v>269</v>
      </c>
      <c r="B229" s="4" t="s">
        <v>652</v>
      </c>
      <c r="C229" s="4" t="s">
        <v>248</v>
      </c>
      <c r="D229" s="4" t="s">
        <v>158</v>
      </c>
      <c r="E229" s="4" t="s">
        <v>281</v>
      </c>
      <c r="F229" s="4" t="s">
        <v>747</v>
      </c>
      <c r="G229" s="2">
        <v>2014</v>
      </c>
      <c r="H229" s="4">
        <v>108000</v>
      </c>
      <c r="I229" s="4">
        <v>0</v>
      </c>
      <c r="J229" s="4" t="s">
        <v>876</v>
      </c>
      <c r="K229" s="4">
        <v>84996</v>
      </c>
      <c r="L229" s="4" t="s">
        <v>262</v>
      </c>
      <c r="M229" s="3">
        <v>41947</v>
      </c>
      <c r="N229" s="4" t="s">
        <v>597</v>
      </c>
      <c r="O229" s="4" t="s">
        <v>718</v>
      </c>
      <c r="P229" s="4" t="s">
        <v>519</v>
      </c>
      <c r="Q229" s="4" t="s">
        <v>560</v>
      </c>
      <c r="R229" s="4" t="s">
        <v>269</v>
      </c>
      <c r="S229" s="4" t="s">
        <v>269</v>
      </c>
      <c r="T229" s="4" t="s">
        <v>439</v>
      </c>
      <c r="U229" s="4" t="s">
        <v>412</v>
      </c>
      <c r="V229" s="4">
        <v>220716</v>
      </c>
      <c r="W229" s="4"/>
      <c r="X229" s="4" t="s">
        <v>568</v>
      </c>
      <c r="Y229" s="4" t="s">
        <v>731</v>
      </c>
    </row>
    <row r="230" spans="1:25" ht="79.5" customHeight="1">
      <c r="A230" s="4" t="s">
        <v>269</v>
      </c>
      <c r="B230" s="4" t="s">
        <v>652</v>
      </c>
      <c r="C230" s="4" t="s">
        <v>248</v>
      </c>
      <c r="D230" s="4" t="s">
        <v>158</v>
      </c>
      <c r="E230" s="4" t="s">
        <v>281</v>
      </c>
      <c r="F230" s="4" t="s">
        <v>747</v>
      </c>
      <c r="G230" s="2">
        <v>2014</v>
      </c>
      <c r="H230" s="4">
        <v>486000</v>
      </c>
      <c r="I230" s="4">
        <v>0</v>
      </c>
      <c r="J230" s="4" t="s">
        <v>41</v>
      </c>
      <c r="K230" s="4">
        <v>382482</v>
      </c>
      <c r="L230" s="4" t="s">
        <v>262</v>
      </c>
      <c r="M230" s="3">
        <v>41947</v>
      </c>
      <c r="N230" s="4" t="s">
        <v>597</v>
      </c>
      <c r="O230" s="4" t="s">
        <v>718</v>
      </c>
      <c r="P230" s="4" t="s">
        <v>359</v>
      </c>
      <c r="Q230" s="4" t="s">
        <v>560</v>
      </c>
      <c r="R230" s="4" t="s">
        <v>269</v>
      </c>
      <c r="S230" s="4" t="s">
        <v>269</v>
      </c>
      <c r="T230" s="4" t="s">
        <v>439</v>
      </c>
      <c r="U230" s="4" t="s">
        <v>412</v>
      </c>
      <c r="V230" s="4">
        <v>220717</v>
      </c>
      <c r="W230" s="4"/>
      <c r="X230" s="4" t="s">
        <v>568</v>
      </c>
      <c r="Y230" s="4" t="s">
        <v>731</v>
      </c>
    </row>
    <row r="231" spans="1:25" ht="79.5" customHeight="1">
      <c r="A231" s="4" t="s">
        <v>269</v>
      </c>
      <c r="B231" s="4" t="s">
        <v>652</v>
      </c>
      <c r="C231" s="4" t="s">
        <v>248</v>
      </c>
      <c r="D231" s="4" t="s">
        <v>158</v>
      </c>
      <c r="E231" s="4" t="s">
        <v>281</v>
      </c>
      <c r="F231" s="4" t="s">
        <v>747</v>
      </c>
      <c r="G231" s="2">
        <v>2014</v>
      </c>
      <c r="H231" s="4">
        <v>378000</v>
      </c>
      <c r="I231" s="4">
        <v>0</v>
      </c>
      <c r="J231" s="4" t="s">
        <v>13</v>
      </c>
      <c r="K231" s="4">
        <v>297486</v>
      </c>
      <c r="L231" s="4" t="s">
        <v>262</v>
      </c>
      <c r="M231" s="3">
        <v>41947</v>
      </c>
      <c r="N231" s="4" t="s">
        <v>597</v>
      </c>
      <c r="O231" s="4" t="s">
        <v>718</v>
      </c>
      <c r="P231" s="4" t="s">
        <v>230</v>
      </c>
      <c r="Q231" s="4" t="s">
        <v>560</v>
      </c>
      <c r="R231" s="4" t="s">
        <v>269</v>
      </c>
      <c r="S231" s="4" t="s">
        <v>269</v>
      </c>
      <c r="T231" s="4" t="s">
        <v>439</v>
      </c>
      <c r="U231" s="4" t="s">
        <v>412</v>
      </c>
      <c r="V231" s="4">
        <v>220718</v>
      </c>
      <c r="W231" s="4"/>
      <c r="X231" s="4" t="s">
        <v>568</v>
      </c>
      <c r="Y231" s="4" t="s">
        <v>731</v>
      </c>
    </row>
    <row r="232" spans="1:25" ht="79.5" customHeight="1">
      <c r="A232" s="4" t="s">
        <v>269</v>
      </c>
      <c r="B232" s="4" t="s">
        <v>652</v>
      </c>
      <c r="C232" s="4" t="s">
        <v>248</v>
      </c>
      <c r="D232" s="4" t="s">
        <v>158</v>
      </c>
      <c r="E232" s="4" t="s">
        <v>281</v>
      </c>
      <c r="F232" s="4" t="s">
        <v>747</v>
      </c>
      <c r="G232" s="2">
        <v>2014</v>
      </c>
      <c r="H232" s="4">
        <v>26350461</v>
      </c>
      <c r="I232" s="4">
        <v>0</v>
      </c>
      <c r="J232" s="4" t="s">
        <v>428</v>
      </c>
      <c r="K232" s="4">
        <v>20000000</v>
      </c>
      <c r="L232" s="4" t="s">
        <v>262</v>
      </c>
      <c r="M232" s="3">
        <v>41940</v>
      </c>
      <c r="N232" s="4" t="s">
        <v>597</v>
      </c>
      <c r="O232" s="4" t="s">
        <v>718</v>
      </c>
      <c r="P232" s="4" t="s">
        <v>207</v>
      </c>
      <c r="Q232" s="4" t="s">
        <v>424</v>
      </c>
      <c r="R232" s="4" t="s">
        <v>269</v>
      </c>
      <c r="S232" s="4" t="s">
        <v>269</v>
      </c>
      <c r="T232" s="4" t="s">
        <v>439</v>
      </c>
      <c r="U232" s="4" t="s">
        <v>412</v>
      </c>
      <c r="V232" s="4">
        <v>220529</v>
      </c>
      <c r="W232" s="4"/>
      <c r="X232" s="4" t="s">
        <v>564</v>
      </c>
      <c r="Y232" s="4" t="s">
        <v>731</v>
      </c>
    </row>
    <row r="233" spans="1:25" ht="79.5" customHeight="1">
      <c r="A233" s="4" t="s">
        <v>269</v>
      </c>
      <c r="B233" s="4" t="s">
        <v>652</v>
      </c>
      <c r="C233" s="4" t="s">
        <v>248</v>
      </c>
      <c r="D233" s="4" t="s">
        <v>158</v>
      </c>
      <c r="E233" s="4" t="s">
        <v>281</v>
      </c>
      <c r="F233" s="4" t="s">
        <v>747</v>
      </c>
      <c r="G233" s="2">
        <v>2014</v>
      </c>
      <c r="H233" s="4">
        <v>4320000</v>
      </c>
      <c r="I233" s="4">
        <v>0</v>
      </c>
      <c r="J233" s="4" t="s">
        <v>48</v>
      </c>
      <c r="K233" s="4">
        <v>3399840</v>
      </c>
      <c r="L233" s="4" t="s">
        <v>262</v>
      </c>
      <c r="M233" s="3">
        <v>41947</v>
      </c>
      <c r="N233" s="4" t="s">
        <v>597</v>
      </c>
      <c r="O233" s="4" t="s">
        <v>718</v>
      </c>
      <c r="P233" s="4" t="s">
        <v>207</v>
      </c>
      <c r="Q233" s="4" t="s">
        <v>560</v>
      </c>
      <c r="R233" s="4" t="s">
        <v>269</v>
      </c>
      <c r="S233" s="4" t="s">
        <v>269</v>
      </c>
      <c r="T233" s="4" t="s">
        <v>439</v>
      </c>
      <c r="U233" s="4" t="s">
        <v>412</v>
      </c>
      <c r="V233" s="4">
        <v>220707</v>
      </c>
      <c r="W233" s="4"/>
      <c r="X233" s="4" t="s">
        <v>568</v>
      </c>
      <c r="Y233" s="4" t="s">
        <v>731</v>
      </c>
    </row>
    <row r="234" spans="1:25" ht="79.5" customHeight="1">
      <c r="A234" s="4" t="s">
        <v>269</v>
      </c>
      <c r="B234" s="4" t="s">
        <v>652</v>
      </c>
      <c r="C234" s="4" t="s">
        <v>248</v>
      </c>
      <c r="D234" s="4" t="s">
        <v>158</v>
      </c>
      <c r="E234" s="4" t="s">
        <v>281</v>
      </c>
      <c r="F234" s="4" t="s">
        <v>747</v>
      </c>
      <c r="G234" s="2">
        <v>2014</v>
      </c>
      <c r="H234" s="4">
        <v>1270648</v>
      </c>
      <c r="I234" s="4">
        <v>0</v>
      </c>
      <c r="J234" s="4" t="s">
        <v>60</v>
      </c>
      <c r="K234" s="4">
        <v>1000000</v>
      </c>
      <c r="L234" s="4" t="s">
        <v>262</v>
      </c>
      <c r="M234" s="3">
        <v>41947</v>
      </c>
      <c r="N234" s="4" t="s">
        <v>597</v>
      </c>
      <c r="O234" s="4" t="s">
        <v>718</v>
      </c>
      <c r="P234" s="4" t="s">
        <v>861</v>
      </c>
      <c r="Q234" s="4" t="s">
        <v>560</v>
      </c>
      <c r="R234" s="4" t="s">
        <v>269</v>
      </c>
      <c r="S234" s="4" t="s">
        <v>269</v>
      </c>
      <c r="T234" s="4" t="s">
        <v>439</v>
      </c>
      <c r="U234" s="4" t="s">
        <v>412</v>
      </c>
      <c r="V234" s="4">
        <v>220719</v>
      </c>
      <c r="W234" s="4"/>
      <c r="X234" s="4" t="s">
        <v>568</v>
      </c>
      <c r="Y234" s="4" t="s">
        <v>731</v>
      </c>
    </row>
    <row r="235" spans="1:25" ht="79.5" customHeight="1">
      <c r="A235" s="4" t="s">
        <v>269</v>
      </c>
      <c r="B235" s="4" t="s">
        <v>652</v>
      </c>
      <c r="C235" s="4" t="s">
        <v>248</v>
      </c>
      <c r="D235" s="4" t="s">
        <v>158</v>
      </c>
      <c r="E235" s="4" t="s">
        <v>281</v>
      </c>
      <c r="F235" s="4" t="s">
        <v>747</v>
      </c>
      <c r="G235" s="2">
        <v>2014</v>
      </c>
      <c r="H235" s="4">
        <v>3240000</v>
      </c>
      <c r="I235" s="4">
        <v>0</v>
      </c>
      <c r="J235" s="4" t="s">
        <v>261</v>
      </c>
      <c r="K235" s="4">
        <v>2549880</v>
      </c>
      <c r="L235" s="4" t="s">
        <v>262</v>
      </c>
      <c r="M235" s="3">
        <v>41947</v>
      </c>
      <c r="N235" s="4" t="s">
        <v>597</v>
      </c>
      <c r="O235" s="4" t="s">
        <v>718</v>
      </c>
      <c r="P235" s="4" t="s">
        <v>693</v>
      </c>
      <c r="Q235" s="4" t="s">
        <v>560</v>
      </c>
      <c r="R235" s="4" t="s">
        <v>269</v>
      </c>
      <c r="S235" s="4" t="s">
        <v>269</v>
      </c>
      <c r="T235" s="4" t="s">
        <v>439</v>
      </c>
      <c r="U235" s="4" t="s">
        <v>412</v>
      </c>
      <c r="V235" s="4">
        <v>220708</v>
      </c>
      <c r="W235" s="4"/>
      <c r="X235" s="4" t="s">
        <v>568</v>
      </c>
      <c r="Y235" s="4" t="s">
        <v>731</v>
      </c>
    </row>
    <row r="236" spans="1:25" ht="79.5" customHeight="1">
      <c r="A236" s="4" t="s">
        <v>269</v>
      </c>
      <c r="B236" s="4" t="s">
        <v>652</v>
      </c>
      <c r="C236" s="4" t="s">
        <v>248</v>
      </c>
      <c r="D236" s="4" t="s">
        <v>158</v>
      </c>
      <c r="E236" s="4" t="s">
        <v>281</v>
      </c>
      <c r="F236" s="4" t="s">
        <v>747</v>
      </c>
      <c r="G236" s="2">
        <v>2014</v>
      </c>
      <c r="H236" s="4">
        <v>2795832</v>
      </c>
      <c r="I236" s="4">
        <v>0</v>
      </c>
      <c r="J236" s="4" t="s">
        <v>208</v>
      </c>
      <c r="K236" s="4">
        <v>2200320</v>
      </c>
      <c r="L236" s="4" t="s">
        <v>262</v>
      </c>
      <c r="M236" s="3">
        <v>41947</v>
      </c>
      <c r="N236" s="4" t="s">
        <v>597</v>
      </c>
      <c r="O236" s="4" t="s">
        <v>718</v>
      </c>
      <c r="P236" s="4" t="s">
        <v>226</v>
      </c>
      <c r="Q236" s="4" t="s">
        <v>560</v>
      </c>
      <c r="R236" s="4" t="s">
        <v>269</v>
      </c>
      <c r="S236" s="4" t="s">
        <v>269</v>
      </c>
      <c r="T236" s="4" t="s">
        <v>439</v>
      </c>
      <c r="U236" s="4" t="s">
        <v>412</v>
      </c>
      <c r="V236" s="4">
        <v>220349</v>
      </c>
      <c r="W236" s="4"/>
      <c r="X236" s="4" t="s">
        <v>568</v>
      </c>
      <c r="Y236" s="4" t="s">
        <v>731</v>
      </c>
    </row>
    <row r="237" spans="1:25" ht="33.75" customHeight="1">
      <c r="A237" s="4" t="s">
        <v>269</v>
      </c>
      <c r="B237" s="4" t="s">
        <v>708</v>
      </c>
      <c r="C237" s="4" t="s">
        <v>248</v>
      </c>
      <c r="D237" s="4"/>
      <c r="E237" s="4"/>
      <c r="F237" s="4"/>
      <c r="G237" s="2">
        <v>2014</v>
      </c>
      <c r="H237" s="4">
        <v>0</v>
      </c>
      <c r="I237" s="4">
        <v>53235823</v>
      </c>
      <c r="J237" s="4" t="s">
        <v>92</v>
      </c>
      <c r="K237" s="4">
        <v>39820397</v>
      </c>
      <c r="L237" s="4" t="s">
        <v>262</v>
      </c>
      <c r="M237" s="3">
        <v>41929</v>
      </c>
      <c r="N237" s="4"/>
      <c r="O237" s="4" t="s">
        <v>718</v>
      </c>
      <c r="P237" s="4" t="s">
        <v>861</v>
      </c>
      <c r="Q237" s="4" t="s">
        <v>646</v>
      </c>
      <c r="R237" s="4" t="s">
        <v>269</v>
      </c>
      <c r="S237" s="4" t="s">
        <v>269</v>
      </c>
      <c r="T237" s="4" t="s">
        <v>210</v>
      </c>
      <c r="U237" s="4" t="s">
        <v>412</v>
      </c>
      <c r="V237" s="4">
        <v>219436</v>
      </c>
      <c r="W237" s="4"/>
      <c r="X237" s="4" t="s">
        <v>564</v>
      </c>
      <c r="Y237" s="4"/>
    </row>
    <row r="238" spans="1:25" ht="79.5" customHeight="1">
      <c r="A238" s="4" t="s">
        <v>269</v>
      </c>
      <c r="B238" s="4" t="s">
        <v>357</v>
      </c>
      <c r="C238" s="4" t="s">
        <v>248</v>
      </c>
      <c r="D238" s="4" t="s">
        <v>158</v>
      </c>
      <c r="E238" s="4" t="s">
        <v>111</v>
      </c>
      <c r="F238" s="4" t="s">
        <v>12</v>
      </c>
      <c r="G238" s="2">
        <v>2014</v>
      </c>
      <c r="H238" s="4">
        <v>5044136</v>
      </c>
      <c r="I238" s="4">
        <v>0</v>
      </c>
      <c r="J238" s="4" t="s">
        <v>237</v>
      </c>
      <c r="K238" s="4">
        <v>4000000</v>
      </c>
      <c r="L238" s="4" t="s">
        <v>262</v>
      </c>
      <c r="M238" s="3">
        <v>41953</v>
      </c>
      <c r="N238" s="4" t="s">
        <v>597</v>
      </c>
      <c r="O238" s="4" t="s">
        <v>508</v>
      </c>
      <c r="P238" s="4" t="s">
        <v>207</v>
      </c>
      <c r="Q238" s="4" t="s">
        <v>424</v>
      </c>
      <c r="R238" s="4" t="s">
        <v>269</v>
      </c>
      <c r="S238" s="4" t="s">
        <v>269</v>
      </c>
      <c r="T238" s="4" t="s">
        <v>439</v>
      </c>
      <c r="U238" s="4" t="s">
        <v>412</v>
      </c>
      <c r="V238" s="4">
        <v>220599</v>
      </c>
      <c r="W238" s="4"/>
      <c r="X238" s="4" t="s">
        <v>564</v>
      </c>
      <c r="Y238" s="4" t="s">
        <v>597</v>
      </c>
    </row>
    <row r="239" spans="1:25" ht="79.5" customHeight="1">
      <c r="A239" s="4" t="s">
        <v>269</v>
      </c>
      <c r="B239" s="4" t="s">
        <v>357</v>
      </c>
      <c r="C239" s="4" t="s">
        <v>248</v>
      </c>
      <c r="D239" s="4" t="s">
        <v>158</v>
      </c>
      <c r="E239" s="4" t="s">
        <v>111</v>
      </c>
      <c r="F239" s="4" t="s">
        <v>12</v>
      </c>
      <c r="G239" s="2">
        <v>2014</v>
      </c>
      <c r="H239" s="4">
        <v>1261034</v>
      </c>
      <c r="I239" s="4">
        <v>0</v>
      </c>
      <c r="J239" s="4" t="s">
        <v>536</v>
      </c>
      <c r="K239" s="4">
        <v>1000000</v>
      </c>
      <c r="L239" s="4" t="s">
        <v>262</v>
      </c>
      <c r="M239" s="3">
        <v>41953</v>
      </c>
      <c r="N239" s="4" t="s">
        <v>597</v>
      </c>
      <c r="O239" s="4" t="s">
        <v>508</v>
      </c>
      <c r="P239" s="4" t="s">
        <v>207</v>
      </c>
      <c r="Q239" s="4" t="s">
        <v>424</v>
      </c>
      <c r="R239" s="4" t="s">
        <v>269</v>
      </c>
      <c r="S239" s="4" t="s">
        <v>269</v>
      </c>
      <c r="T239" s="4" t="s">
        <v>439</v>
      </c>
      <c r="U239" s="4" t="s">
        <v>412</v>
      </c>
      <c r="V239" s="4">
        <v>220600</v>
      </c>
      <c r="W239" s="4"/>
      <c r="X239" s="4" t="s">
        <v>564</v>
      </c>
      <c r="Y239" s="4" t="s">
        <v>597</v>
      </c>
    </row>
    <row r="240" spans="1:25" ht="33.75" customHeight="1">
      <c r="A240" s="4" t="s">
        <v>269</v>
      </c>
      <c r="B240" s="4" t="s">
        <v>678</v>
      </c>
      <c r="C240" s="4" t="s">
        <v>248</v>
      </c>
      <c r="D240" s="4"/>
      <c r="E240" s="4"/>
      <c r="F240" s="4"/>
      <c r="G240" s="2">
        <v>2014</v>
      </c>
      <c r="H240" s="4">
        <v>553250</v>
      </c>
      <c r="I240" s="4">
        <v>0</v>
      </c>
      <c r="J240" s="4" t="s">
        <v>635</v>
      </c>
      <c r="K240" s="4">
        <v>400000</v>
      </c>
      <c r="L240" s="4" t="s">
        <v>262</v>
      </c>
      <c r="M240" s="3">
        <v>41790</v>
      </c>
      <c r="N240" s="4"/>
      <c r="O240" s="4" t="s">
        <v>718</v>
      </c>
      <c r="P240" s="4" t="s">
        <v>861</v>
      </c>
      <c r="Q240" s="4" t="s">
        <v>560</v>
      </c>
      <c r="R240" s="4" t="s">
        <v>269</v>
      </c>
      <c r="S240" s="4" t="s">
        <v>269</v>
      </c>
      <c r="T240" s="4" t="s">
        <v>439</v>
      </c>
      <c r="U240" s="4" t="s">
        <v>412</v>
      </c>
      <c r="V240" s="4">
        <v>217841</v>
      </c>
      <c r="W240" s="4"/>
      <c r="X240" s="4" t="s">
        <v>404</v>
      </c>
      <c r="Y240" s="4"/>
    </row>
    <row r="241" spans="1:25" ht="79.5" customHeight="1">
      <c r="A241" s="4" t="s">
        <v>269</v>
      </c>
      <c r="B241" s="4" t="s">
        <v>678</v>
      </c>
      <c r="C241" s="4" t="s">
        <v>248</v>
      </c>
      <c r="D241" s="4" t="s">
        <v>158</v>
      </c>
      <c r="E241" s="4" t="s">
        <v>809</v>
      </c>
      <c r="F241" s="4" t="s">
        <v>747</v>
      </c>
      <c r="G241" s="2">
        <v>2014</v>
      </c>
      <c r="H241" s="4">
        <v>1336000</v>
      </c>
      <c r="I241" s="4">
        <v>0</v>
      </c>
      <c r="J241" s="4" t="s">
        <v>339</v>
      </c>
      <c r="K241" s="4">
        <v>1000000</v>
      </c>
      <c r="L241" s="4" t="s">
        <v>262</v>
      </c>
      <c r="M241" s="3">
        <v>41882</v>
      </c>
      <c r="N241" s="4" t="s">
        <v>597</v>
      </c>
      <c r="O241" s="4" t="s">
        <v>718</v>
      </c>
      <c r="P241" s="4" t="s">
        <v>861</v>
      </c>
      <c r="Q241" s="4" t="s">
        <v>560</v>
      </c>
      <c r="R241" s="4" t="s">
        <v>269</v>
      </c>
      <c r="S241" s="4" t="s">
        <v>269</v>
      </c>
      <c r="T241" s="4" t="s">
        <v>439</v>
      </c>
      <c r="U241" s="4" t="s">
        <v>412</v>
      </c>
      <c r="V241" s="4">
        <v>217849</v>
      </c>
      <c r="W241" s="4"/>
      <c r="X241" s="4" t="s">
        <v>404</v>
      </c>
      <c r="Y241" s="4" t="s">
        <v>731</v>
      </c>
    </row>
    <row r="242" spans="1:25" ht="79.5" customHeight="1">
      <c r="A242" s="4" t="s">
        <v>269</v>
      </c>
      <c r="B242" s="4" t="s">
        <v>678</v>
      </c>
      <c r="C242" s="4" t="s">
        <v>248</v>
      </c>
      <c r="D242" s="4" t="s">
        <v>158</v>
      </c>
      <c r="E242" s="4" t="s">
        <v>809</v>
      </c>
      <c r="F242" s="4" t="s">
        <v>747</v>
      </c>
      <c r="G242" s="2">
        <v>2014</v>
      </c>
      <c r="H242" s="4">
        <v>267380</v>
      </c>
      <c r="I242" s="4">
        <v>0</v>
      </c>
      <c r="J242" s="4" t="s">
        <v>316</v>
      </c>
      <c r="K242" s="4">
        <v>200000</v>
      </c>
      <c r="L242" s="4" t="s">
        <v>262</v>
      </c>
      <c r="M242" s="3">
        <v>41915</v>
      </c>
      <c r="N242" s="4" t="s">
        <v>597</v>
      </c>
      <c r="O242" s="4" t="s">
        <v>718</v>
      </c>
      <c r="P242" s="4" t="s">
        <v>861</v>
      </c>
      <c r="Q242" s="4" t="s">
        <v>560</v>
      </c>
      <c r="R242" s="4" t="s">
        <v>269</v>
      </c>
      <c r="S242" s="4" t="s">
        <v>269</v>
      </c>
      <c r="T242" s="4" t="s">
        <v>439</v>
      </c>
      <c r="U242" s="4" t="s">
        <v>412</v>
      </c>
      <c r="V242" s="4">
        <v>218845</v>
      </c>
      <c r="W242" s="4"/>
      <c r="X242" s="4" t="s">
        <v>404</v>
      </c>
      <c r="Y242" s="4" t="s">
        <v>731</v>
      </c>
    </row>
    <row r="243" spans="1:25" ht="79.5" customHeight="1">
      <c r="A243" s="4" t="s">
        <v>269</v>
      </c>
      <c r="B243" s="4" t="s">
        <v>678</v>
      </c>
      <c r="C243" s="4" t="s">
        <v>248</v>
      </c>
      <c r="D243" s="4" t="s">
        <v>158</v>
      </c>
      <c r="E243" s="4" t="s">
        <v>809</v>
      </c>
      <c r="F243" s="4" t="s">
        <v>747</v>
      </c>
      <c r="G243" s="2">
        <v>2014</v>
      </c>
      <c r="H243" s="4">
        <v>12032086</v>
      </c>
      <c r="I243" s="4">
        <v>0</v>
      </c>
      <c r="J243" s="4" t="s">
        <v>316</v>
      </c>
      <c r="K243" s="4">
        <v>9000000</v>
      </c>
      <c r="L243" s="4" t="s">
        <v>262</v>
      </c>
      <c r="M243" s="3">
        <v>41915</v>
      </c>
      <c r="N243" s="4" t="s">
        <v>597</v>
      </c>
      <c r="O243" s="4" t="s">
        <v>718</v>
      </c>
      <c r="P243" s="4" t="s">
        <v>861</v>
      </c>
      <c r="Q243" s="4" t="s">
        <v>560</v>
      </c>
      <c r="R243" s="4" t="s">
        <v>269</v>
      </c>
      <c r="S243" s="4" t="s">
        <v>269</v>
      </c>
      <c r="T243" s="4" t="s">
        <v>439</v>
      </c>
      <c r="U243" s="4" t="s">
        <v>412</v>
      </c>
      <c r="V243" s="4">
        <v>218848</v>
      </c>
      <c r="W243" s="4"/>
      <c r="X243" s="4" t="s">
        <v>404</v>
      </c>
      <c r="Y243" s="4" t="s">
        <v>731</v>
      </c>
    </row>
    <row r="244" spans="1:25" ht="57" customHeight="1">
      <c r="A244" s="4" t="s">
        <v>260</v>
      </c>
      <c r="B244" s="4" t="s">
        <v>135</v>
      </c>
      <c r="C244" s="4" t="s">
        <v>248</v>
      </c>
      <c r="D244" s="4"/>
      <c r="E244" s="4"/>
      <c r="F244" s="4"/>
      <c r="G244" s="2">
        <v>2014</v>
      </c>
      <c r="H244" s="4">
        <v>829197</v>
      </c>
      <c r="I244" s="4">
        <v>0</v>
      </c>
      <c r="J244" s="4" t="s">
        <v>852</v>
      </c>
      <c r="K244" s="4">
        <v>500000</v>
      </c>
      <c r="L244" s="4" t="s">
        <v>201</v>
      </c>
      <c r="M244" s="3">
        <v>41899</v>
      </c>
      <c r="N244" s="4"/>
      <c r="O244" s="4" t="s">
        <v>718</v>
      </c>
      <c r="P244" s="4" t="s">
        <v>861</v>
      </c>
      <c r="Q244" s="4" t="s">
        <v>560</v>
      </c>
      <c r="R244" s="4" t="s">
        <v>260</v>
      </c>
      <c r="S244" s="4" t="s">
        <v>400</v>
      </c>
      <c r="T244" s="4" t="s">
        <v>559</v>
      </c>
      <c r="U244" s="4" t="s">
        <v>454</v>
      </c>
      <c r="V244" s="4">
        <v>218072</v>
      </c>
      <c r="W244" s="4"/>
      <c r="X244" s="4" t="s">
        <v>564</v>
      </c>
      <c r="Y244" s="4"/>
    </row>
    <row r="245" spans="1:25" ht="79.5" customHeight="1">
      <c r="A245" s="4" t="s">
        <v>260</v>
      </c>
      <c r="B245" s="4" t="s">
        <v>135</v>
      </c>
      <c r="C245" s="4" t="s">
        <v>248</v>
      </c>
      <c r="D245" s="4"/>
      <c r="E245" s="4"/>
      <c r="F245" s="4"/>
      <c r="G245" s="2">
        <v>2014</v>
      </c>
      <c r="H245" s="4">
        <v>215591</v>
      </c>
      <c r="I245" s="4">
        <v>0</v>
      </c>
      <c r="J245" s="4" t="s">
        <v>677</v>
      </c>
      <c r="K245" s="4">
        <v>130000</v>
      </c>
      <c r="L245" s="4" t="s">
        <v>201</v>
      </c>
      <c r="M245" s="3">
        <v>41899</v>
      </c>
      <c r="N245" s="4"/>
      <c r="O245" s="4" t="s">
        <v>718</v>
      </c>
      <c r="P245" s="4" t="s">
        <v>861</v>
      </c>
      <c r="Q245" s="4" t="s">
        <v>560</v>
      </c>
      <c r="R245" s="4" t="s">
        <v>260</v>
      </c>
      <c r="S245" s="4" t="s">
        <v>400</v>
      </c>
      <c r="T245" s="4" t="s">
        <v>559</v>
      </c>
      <c r="U245" s="4" t="s">
        <v>454</v>
      </c>
      <c r="V245" s="4">
        <v>218073</v>
      </c>
      <c r="W245" s="4"/>
      <c r="X245" s="4" t="s">
        <v>564</v>
      </c>
      <c r="Y245" s="4"/>
    </row>
    <row r="246" spans="1:25" ht="102" customHeight="1">
      <c r="A246" s="4" t="s">
        <v>415</v>
      </c>
      <c r="B246" s="4" t="s">
        <v>708</v>
      </c>
      <c r="C246" s="4" t="s">
        <v>248</v>
      </c>
      <c r="D246" s="4"/>
      <c r="E246" s="4"/>
      <c r="F246" s="4"/>
      <c r="G246" s="2">
        <v>2014</v>
      </c>
      <c r="H246" s="4">
        <v>0</v>
      </c>
      <c r="I246" s="4">
        <v>10000000</v>
      </c>
      <c r="J246" s="4" t="s">
        <v>312</v>
      </c>
      <c r="K246" s="4" t="s">
        <v>333</v>
      </c>
      <c r="L246" s="4" t="s">
        <v>737</v>
      </c>
      <c r="M246" s="3">
        <v>41953</v>
      </c>
      <c r="N246" s="4"/>
      <c r="O246" s="4" t="s">
        <v>718</v>
      </c>
      <c r="P246" s="4" t="s">
        <v>861</v>
      </c>
      <c r="Q246" s="4" t="s">
        <v>646</v>
      </c>
      <c r="R246" s="4" t="s">
        <v>415</v>
      </c>
      <c r="S246" s="4" t="s">
        <v>400</v>
      </c>
      <c r="T246" s="4" t="s">
        <v>210</v>
      </c>
      <c r="U246" s="4" t="s">
        <v>412</v>
      </c>
      <c r="V246" s="4">
        <v>220827</v>
      </c>
      <c r="W246" s="4"/>
      <c r="X246" s="4" t="s">
        <v>564</v>
      </c>
      <c r="Y246" s="4"/>
    </row>
    <row r="247" spans="1:25" ht="102" customHeight="1">
      <c r="A247" s="4" t="s">
        <v>415</v>
      </c>
      <c r="B247" s="4" t="s">
        <v>708</v>
      </c>
      <c r="C247" s="4" t="s">
        <v>248</v>
      </c>
      <c r="D247" s="4" t="s">
        <v>158</v>
      </c>
      <c r="E247" s="4" t="s">
        <v>901</v>
      </c>
      <c r="F247" s="4" t="s">
        <v>845</v>
      </c>
      <c r="G247" s="2">
        <v>2014</v>
      </c>
      <c r="H247" s="4">
        <v>0</v>
      </c>
      <c r="I247" s="4">
        <v>5000000</v>
      </c>
      <c r="J247" s="4" t="s">
        <v>761</v>
      </c>
      <c r="K247" s="4" t="s">
        <v>333</v>
      </c>
      <c r="L247" s="4" t="s">
        <v>737</v>
      </c>
      <c r="M247" s="3">
        <v>41953</v>
      </c>
      <c r="N247" s="4" t="s">
        <v>597</v>
      </c>
      <c r="O247" s="4" t="s">
        <v>718</v>
      </c>
      <c r="P247" s="4" t="s">
        <v>861</v>
      </c>
      <c r="Q247" s="4" t="s">
        <v>646</v>
      </c>
      <c r="R247" s="4" t="s">
        <v>415</v>
      </c>
      <c r="S247" s="4" t="s">
        <v>400</v>
      </c>
      <c r="T247" s="4" t="s">
        <v>210</v>
      </c>
      <c r="U247" s="4" t="s">
        <v>412</v>
      </c>
      <c r="V247" s="4">
        <v>220828</v>
      </c>
      <c r="W247" s="4"/>
      <c r="X247" s="4" t="s">
        <v>564</v>
      </c>
      <c r="Y247" s="4" t="s">
        <v>731</v>
      </c>
    </row>
    <row r="248" spans="1:25" ht="79.5" customHeight="1">
      <c r="A248" s="4" t="s">
        <v>105</v>
      </c>
      <c r="B248" s="4" t="s">
        <v>357</v>
      </c>
      <c r="C248" s="4" t="s">
        <v>248</v>
      </c>
      <c r="D248" s="4" t="s">
        <v>158</v>
      </c>
      <c r="E248" s="4" t="s">
        <v>767</v>
      </c>
      <c r="F248" s="4" t="s">
        <v>747</v>
      </c>
      <c r="G248" s="2">
        <v>2014</v>
      </c>
      <c r="H248" s="4">
        <v>39526</v>
      </c>
      <c r="I248" s="4">
        <v>0</v>
      </c>
      <c r="J248" s="4" t="s">
        <v>673</v>
      </c>
      <c r="K248" s="4">
        <v>30000</v>
      </c>
      <c r="L248" s="4" t="s">
        <v>262</v>
      </c>
      <c r="M248" s="3">
        <v>41898</v>
      </c>
      <c r="N248" s="4" t="s">
        <v>597</v>
      </c>
      <c r="O248" s="4" t="s">
        <v>467</v>
      </c>
      <c r="P248" s="4" t="s">
        <v>861</v>
      </c>
      <c r="Q248" s="4" t="s">
        <v>424</v>
      </c>
      <c r="R248" s="4" t="s">
        <v>105</v>
      </c>
      <c r="S248" s="4" t="s">
        <v>105</v>
      </c>
      <c r="T248" s="4" t="s">
        <v>439</v>
      </c>
      <c r="U248" s="4" t="s">
        <v>412</v>
      </c>
      <c r="V248" s="4">
        <v>219494</v>
      </c>
      <c r="W248" s="4"/>
      <c r="X248" s="4" t="s">
        <v>564</v>
      </c>
      <c r="Y248" s="4" t="s">
        <v>731</v>
      </c>
    </row>
    <row r="249" spans="1:25" ht="171" customHeight="1">
      <c r="A249" s="4" t="s">
        <v>325</v>
      </c>
      <c r="B249" s="4" t="s">
        <v>541</v>
      </c>
      <c r="C249" s="4" t="s">
        <v>248</v>
      </c>
      <c r="D249" s="4"/>
      <c r="E249" s="4"/>
      <c r="F249" s="4"/>
      <c r="G249" s="2">
        <v>2014</v>
      </c>
      <c r="H249" s="4">
        <v>0</v>
      </c>
      <c r="I249" s="4">
        <v>1000000</v>
      </c>
      <c r="J249" s="4" t="s">
        <v>78</v>
      </c>
      <c r="K249" s="4" t="s">
        <v>333</v>
      </c>
      <c r="L249" s="4" t="s">
        <v>737</v>
      </c>
      <c r="M249" s="3">
        <v>41927</v>
      </c>
      <c r="N249" s="4"/>
      <c r="O249" s="4" t="s">
        <v>718</v>
      </c>
      <c r="P249" s="4" t="s">
        <v>861</v>
      </c>
      <c r="Q249" s="4" t="s">
        <v>646</v>
      </c>
      <c r="R249" s="4" t="s">
        <v>325</v>
      </c>
      <c r="S249" s="4" t="s">
        <v>400</v>
      </c>
      <c r="T249" s="4" t="s">
        <v>301</v>
      </c>
      <c r="U249" s="4" t="s">
        <v>454</v>
      </c>
      <c r="V249" s="4">
        <v>219669</v>
      </c>
      <c r="W249" s="4"/>
      <c r="X249" s="4" t="s">
        <v>564</v>
      </c>
      <c r="Y249" s="4"/>
    </row>
    <row r="250" spans="1:25" ht="68.25" customHeight="1">
      <c r="A250" s="4" t="s">
        <v>567</v>
      </c>
      <c r="B250" s="4" t="s">
        <v>541</v>
      </c>
      <c r="C250" s="4" t="s">
        <v>248</v>
      </c>
      <c r="D250" s="4"/>
      <c r="E250" s="4"/>
      <c r="F250" s="4"/>
      <c r="G250" s="2">
        <v>2014</v>
      </c>
      <c r="H250" s="4">
        <v>1000000</v>
      </c>
      <c r="I250" s="4">
        <v>0</v>
      </c>
      <c r="J250" s="4" t="s">
        <v>463</v>
      </c>
      <c r="K250" s="4" t="s">
        <v>333</v>
      </c>
      <c r="L250" s="4" t="s">
        <v>737</v>
      </c>
      <c r="M250" s="3">
        <v>41907</v>
      </c>
      <c r="N250" s="4"/>
      <c r="O250" s="4" t="s">
        <v>718</v>
      </c>
      <c r="P250" s="4" t="s">
        <v>861</v>
      </c>
      <c r="Q250" s="4" t="s">
        <v>560</v>
      </c>
      <c r="R250" s="4" t="s">
        <v>567</v>
      </c>
      <c r="S250" s="4" t="s">
        <v>400</v>
      </c>
      <c r="T250" s="4" t="s">
        <v>301</v>
      </c>
      <c r="U250" s="4" t="s">
        <v>412</v>
      </c>
      <c r="V250" s="4">
        <v>218459</v>
      </c>
      <c r="W250" s="4"/>
      <c r="X250" s="4" t="s">
        <v>564</v>
      </c>
      <c r="Y250" s="4"/>
    </row>
    <row r="251" spans="1:25" ht="90.75" customHeight="1">
      <c r="A251" s="4" t="s">
        <v>699</v>
      </c>
      <c r="B251" s="4" t="s">
        <v>319</v>
      </c>
      <c r="C251" s="4" t="s">
        <v>248</v>
      </c>
      <c r="D251" s="4" t="s">
        <v>158</v>
      </c>
      <c r="E251" s="4" t="s">
        <v>86</v>
      </c>
      <c r="F251" s="4" t="s">
        <v>747</v>
      </c>
      <c r="G251" s="2">
        <v>2014</v>
      </c>
      <c r="H251" s="4">
        <v>0</v>
      </c>
      <c r="I251" s="4">
        <v>50000</v>
      </c>
      <c r="J251" s="4" t="s">
        <v>106</v>
      </c>
      <c r="K251" s="4" t="s">
        <v>333</v>
      </c>
      <c r="L251" s="4" t="s">
        <v>737</v>
      </c>
      <c r="M251" s="3">
        <v>41926</v>
      </c>
      <c r="N251" s="4" t="s">
        <v>597</v>
      </c>
      <c r="O251" s="4" t="s">
        <v>718</v>
      </c>
      <c r="P251" s="4" t="s">
        <v>861</v>
      </c>
      <c r="Q251" s="4" t="s">
        <v>646</v>
      </c>
      <c r="R251" s="4" t="s">
        <v>699</v>
      </c>
      <c r="S251" s="4" t="s">
        <v>400</v>
      </c>
      <c r="T251" s="4" t="s">
        <v>551</v>
      </c>
      <c r="U251" s="4" t="s">
        <v>412</v>
      </c>
      <c r="V251" s="4">
        <v>220362</v>
      </c>
      <c r="W251" s="4"/>
      <c r="X251" s="4" t="s">
        <v>564</v>
      </c>
      <c r="Y251" s="4" t="s">
        <v>731</v>
      </c>
    </row>
    <row r="252" spans="1:25" ht="79.5" customHeight="1">
      <c r="A252" s="4" t="s">
        <v>686</v>
      </c>
      <c r="B252" s="4" t="s">
        <v>678</v>
      </c>
      <c r="C252" s="4" t="s">
        <v>248</v>
      </c>
      <c r="D252" s="4" t="s">
        <v>158</v>
      </c>
      <c r="E252" s="4" t="s">
        <v>809</v>
      </c>
      <c r="F252" s="4" t="s">
        <v>747</v>
      </c>
      <c r="G252" s="2">
        <v>2014</v>
      </c>
      <c r="H252" s="4">
        <v>63532</v>
      </c>
      <c r="I252" s="4">
        <v>0</v>
      </c>
      <c r="J252" s="4" t="s">
        <v>510</v>
      </c>
      <c r="K252" s="4">
        <v>50000</v>
      </c>
      <c r="L252" s="4" t="s">
        <v>262</v>
      </c>
      <c r="M252" s="3">
        <v>41932</v>
      </c>
      <c r="N252" s="4" t="s">
        <v>597</v>
      </c>
      <c r="O252" s="4" t="s">
        <v>718</v>
      </c>
      <c r="P252" s="4" t="s">
        <v>861</v>
      </c>
      <c r="Q252" s="4" t="s">
        <v>424</v>
      </c>
      <c r="R252" s="4" t="s">
        <v>686</v>
      </c>
      <c r="S252" s="4" t="s">
        <v>686</v>
      </c>
      <c r="T252" s="4" t="s">
        <v>439</v>
      </c>
      <c r="U252" s="4" t="s">
        <v>412</v>
      </c>
      <c r="V252" s="4">
        <v>220272</v>
      </c>
      <c r="W252" s="4"/>
      <c r="X252" s="4" t="s">
        <v>564</v>
      </c>
      <c r="Y252" s="4" t="s">
        <v>731</v>
      </c>
    </row>
    <row r="253" spans="1:25" ht="136.5" customHeight="1">
      <c r="A253" s="4" t="s">
        <v>231</v>
      </c>
      <c r="B253" s="4" t="s">
        <v>708</v>
      </c>
      <c r="C253" s="4" t="s">
        <v>248</v>
      </c>
      <c r="D253" s="4"/>
      <c r="E253" s="4"/>
      <c r="F253" s="4"/>
      <c r="G253" s="2">
        <v>2014</v>
      </c>
      <c r="H253" s="4">
        <v>0</v>
      </c>
      <c r="I253" s="4">
        <v>0</v>
      </c>
      <c r="J253" s="4" t="s">
        <v>164</v>
      </c>
      <c r="K253" s="4" t="s">
        <v>333</v>
      </c>
      <c r="L253" s="4" t="s">
        <v>737</v>
      </c>
      <c r="M253" s="3">
        <v>41939</v>
      </c>
      <c r="N253" s="4"/>
      <c r="O253" s="4" t="s">
        <v>718</v>
      </c>
      <c r="P253" s="4" t="s">
        <v>861</v>
      </c>
      <c r="Q253" s="4" t="s">
        <v>560</v>
      </c>
      <c r="R253" s="4" t="s">
        <v>231</v>
      </c>
      <c r="S253" s="4" t="s">
        <v>400</v>
      </c>
      <c r="T253" s="4" t="s">
        <v>210</v>
      </c>
      <c r="U253" s="4" t="s">
        <v>454</v>
      </c>
      <c r="V253" s="4">
        <v>220010</v>
      </c>
      <c r="W253" s="4"/>
      <c r="X253" s="4" t="s">
        <v>564</v>
      </c>
      <c r="Y253" s="4"/>
    </row>
    <row r="254" spans="1:25" ht="79.5" customHeight="1">
      <c r="A254" s="4" t="s">
        <v>22</v>
      </c>
      <c r="B254" s="4" t="s">
        <v>652</v>
      </c>
      <c r="C254" s="4" t="s">
        <v>248</v>
      </c>
      <c r="D254" s="4" t="s">
        <v>158</v>
      </c>
      <c r="E254" s="4" t="s">
        <v>281</v>
      </c>
      <c r="F254" s="4" t="s">
        <v>747</v>
      </c>
      <c r="G254" s="2">
        <v>2014</v>
      </c>
      <c r="H254" s="4">
        <v>50000</v>
      </c>
      <c r="I254" s="4">
        <v>0</v>
      </c>
      <c r="J254" s="4" t="s">
        <v>881</v>
      </c>
      <c r="K254" s="4" t="s">
        <v>333</v>
      </c>
      <c r="L254" s="4" t="s">
        <v>737</v>
      </c>
      <c r="M254" s="3">
        <v>41927</v>
      </c>
      <c r="N254" s="4" t="s">
        <v>597</v>
      </c>
      <c r="O254" s="4" t="s">
        <v>718</v>
      </c>
      <c r="P254" s="4" t="s">
        <v>861</v>
      </c>
      <c r="Q254" s="4" t="s">
        <v>560</v>
      </c>
      <c r="R254" s="4" t="s">
        <v>22</v>
      </c>
      <c r="S254" s="4" t="s">
        <v>22</v>
      </c>
      <c r="T254" s="4" t="s">
        <v>439</v>
      </c>
      <c r="U254" s="4" t="s">
        <v>412</v>
      </c>
      <c r="V254" s="4">
        <v>220350</v>
      </c>
      <c r="W254" s="4"/>
      <c r="X254" s="4" t="s">
        <v>404</v>
      </c>
      <c r="Y254" s="4" t="s">
        <v>731</v>
      </c>
    </row>
    <row r="255" spans="1:25" ht="79.5" customHeight="1">
      <c r="A255" s="4" t="s">
        <v>514</v>
      </c>
      <c r="B255" s="4" t="s">
        <v>259</v>
      </c>
      <c r="C255" s="4" t="s">
        <v>248</v>
      </c>
      <c r="D255" s="4" t="s">
        <v>158</v>
      </c>
      <c r="E255" s="4" t="s">
        <v>715</v>
      </c>
      <c r="F255" s="4" t="s">
        <v>845</v>
      </c>
      <c r="G255" s="2">
        <v>2014</v>
      </c>
      <c r="H255" s="4">
        <v>0</v>
      </c>
      <c r="I255" s="4">
        <v>6587615</v>
      </c>
      <c r="J255" s="4" t="s">
        <v>427</v>
      </c>
      <c r="K255" s="4">
        <v>5000000</v>
      </c>
      <c r="L255" s="4" t="s">
        <v>262</v>
      </c>
      <c r="M255" s="3">
        <v>41911</v>
      </c>
      <c r="N255" s="4" t="s">
        <v>597</v>
      </c>
      <c r="O255" s="4" t="s">
        <v>718</v>
      </c>
      <c r="P255" s="4" t="s">
        <v>861</v>
      </c>
      <c r="Q255" s="4" t="s">
        <v>646</v>
      </c>
      <c r="R255" s="4" t="s">
        <v>514</v>
      </c>
      <c r="S255" s="4" t="s">
        <v>400</v>
      </c>
      <c r="T255" s="4" t="s">
        <v>559</v>
      </c>
      <c r="U255" s="4" t="s">
        <v>412</v>
      </c>
      <c r="V255" s="4">
        <v>218586</v>
      </c>
      <c r="W255" s="4"/>
      <c r="X255" s="4" t="s">
        <v>564</v>
      </c>
      <c r="Y255" s="4" t="s">
        <v>731</v>
      </c>
    </row>
    <row r="256" spans="1:25" ht="79.5" customHeight="1">
      <c r="A256" s="4" t="s">
        <v>514</v>
      </c>
      <c r="B256" s="4" t="s">
        <v>898</v>
      </c>
      <c r="C256" s="4" t="s">
        <v>248</v>
      </c>
      <c r="D256" s="4" t="s">
        <v>158</v>
      </c>
      <c r="E256" s="4" t="s">
        <v>529</v>
      </c>
      <c r="F256" s="4" t="s">
        <v>845</v>
      </c>
      <c r="G256" s="2">
        <v>2014</v>
      </c>
      <c r="H256" s="4">
        <v>0</v>
      </c>
      <c r="I256" s="4">
        <v>131751</v>
      </c>
      <c r="J256" s="4" t="s">
        <v>604</v>
      </c>
      <c r="K256" s="4">
        <v>100000</v>
      </c>
      <c r="L256" s="4" t="s">
        <v>262</v>
      </c>
      <c r="M256" s="3">
        <v>41911</v>
      </c>
      <c r="N256" s="4" t="s">
        <v>597</v>
      </c>
      <c r="O256" s="4" t="s">
        <v>718</v>
      </c>
      <c r="P256" s="4" t="s">
        <v>207</v>
      </c>
      <c r="Q256" s="4" t="s">
        <v>646</v>
      </c>
      <c r="R256" s="4" t="s">
        <v>514</v>
      </c>
      <c r="S256" s="4" t="s">
        <v>400</v>
      </c>
      <c r="T256" s="4" t="s">
        <v>559</v>
      </c>
      <c r="U256" s="4" t="s">
        <v>412</v>
      </c>
      <c r="V256" s="4">
        <v>218587</v>
      </c>
      <c r="W256" s="4"/>
      <c r="X256" s="4" t="s">
        <v>564</v>
      </c>
      <c r="Y256" s="4" t="s">
        <v>731</v>
      </c>
    </row>
    <row r="257" spans="1:25" ht="79.5" customHeight="1">
      <c r="A257" s="4" t="s">
        <v>882</v>
      </c>
      <c r="B257" s="4" t="s">
        <v>63</v>
      </c>
      <c r="C257" s="4" t="s">
        <v>248</v>
      </c>
      <c r="D257" s="4" t="s">
        <v>158</v>
      </c>
      <c r="E257" s="4" t="s">
        <v>854</v>
      </c>
      <c r="F257" s="4" t="s">
        <v>885</v>
      </c>
      <c r="G257" s="2">
        <v>2014</v>
      </c>
      <c r="H257" s="4">
        <v>0</v>
      </c>
      <c r="I257" s="4">
        <v>10000000</v>
      </c>
      <c r="J257" s="4" t="s">
        <v>774</v>
      </c>
      <c r="K257" s="4" t="s">
        <v>333</v>
      </c>
      <c r="L257" s="4" t="s">
        <v>737</v>
      </c>
      <c r="M257" s="3">
        <v>41907</v>
      </c>
      <c r="N257" s="4" t="s">
        <v>597</v>
      </c>
      <c r="O257" s="4" t="s">
        <v>718</v>
      </c>
      <c r="P257" s="4" t="s">
        <v>861</v>
      </c>
      <c r="Q257" s="4" t="s">
        <v>646</v>
      </c>
      <c r="R257" s="4" t="s">
        <v>882</v>
      </c>
      <c r="S257" s="4" t="s">
        <v>882</v>
      </c>
      <c r="T257" s="4" t="s">
        <v>439</v>
      </c>
      <c r="U257" s="4" t="s">
        <v>412</v>
      </c>
      <c r="V257" s="4">
        <v>218396</v>
      </c>
      <c r="W257" s="4"/>
      <c r="X257" s="4" t="s">
        <v>564</v>
      </c>
      <c r="Y257" s="4" t="s">
        <v>731</v>
      </c>
    </row>
    <row r="258" spans="1:25" ht="22.5" customHeight="1">
      <c r="A258" s="4" t="s">
        <v>882</v>
      </c>
      <c r="B258" s="4" t="s">
        <v>708</v>
      </c>
      <c r="C258" s="4" t="s">
        <v>248</v>
      </c>
      <c r="D258" s="4"/>
      <c r="E258" s="4"/>
      <c r="F258" s="4"/>
      <c r="G258" s="2">
        <v>2014</v>
      </c>
      <c r="H258" s="4">
        <v>0</v>
      </c>
      <c r="I258" s="4">
        <v>2000000</v>
      </c>
      <c r="J258" s="4" t="s">
        <v>556</v>
      </c>
      <c r="K258" s="4" t="s">
        <v>333</v>
      </c>
      <c r="L258" s="4" t="s">
        <v>737</v>
      </c>
      <c r="M258" s="3">
        <v>41907</v>
      </c>
      <c r="N258" s="4"/>
      <c r="O258" s="4" t="s">
        <v>718</v>
      </c>
      <c r="P258" s="4" t="s">
        <v>861</v>
      </c>
      <c r="Q258" s="4" t="s">
        <v>646</v>
      </c>
      <c r="R258" s="4" t="s">
        <v>882</v>
      </c>
      <c r="S258" s="4" t="s">
        <v>882</v>
      </c>
      <c r="T258" s="4" t="s">
        <v>210</v>
      </c>
      <c r="U258" s="4" t="s">
        <v>454</v>
      </c>
      <c r="V258" s="4">
        <v>218395</v>
      </c>
      <c r="W258" s="4"/>
      <c r="X258" s="4" t="s">
        <v>564</v>
      </c>
      <c r="Y258" s="4"/>
    </row>
    <row r="259" spans="1:25" ht="79.5" customHeight="1">
      <c r="A259" s="4" t="s">
        <v>882</v>
      </c>
      <c r="B259" s="4" t="s">
        <v>678</v>
      </c>
      <c r="C259" s="4" t="s">
        <v>248</v>
      </c>
      <c r="D259" s="4" t="s">
        <v>158</v>
      </c>
      <c r="E259" s="4" t="s">
        <v>809</v>
      </c>
      <c r="F259" s="4" t="s">
        <v>747</v>
      </c>
      <c r="G259" s="2">
        <v>2014</v>
      </c>
      <c r="H259" s="4">
        <v>500000</v>
      </c>
      <c r="I259" s="4">
        <v>0</v>
      </c>
      <c r="J259" s="4" t="s">
        <v>339</v>
      </c>
      <c r="K259" s="4" t="s">
        <v>333</v>
      </c>
      <c r="L259" s="4" t="s">
        <v>737</v>
      </c>
      <c r="M259" s="3">
        <v>41901</v>
      </c>
      <c r="N259" s="4" t="s">
        <v>597</v>
      </c>
      <c r="O259" s="4" t="s">
        <v>718</v>
      </c>
      <c r="P259" s="4" t="s">
        <v>861</v>
      </c>
      <c r="Q259" s="4" t="s">
        <v>560</v>
      </c>
      <c r="R259" s="4" t="s">
        <v>882</v>
      </c>
      <c r="S259" s="4" t="s">
        <v>882</v>
      </c>
      <c r="T259" s="4" t="s">
        <v>439</v>
      </c>
      <c r="U259" s="4" t="s">
        <v>412</v>
      </c>
      <c r="V259" s="4">
        <v>218172</v>
      </c>
      <c r="W259" s="4"/>
      <c r="X259" s="4" t="s">
        <v>404</v>
      </c>
      <c r="Y259" s="4" t="s">
        <v>731</v>
      </c>
    </row>
    <row r="260" spans="1:25" ht="57" customHeight="1">
      <c r="A260" s="4" t="s">
        <v>804</v>
      </c>
      <c r="B260" s="4" t="s">
        <v>179</v>
      </c>
      <c r="C260" s="4" t="s">
        <v>248</v>
      </c>
      <c r="D260" s="4"/>
      <c r="E260" s="4"/>
      <c r="F260" s="4"/>
      <c r="G260" s="2">
        <v>2014</v>
      </c>
      <c r="H260" s="4">
        <v>68027</v>
      </c>
      <c r="I260" s="4">
        <v>0</v>
      </c>
      <c r="J260" s="4" t="s">
        <v>648</v>
      </c>
      <c r="K260" s="4">
        <v>50000</v>
      </c>
      <c r="L260" s="4" t="s">
        <v>262</v>
      </c>
      <c r="M260" s="3">
        <v>41795</v>
      </c>
      <c r="N260" s="4"/>
      <c r="O260" s="4" t="s">
        <v>718</v>
      </c>
      <c r="P260" s="4" t="s">
        <v>693</v>
      </c>
      <c r="Q260" s="4" t="s">
        <v>424</v>
      </c>
      <c r="R260" s="4" t="s">
        <v>804</v>
      </c>
      <c r="S260" s="4" t="s">
        <v>804</v>
      </c>
      <c r="T260" s="4" t="s">
        <v>559</v>
      </c>
      <c r="U260" s="4" t="s">
        <v>412</v>
      </c>
      <c r="V260" s="4">
        <v>218094</v>
      </c>
      <c r="W260" s="4"/>
      <c r="X260" s="4" t="s">
        <v>564</v>
      </c>
      <c r="Y260" s="4"/>
    </row>
    <row r="261" spans="1:25" ht="68.25" customHeight="1">
      <c r="A261" s="4" t="s">
        <v>804</v>
      </c>
      <c r="B261" s="4" t="s">
        <v>179</v>
      </c>
      <c r="C261" s="4" t="s">
        <v>248</v>
      </c>
      <c r="D261" s="4"/>
      <c r="E261" s="4"/>
      <c r="F261" s="4"/>
      <c r="G261" s="2">
        <v>2014</v>
      </c>
      <c r="H261" s="4">
        <v>47610</v>
      </c>
      <c r="I261" s="4">
        <v>0</v>
      </c>
      <c r="J261" s="4" t="s">
        <v>157</v>
      </c>
      <c r="K261" s="4">
        <v>35041</v>
      </c>
      <c r="L261" s="4" t="s">
        <v>262</v>
      </c>
      <c r="M261" s="3">
        <v>41823</v>
      </c>
      <c r="N261" s="4"/>
      <c r="O261" s="4" t="s">
        <v>508</v>
      </c>
      <c r="P261" s="4" t="s">
        <v>207</v>
      </c>
      <c r="Q261" s="4" t="s">
        <v>424</v>
      </c>
      <c r="R261" s="4" t="s">
        <v>804</v>
      </c>
      <c r="S261" s="4" t="s">
        <v>804</v>
      </c>
      <c r="T261" s="4" t="s">
        <v>559</v>
      </c>
      <c r="U261" s="4" t="s">
        <v>412</v>
      </c>
      <c r="V261" s="4">
        <v>218125</v>
      </c>
      <c r="W261" s="4"/>
      <c r="X261" s="4" t="s">
        <v>564</v>
      </c>
      <c r="Y261" s="4"/>
    </row>
    <row r="262" spans="1:25" ht="79.5" customHeight="1">
      <c r="A262" s="4" t="s">
        <v>804</v>
      </c>
      <c r="B262" s="4" t="s">
        <v>63</v>
      </c>
      <c r="C262" s="4" t="s">
        <v>248</v>
      </c>
      <c r="D262" s="4" t="s">
        <v>158</v>
      </c>
      <c r="E262" s="4" t="s">
        <v>854</v>
      </c>
      <c r="F262" s="4" t="s">
        <v>885</v>
      </c>
      <c r="G262" s="2">
        <v>2014</v>
      </c>
      <c r="H262" s="4">
        <v>0</v>
      </c>
      <c r="I262" s="4">
        <v>0</v>
      </c>
      <c r="J262" s="4" t="s">
        <v>24</v>
      </c>
      <c r="K262" s="4" t="s">
        <v>333</v>
      </c>
      <c r="L262" s="4" t="s">
        <v>737</v>
      </c>
      <c r="M262" s="3">
        <v>41947</v>
      </c>
      <c r="N262" s="4" t="s">
        <v>597</v>
      </c>
      <c r="O262" s="4" t="s">
        <v>718</v>
      </c>
      <c r="P262" s="4" t="s">
        <v>861</v>
      </c>
      <c r="Q262" s="4" t="s">
        <v>646</v>
      </c>
      <c r="R262" s="4" t="s">
        <v>804</v>
      </c>
      <c r="S262" s="4" t="s">
        <v>804</v>
      </c>
      <c r="T262" s="4" t="s">
        <v>439</v>
      </c>
      <c r="U262" s="4" t="s">
        <v>412</v>
      </c>
      <c r="V262" s="4">
        <v>219763</v>
      </c>
      <c r="W262" s="4"/>
      <c r="X262" s="4" t="s">
        <v>404</v>
      </c>
      <c r="Y262" s="4" t="s">
        <v>731</v>
      </c>
    </row>
    <row r="263" spans="1:25" ht="45.75" customHeight="1">
      <c r="A263" s="4" t="s">
        <v>804</v>
      </c>
      <c r="B263" s="4" t="s">
        <v>6</v>
      </c>
      <c r="C263" s="4" t="s">
        <v>248</v>
      </c>
      <c r="D263" s="4"/>
      <c r="E263" s="4"/>
      <c r="F263" s="4"/>
      <c r="G263" s="2">
        <v>2014</v>
      </c>
      <c r="H263" s="4">
        <v>108696</v>
      </c>
      <c r="I263" s="4">
        <v>0</v>
      </c>
      <c r="J263" s="4" t="s">
        <v>822</v>
      </c>
      <c r="K263" s="4">
        <v>80000</v>
      </c>
      <c r="L263" s="4" t="s">
        <v>262</v>
      </c>
      <c r="M263" s="3">
        <v>41841</v>
      </c>
      <c r="N263" s="4"/>
      <c r="O263" s="4" t="s">
        <v>718</v>
      </c>
      <c r="P263" s="4" t="s">
        <v>693</v>
      </c>
      <c r="Q263" s="4" t="s">
        <v>424</v>
      </c>
      <c r="R263" s="4" t="s">
        <v>804</v>
      </c>
      <c r="S263" s="4" t="s">
        <v>804</v>
      </c>
      <c r="T263" s="4" t="s">
        <v>559</v>
      </c>
      <c r="U263" s="4" t="s">
        <v>412</v>
      </c>
      <c r="V263" s="4">
        <v>218096</v>
      </c>
      <c r="W263" s="4"/>
      <c r="X263" s="4" t="s">
        <v>564</v>
      </c>
      <c r="Y263" s="4"/>
    </row>
    <row r="264" spans="1:25" ht="33.75" customHeight="1">
      <c r="A264" s="4" t="s">
        <v>804</v>
      </c>
      <c r="B264" s="4" t="s">
        <v>114</v>
      </c>
      <c r="C264" s="4" t="s">
        <v>248</v>
      </c>
      <c r="D264" s="4"/>
      <c r="E264" s="4"/>
      <c r="F264" s="4"/>
      <c r="G264" s="2">
        <v>2014</v>
      </c>
      <c r="H264" s="4">
        <v>131752</v>
      </c>
      <c r="I264" s="4">
        <v>0</v>
      </c>
      <c r="J264" s="4" t="s">
        <v>634</v>
      </c>
      <c r="K264" s="4">
        <v>100000</v>
      </c>
      <c r="L264" s="4" t="s">
        <v>262</v>
      </c>
      <c r="M264" s="3">
        <v>41851</v>
      </c>
      <c r="N264" s="4"/>
      <c r="O264" s="4" t="s">
        <v>718</v>
      </c>
      <c r="P264" s="4" t="s">
        <v>693</v>
      </c>
      <c r="Q264" s="4" t="s">
        <v>424</v>
      </c>
      <c r="R264" s="4" t="s">
        <v>804</v>
      </c>
      <c r="S264" s="4" t="s">
        <v>804</v>
      </c>
      <c r="T264" s="4" t="s">
        <v>559</v>
      </c>
      <c r="U264" s="4" t="s">
        <v>412</v>
      </c>
      <c r="V264" s="4">
        <v>218442</v>
      </c>
      <c r="W264" s="4"/>
      <c r="X264" s="4" t="s">
        <v>564</v>
      </c>
      <c r="Y264" s="4"/>
    </row>
    <row r="265" spans="1:25" ht="79.5" customHeight="1">
      <c r="A265" s="4" t="s">
        <v>804</v>
      </c>
      <c r="B265" s="4" t="s">
        <v>652</v>
      </c>
      <c r="C265" s="4" t="s">
        <v>248</v>
      </c>
      <c r="D265" s="4" t="s">
        <v>158</v>
      </c>
      <c r="E265" s="4" t="s">
        <v>281</v>
      </c>
      <c r="F265" s="4" t="s">
        <v>747</v>
      </c>
      <c r="G265" s="2">
        <v>2014</v>
      </c>
      <c r="H265" s="4">
        <v>838628</v>
      </c>
      <c r="I265" s="4">
        <v>0</v>
      </c>
      <c r="J265" s="4" t="s">
        <v>897</v>
      </c>
      <c r="K265" s="4">
        <v>660000</v>
      </c>
      <c r="L265" s="4" t="s">
        <v>262</v>
      </c>
      <c r="M265" s="3">
        <v>41907</v>
      </c>
      <c r="N265" s="4" t="s">
        <v>597</v>
      </c>
      <c r="O265" s="4" t="s">
        <v>718</v>
      </c>
      <c r="P265" s="4" t="s">
        <v>693</v>
      </c>
      <c r="Q265" s="4" t="s">
        <v>560</v>
      </c>
      <c r="R265" s="4" t="s">
        <v>804</v>
      </c>
      <c r="S265" s="4" t="s">
        <v>804</v>
      </c>
      <c r="T265" s="4" t="s">
        <v>439</v>
      </c>
      <c r="U265" s="4" t="s">
        <v>412</v>
      </c>
      <c r="V265" s="4">
        <v>218443</v>
      </c>
      <c r="W265" s="4"/>
      <c r="X265" s="4" t="s">
        <v>568</v>
      </c>
      <c r="Y265" s="4" t="s">
        <v>731</v>
      </c>
    </row>
    <row r="266" spans="1:25" ht="22.5" customHeight="1">
      <c r="A266" s="4" t="s">
        <v>804</v>
      </c>
      <c r="B266" s="4" t="s">
        <v>674</v>
      </c>
      <c r="C266" s="4" t="s">
        <v>248</v>
      </c>
      <c r="D266" s="4"/>
      <c r="E266" s="4"/>
      <c r="F266" s="4"/>
      <c r="G266" s="2">
        <v>2014</v>
      </c>
      <c r="H266" s="4">
        <v>54348</v>
      </c>
      <c r="I266" s="4">
        <v>0</v>
      </c>
      <c r="J266" s="4" t="s">
        <v>849</v>
      </c>
      <c r="K266" s="4">
        <v>40000</v>
      </c>
      <c r="L266" s="4" t="s">
        <v>262</v>
      </c>
      <c r="M266" s="3">
        <v>41841</v>
      </c>
      <c r="N266" s="4"/>
      <c r="O266" s="4" t="s">
        <v>718</v>
      </c>
      <c r="P266" s="4" t="s">
        <v>693</v>
      </c>
      <c r="Q266" s="4" t="s">
        <v>424</v>
      </c>
      <c r="R266" s="4" t="s">
        <v>804</v>
      </c>
      <c r="S266" s="4" t="s">
        <v>804</v>
      </c>
      <c r="T266" s="4" t="s">
        <v>559</v>
      </c>
      <c r="U266" s="4" t="s">
        <v>412</v>
      </c>
      <c r="V266" s="4">
        <v>218095</v>
      </c>
      <c r="W266" s="4"/>
      <c r="X266" s="4" t="s">
        <v>564</v>
      </c>
      <c r="Y266" s="4"/>
    </row>
    <row r="267" spans="1:25" ht="68.25" customHeight="1">
      <c r="A267" s="4" t="s">
        <v>5</v>
      </c>
      <c r="B267" s="4" t="s">
        <v>563</v>
      </c>
      <c r="C267" s="4" t="s">
        <v>248</v>
      </c>
      <c r="D267" s="4"/>
      <c r="E267" s="4"/>
      <c r="F267" s="4"/>
      <c r="G267" s="2">
        <v>2014</v>
      </c>
      <c r="H267" s="4">
        <v>0</v>
      </c>
      <c r="I267" s="4">
        <v>0</v>
      </c>
      <c r="J267" s="4" t="s">
        <v>192</v>
      </c>
      <c r="K267" s="4" t="s">
        <v>333</v>
      </c>
      <c r="L267" s="4" t="s">
        <v>737</v>
      </c>
      <c r="M267" s="3">
        <v>41926</v>
      </c>
      <c r="N267" s="4"/>
      <c r="O267" s="4" t="s">
        <v>718</v>
      </c>
      <c r="P267" s="4" t="s">
        <v>693</v>
      </c>
      <c r="Q267" s="4" t="s">
        <v>646</v>
      </c>
      <c r="R267" s="4" t="s">
        <v>5</v>
      </c>
      <c r="S267" s="4" t="s">
        <v>5</v>
      </c>
      <c r="T267" s="4" t="s">
        <v>67</v>
      </c>
      <c r="U267" s="4" t="s">
        <v>454</v>
      </c>
      <c r="V267" s="4">
        <v>219314</v>
      </c>
      <c r="W267" s="4"/>
      <c r="X267" s="4" t="s">
        <v>564</v>
      </c>
      <c r="Y267" s="4"/>
    </row>
    <row r="268" spans="1:25" ht="68.25" customHeight="1">
      <c r="A268" s="4" t="s">
        <v>5</v>
      </c>
      <c r="B268" s="4" t="s">
        <v>563</v>
      </c>
      <c r="C268" s="4" t="s">
        <v>248</v>
      </c>
      <c r="D268" s="4"/>
      <c r="E268" s="4"/>
      <c r="F268" s="4"/>
      <c r="G268" s="2">
        <v>2014</v>
      </c>
      <c r="H268" s="4">
        <v>0</v>
      </c>
      <c r="I268" s="4">
        <v>0</v>
      </c>
      <c r="J268" s="4" t="s">
        <v>311</v>
      </c>
      <c r="K268" s="4" t="s">
        <v>333</v>
      </c>
      <c r="L268" s="4" t="s">
        <v>737</v>
      </c>
      <c r="M268" s="3">
        <v>41926</v>
      </c>
      <c r="N268" s="4"/>
      <c r="O268" s="4" t="s">
        <v>718</v>
      </c>
      <c r="P268" s="4" t="s">
        <v>207</v>
      </c>
      <c r="Q268" s="4" t="s">
        <v>646</v>
      </c>
      <c r="R268" s="4" t="s">
        <v>5</v>
      </c>
      <c r="S268" s="4" t="s">
        <v>5</v>
      </c>
      <c r="T268" s="4" t="s">
        <v>67</v>
      </c>
      <c r="U268" s="4" t="s">
        <v>454</v>
      </c>
      <c r="V268" s="4">
        <v>219315</v>
      </c>
      <c r="W268" s="4"/>
      <c r="X268" s="4" t="s">
        <v>564</v>
      </c>
      <c r="Y268" s="4"/>
    </row>
    <row r="269" spans="1:25" ht="45.75" customHeight="1">
      <c r="A269" s="4" t="s">
        <v>5</v>
      </c>
      <c r="B269" s="4" t="s">
        <v>563</v>
      </c>
      <c r="C269" s="4" t="s">
        <v>248</v>
      </c>
      <c r="D269" s="4"/>
      <c r="E269" s="4"/>
      <c r="F269" s="4"/>
      <c r="G269" s="2">
        <v>2014</v>
      </c>
      <c r="H269" s="4">
        <v>0</v>
      </c>
      <c r="I269" s="4">
        <v>0</v>
      </c>
      <c r="J269" s="4" t="s">
        <v>657</v>
      </c>
      <c r="K269" s="4" t="s">
        <v>333</v>
      </c>
      <c r="L269" s="4" t="s">
        <v>737</v>
      </c>
      <c r="M269" s="3">
        <v>41926</v>
      </c>
      <c r="N269" s="4"/>
      <c r="O269" s="4" t="s">
        <v>718</v>
      </c>
      <c r="P269" s="4" t="s">
        <v>861</v>
      </c>
      <c r="Q269" s="4" t="s">
        <v>560</v>
      </c>
      <c r="R269" s="4" t="s">
        <v>5</v>
      </c>
      <c r="S269" s="4" t="s">
        <v>5</v>
      </c>
      <c r="T269" s="4" t="s">
        <v>67</v>
      </c>
      <c r="U269" s="4" t="s">
        <v>454</v>
      </c>
      <c r="V269" s="4">
        <v>219316</v>
      </c>
      <c r="W269" s="4"/>
      <c r="X269" s="4" t="s">
        <v>564</v>
      </c>
      <c r="Y269" s="4"/>
    </row>
    <row r="270" spans="1:25" ht="79.5" customHeight="1">
      <c r="A270" s="4" t="s">
        <v>5</v>
      </c>
      <c r="B270" s="4" t="s">
        <v>357</v>
      </c>
      <c r="C270" s="4" t="s">
        <v>248</v>
      </c>
      <c r="D270" s="4" t="s">
        <v>158</v>
      </c>
      <c r="E270" s="4" t="s">
        <v>767</v>
      </c>
      <c r="F270" s="4" t="s">
        <v>747</v>
      </c>
      <c r="G270" s="2">
        <v>2014</v>
      </c>
      <c r="H270" s="4">
        <v>20000</v>
      </c>
      <c r="I270" s="4">
        <v>0</v>
      </c>
      <c r="J270" s="4" t="s">
        <v>546</v>
      </c>
      <c r="K270" s="4" t="s">
        <v>333</v>
      </c>
      <c r="L270" s="4" t="s">
        <v>737</v>
      </c>
      <c r="M270" s="3">
        <v>41950</v>
      </c>
      <c r="N270" s="4" t="s">
        <v>597</v>
      </c>
      <c r="O270" s="4" t="s">
        <v>467</v>
      </c>
      <c r="P270" s="4" t="s">
        <v>861</v>
      </c>
      <c r="Q270" s="4" t="s">
        <v>560</v>
      </c>
      <c r="R270" s="4" t="s">
        <v>5</v>
      </c>
      <c r="S270" s="4" t="s">
        <v>5</v>
      </c>
      <c r="T270" s="4" t="s">
        <v>439</v>
      </c>
      <c r="U270" s="4" t="s">
        <v>412</v>
      </c>
      <c r="V270" s="4">
        <v>220432</v>
      </c>
      <c r="W270" s="4"/>
      <c r="X270" s="4" t="s">
        <v>404</v>
      </c>
      <c r="Y270" s="4" t="s">
        <v>731</v>
      </c>
    </row>
    <row r="271" spans="1:25" ht="79.5" customHeight="1">
      <c r="A271" s="4" t="s">
        <v>782</v>
      </c>
      <c r="B271" s="4" t="s">
        <v>563</v>
      </c>
      <c r="C271" s="4" t="s">
        <v>248</v>
      </c>
      <c r="D271" s="4"/>
      <c r="E271" s="4"/>
      <c r="F271" s="4"/>
      <c r="G271" s="2">
        <v>2014</v>
      </c>
      <c r="H271" s="4">
        <v>1581028</v>
      </c>
      <c r="I271" s="4">
        <v>0</v>
      </c>
      <c r="J271" s="4" t="s">
        <v>778</v>
      </c>
      <c r="K271" s="4">
        <v>1200000</v>
      </c>
      <c r="L271" s="4" t="s">
        <v>262</v>
      </c>
      <c r="M271" s="3">
        <v>41900</v>
      </c>
      <c r="N271" s="4"/>
      <c r="O271" s="4" t="s">
        <v>718</v>
      </c>
      <c r="P271" s="4" t="s">
        <v>693</v>
      </c>
      <c r="Q271" s="4" t="s">
        <v>424</v>
      </c>
      <c r="R271" s="4" t="s">
        <v>782</v>
      </c>
      <c r="S271" s="4" t="s">
        <v>782</v>
      </c>
      <c r="T271" s="4" t="s">
        <v>67</v>
      </c>
      <c r="U271" s="4" t="s">
        <v>412</v>
      </c>
      <c r="V271" s="4">
        <v>218197</v>
      </c>
      <c r="W271" s="4"/>
      <c r="X271" s="4" t="s">
        <v>564</v>
      </c>
      <c r="Y271" s="4"/>
    </row>
    <row r="272" spans="1:25" ht="171" customHeight="1">
      <c r="A272" s="4" t="s">
        <v>782</v>
      </c>
      <c r="B272" s="4" t="s">
        <v>135</v>
      </c>
      <c r="C272" s="4" t="s">
        <v>248</v>
      </c>
      <c r="D272" s="4"/>
      <c r="E272" s="4"/>
      <c r="F272" s="4"/>
      <c r="G272" s="2">
        <v>2014</v>
      </c>
      <c r="H272" s="4">
        <v>26350</v>
      </c>
      <c r="I272" s="4">
        <v>0</v>
      </c>
      <c r="J272" s="4" t="s">
        <v>254</v>
      </c>
      <c r="K272" s="4">
        <v>20000</v>
      </c>
      <c r="L272" s="4" t="s">
        <v>262</v>
      </c>
      <c r="M272" s="3">
        <v>41911</v>
      </c>
      <c r="N272" s="4"/>
      <c r="O272" s="4" t="s">
        <v>718</v>
      </c>
      <c r="P272" s="4" t="s">
        <v>693</v>
      </c>
      <c r="Q272" s="4" t="s">
        <v>424</v>
      </c>
      <c r="R272" s="4" t="s">
        <v>782</v>
      </c>
      <c r="S272" s="4" t="s">
        <v>782</v>
      </c>
      <c r="T272" s="4" t="s">
        <v>559</v>
      </c>
      <c r="U272" s="4" t="s">
        <v>454</v>
      </c>
      <c r="V272" s="4">
        <v>219561</v>
      </c>
      <c r="W272" s="4"/>
      <c r="X272" s="4" t="s">
        <v>564</v>
      </c>
      <c r="Y272" s="4"/>
    </row>
    <row r="273" spans="1:25" ht="22.5" customHeight="1">
      <c r="A273" s="4" t="s">
        <v>782</v>
      </c>
      <c r="B273" s="4" t="s">
        <v>708</v>
      </c>
      <c r="C273" s="4" t="s">
        <v>248</v>
      </c>
      <c r="D273" s="4"/>
      <c r="E273" s="4"/>
      <c r="F273" s="4"/>
      <c r="G273" s="2">
        <v>2014</v>
      </c>
      <c r="H273" s="4">
        <v>0</v>
      </c>
      <c r="I273" s="4">
        <v>6327827</v>
      </c>
      <c r="J273" s="4" t="s">
        <v>546</v>
      </c>
      <c r="K273" s="4">
        <v>4980000</v>
      </c>
      <c r="L273" s="4" t="s">
        <v>262</v>
      </c>
      <c r="M273" s="3">
        <v>41914</v>
      </c>
      <c r="N273" s="4"/>
      <c r="O273" s="4" t="s">
        <v>718</v>
      </c>
      <c r="P273" s="4" t="s">
        <v>861</v>
      </c>
      <c r="Q273" s="4" t="s">
        <v>646</v>
      </c>
      <c r="R273" s="4" t="s">
        <v>782</v>
      </c>
      <c r="S273" s="4" t="s">
        <v>782</v>
      </c>
      <c r="T273" s="4" t="s">
        <v>210</v>
      </c>
      <c r="U273" s="4" t="s">
        <v>412</v>
      </c>
      <c r="V273" s="4">
        <v>219410</v>
      </c>
      <c r="W273" s="4"/>
      <c r="X273" s="4" t="s">
        <v>564</v>
      </c>
      <c r="Y273" s="4"/>
    </row>
    <row r="274" spans="1:25" ht="90.75" customHeight="1">
      <c r="A274" s="4" t="s">
        <v>782</v>
      </c>
      <c r="B274" s="4" t="s">
        <v>678</v>
      </c>
      <c r="C274" s="4" t="s">
        <v>248</v>
      </c>
      <c r="D274" s="4"/>
      <c r="E274" s="4"/>
      <c r="F274" s="4"/>
      <c r="G274" s="2">
        <v>2014</v>
      </c>
      <c r="H274" s="4">
        <v>323529</v>
      </c>
      <c r="I274" s="4">
        <v>0</v>
      </c>
      <c r="J274" s="4" t="s">
        <v>771</v>
      </c>
      <c r="K274" s="4">
        <v>242000</v>
      </c>
      <c r="L274" s="4" t="s">
        <v>262</v>
      </c>
      <c r="M274" s="3">
        <v>41879</v>
      </c>
      <c r="N274" s="4"/>
      <c r="O274" s="4" t="s">
        <v>718</v>
      </c>
      <c r="P274" s="4" t="s">
        <v>861</v>
      </c>
      <c r="Q274" s="4" t="s">
        <v>424</v>
      </c>
      <c r="R274" s="4" t="s">
        <v>782</v>
      </c>
      <c r="S274" s="4" t="s">
        <v>782</v>
      </c>
      <c r="T274" s="4" t="s">
        <v>439</v>
      </c>
      <c r="U274" s="4" t="s">
        <v>412</v>
      </c>
      <c r="V274" s="4">
        <v>217599</v>
      </c>
      <c r="W274" s="4"/>
      <c r="X274" s="4" t="s">
        <v>564</v>
      </c>
      <c r="Y274" s="4"/>
    </row>
    <row r="275" spans="1:25" ht="90.75" customHeight="1">
      <c r="A275" s="4" t="s">
        <v>782</v>
      </c>
      <c r="B275" s="4" t="s">
        <v>678</v>
      </c>
      <c r="C275" s="4" t="s">
        <v>248</v>
      </c>
      <c r="D275" s="4"/>
      <c r="E275" s="4"/>
      <c r="F275" s="4"/>
      <c r="G275" s="2">
        <v>2014</v>
      </c>
      <c r="H275" s="4">
        <v>275103</v>
      </c>
      <c r="I275" s="4">
        <v>0</v>
      </c>
      <c r="J275" s="4" t="s">
        <v>533</v>
      </c>
      <c r="K275" s="4">
        <v>200000</v>
      </c>
      <c r="L275" s="4" t="s">
        <v>262</v>
      </c>
      <c r="M275" s="3">
        <v>41731</v>
      </c>
      <c r="N275" s="4"/>
      <c r="O275" s="4" t="s">
        <v>718</v>
      </c>
      <c r="P275" s="4" t="s">
        <v>226</v>
      </c>
      <c r="Q275" s="4" t="s">
        <v>560</v>
      </c>
      <c r="R275" s="4" t="s">
        <v>782</v>
      </c>
      <c r="S275" s="4" t="s">
        <v>782</v>
      </c>
      <c r="T275" s="4" t="s">
        <v>439</v>
      </c>
      <c r="U275" s="4" t="s">
        <v>412</v>
      </c>
      <c r="V275" s="4">
        <v>210216</v>
      </c>
      <c r="W275" s="4"/>
      <c r="X275" s="4" t="s">
        <v>568</v>
      </c>
      <c r="Y275" s="4"/>
    </row>
    <row r="276" spans="1:25" ht="22.5" customHeight="1">
      <c r="A276" s="4" t="s">
        <v>36</v>
      </c>
      <c r="B276" s="4" t="s">
        <v>563</v>
      </c>
      <c r="C276" s="4" t="s">
        <v>248</v>
      </c>
      <c r="D276" s="4"/>
      <c r="E276" s="4"/>
      <c r="F276" s="4"/>
      <c r="G276" s="2">
        <v>2014</v>
      </c>
      <c r="H276" s="4">
        <v>310000</v>
      </c>
      <c r="I276" s="4">
        <v>0</v>
      </c>
      <c r="J276" s="4" t="s">
        <v>520</v>
      </c>
      <c r="K276" s="4" t="s">
        <v>333</v>
      </c>
      <c r="L276" s="4" t="s">
        <v>737</v>
      </c>
      <c r="M276" s="3">
        <v>41877</v>
      </c>
      <c r="N276" s="4"/>
      <c r="O276" s="4" t="s">
        <v>718</v>
      </c>
      <c r="P276" s="4" t="s">
        <v>207</v>
      </c>
      <c r="Q276" s="4" t="s">
        <v>560</v>
      </c>
      <c r="R276" s="4" t="s">
        <v>36</v>
      </c>
      <c r="S276" s="4" t="s">
        <v>36</v>
      </c>
      <c r="T276" s="4" t="s">
        <v>67</v>
      </c>
      <c r="U276" s="4" t="s">
        <v>454</v>
      </c>
      <c r="V276" s="4">
        <v>219368</v>
      </c>
      <c r="W276" s="4"/>
      <c r="X276" s="4" t="s">
        <v>564</v>
      </c>
      <c r="Y276" s="4"/>
    </row>
    <row r="277" spans="1:25" ht="22.5" customHeight="1">
      <c r="A277" s="4" t="s">
        <v>36</v>
      </c>
      <c r="B277" s="4" t="s">
        <v>563</v>
      </c>
      <c r="C277" s="4" t="s">
        <v>248</v>
      </c>
      <c r="D277" s="4"/>
      <c r="E277" s="4"/>
      <c r="F277" s="4"/>
      <c r="G277" s="2">
        <v>2014</v>
      </c>
      <c r="H277" s="4">
        <v>300000</v>
      </c>
      <c r="I277" s="4">
        <v>0</v>
      </c>
      <c r="J277" s="4" t="s">
        <v>729</v>
      </c>
      <c r="K277" s="4" t="s">
        <v>333</v>
      </c>
      <c r="L277" s="4" t="s">
        <v>737</v>
      </c>
      <c r="M277" s="3">
        <v>41877</v>
      </c>
      <c r="N277" s="4"/>
      <c r="O277" s="4" t="s">
        <v>718</v>
      </c>
      <c r="P277" s="4" t="s">
        <v>693</v>
      </c>
      <c r="Q277" s="4" t="s">
        <v>560</v>
      </c>
      <c r="R277" s="4" t="s">
        <v>36</v>
      </c>
      <c r="S277" s="4" t="s">
        <v>36</v>
      </c>
      <c r="T277" s="4" t="s">
        <v>67</v>
      </c>
      <c r="U277" s="4" t="s">
        <v>454</v>
      </c>
      <c r="V277" s="4">
        <v>219369</v>
      </c>
      <c r="W277" s="4"/>
      <c r="X277" s="4" t="s">
        <v>564</v>
      </c>
      <c r="Y277" s="4"/>
    </row>
    <row r="278" spans="1:25" ht="22.5" customHeight="1">
      <c r="A278" s="4" t="s">
        <v>36</v>
      </c>
      <c r="B278" s="4" t="s">
        <v>563</v>
      </c>
      <c r="C278" s="4" t="s">
        <v>248</v>
      </c>
      <c r="D278" s="4"/>
      <c r="E278" s="4"/>
      <c r="F278" s="4"/>
      <c r="G278" s="2">
        <v>2014</v>
      </c>
      <c r="H278" s="4">
        <v>300000</v>
      </c>
      <c r="I278" s="4">
        <v>0</v>
      </c>
      <c r="J278" s="4" t="s">
        <v>868</v>
      </c>
      <c r="K278" s="4" t="s">
        <v>333</v>
      </c>
      <c r="L278" s="4" t="s">
        <v>737</v>
      </c>
      <c r="M278" s="3">
        <v>41907</v>
      </c>
      <c r="N278" s="4"/>
      <c r="O278" s="4" t="s">
        <v>718</v>
      </c>
      <c r="P278" s="4" t="s">
        <v>226</v>
      </c>
      <c r="Q278" s="4" t="s">
        <v>560</v>
      </c>
      <c r="R278" s="4" t="s">
        <v>36</v>
      </c>
      <c r="S278" s="4" t="s">
        <v>36</v>
      </c>
      <c r="T278" s="4" t="s">
        <v>67</v>
      </c>
      <c r="U278" s="4" t="s">
        <v>454</v>
      </c>
      <c r="V278" s="4">
        <v>219367</v>
      </c>
      <c r="W278" s="4"/>
      <c r="X278" s="4" t="s">
        <v>564</v>
      </c>
      <c r="Y278" s="4"/>
    </row>
    <row r="279" spans="1:25" ht="79.5" customHeight="1">
      <c r="A279" s="4" t="s">
        <v>36</v>
      </c>
      <c r="B279" s="4" t="s">
        <v>63</v>
      </c>
      <c r="C279" s="4" t="s">
        <v>248</v>
      </c>
      <c r="D279" s="4" t="s">
        <v>158</v>
      </c>
      <c r="E279" s="4" t="s">
        <v>854</v>
      </c>
      <c r="F279" s="4" t="s">
        <v>885</v>
      </c>
      <c r="G279" s="2">
        <v>2014</v>
      </c>
      <c r="H279" s="4">
        <v>0</v>
      </c>
      <c r="I279" s="4">
        <v>0</v>
      </c>
      <c r="J279" s="4" t="s">
        <v>24</v>
      </c>
      <c r="K279" s="4" t="s">
        <v>333</v>
      </c>
      <c r="L279" s="4" t="s">
        <v>737</v>
      </c>
      <c r="M279" s="3">
        <v>41954</v>
      </c>
      <c r="N279" s="4" t="s">
        <v>597</v>
      </c>
      <c r="O279" s="4" t="s">
        <v>718</v>
      </c>
      <c r="P279" s="4" t="s">
        <v>861</v>
      </c>
      <c r="Q279" s="4" t="s">
        <v>646</v>
      </c>
      <c r="R279" s="4" t="s">
        <v>36</v>
      </c>
      <c r="S279" s="4" t="s">
        <v>36</v>
      </c>
      <c r="T279" s="4" t="s">
        <v>439</v>
      </c>
      <c r="U279" s="4" t="s">
        <v>412</v>
      </c>
      <c r="V279" s="4">
        <v>220810</v>
      </c>
      <c r="W279" s="4"/>
      <c r="X279" s="4" t="s">
        <v>404</v>
      </c>
      <c r="Y279" s="4" t="s">
        <v>731</v>
      </c>
    </row>
    <row r="280" spans="1:25" ht="79.5" customHeight="1">
      <c r="A280" s="4" t="s">
        <v>36</v>
      </c>
      <c r="B280" s="4" t="s">
        <v>414</v>
      </c>
      <c r="C280" s="4" t="s">
        <v>248</v>
      </c>
      <c r="D280" s="4" t="s">
        <v>158</v>
      </c>
      <c r="E280" s="4" t="s">
        <v>788</v>
      </c>
      <c r="F280" s="4" t="s">
        <v>845</v>
      </c>
      <c r="G280" s="2">
        <v>2014</v>
      </c>
      <c r="H280" s="4">
        <v>150000</v>
      </c>
      <c r="I280" s="4">
        <v>0</v>
      </c>
      <c r="J280" s="4" t="s">
        <v>614</v>
      </c>
      <c r="K280" s="4">
        <v>15500000</v>
      </c>
      <c r="L280" s="4" t="s">
        <v>617</v>
      </c>
      <c r="M280" s="3">
        <v>41879</v>
      </c>
      <c r="N280" s="4" t="s">
        <v>597</v>
      </c>
      <c r="O280" s="4" t="s">
        <v>718</v>
      </c>
      <c r="P280" s="4" t="s">
        <v>207</v>
      </c>
      <c r="Q280" s="4" t="s">
        <v>560</v>
      </c>
      <c r="R280" s="4" t="s">
        <v>36</v>
      </c>
      <c r="S280" s="4" t="s">
        <v>36</v>
      </c>
      <c r="T280" s="4" t="s">
        <v>551</v>
      </c>
      <c r="U280" s="4" t="s">
        <v>412</v>
      </c>
      <c r="V280" s="4">
        <v>217356</v>
      </c>
      <c r="W280" s="4"/>
      <c r="X280" s="4" t="s">
        <v>568</v>
      </c>
      <c r="Y280" s="4" t="s">
        <v>731</v>
      </c>
    </row>
    <row r="281" spans="1:25" ht="79.5" customHeight="1">
      <c r="A281" s="4" t="s">
        <v>36</v>
      </c>
      <c r="B281" s="4" t="s">
        <v>414</v>
      </c>
      <c r="C281" s="4" t="s">
        <v>248</v>
      </c>
      <c r="D281" s="4" t="s">
        <v>158</v>
      </c>
      <c r="E281" s="4" t="s">
        <v>788</v>
      </c>
      <c r="F281" s="4" t="s">
        <v>845</v>
      </c>
      <c r="G281" s="2">
        <v>2014</v>
      </c>
      <c r="H281" s="4">
        <v>150000</v>
      </c>
      <c r="I281" s="4">
        <v>0</v>
      </c>
      <c r="J281" s="4" t="s">
        <v>543</v>
      </c>
      <c r="K281" s="4">
        <v>15500000</v>
      </c>
      <c r="L281" s="4" t="s">
        <v>617</v>
      </c>
      <c r="M281" s="3">
        <v>41879</v>
      </c>
      <c r="N281" s="4" t="s">
        <v>597</v>
      </c>
      <c r="O281" s="4" t="s">
        <v>718</v>
      </c>
      <c r="P281" s="4" t="s">
        <v>693</v>
      </c>
      <c r="Q281" s="4" t="s">
        <v>560</v>
      </c>
      <c r="R281" s="4" t="s">
        <v>36</v>
      </c>
      <c r="S281" s="4" t="s">
        <v>36</v>
      </c>
      <c r="T281" s="4" t="s">
        <v>551</v>
      </c>
      <c r="U281" s="4" t="s">
        <v>412</v>
      </c>
      <c r="V281" s="4">
        <v>217357</v>
      </c>
      <c r="W281" s="4"/>
      <c r="X281" s="4" t="s">
        <v>568</v>
      </c>
      <c r="Y281" s="4" t="s">
        <v>731</v>
      </c>
    </row>
    <row r="282" spans="1:25" ht="79.5" customHeight="1">
      <c r="A282" s="4" t="s">
        <v>36</v>
      </c>
      <c r="B282" s="4" t="s">
        <v>414</v>
      </c>
      <c r="C282" s="4" t="s">
        <v>248</v>
      </c>
      <c r="D282" s="4" t="s">
        <v>158</v>
      </c>
      <c r="E282" s="4" t="s">
        <v>788</v>
      </c>
      <c r="F282" s="4" t="s">
        <v>845</v>
      </c>
      <c r="G282" s="2">
        <v>2014</v>
      </c>
      <c r="H282" s="4">
        <v>150000</v>
      </c>
      <c r="I282" s="4">
        <v>0</v>
      </c>
      <c r="J282" s="4" t="s">
        <v>613</v>
      </c>
      <c r="K282" s="4">
        <v>15500000</v>
      </c>
      <c r="L282" s="4" t="s">
        <v>617</v>
      </c>
      <c r="M282" s="3">
        <v>41879</v>
      </c>
      <c r="N282" s="4" t="s">
        <v>597</v>
      </c>
      <c r="O282" s="4" t="s">
        <v>718</v>
      </c>
      <c r="P282" s="4" t="s">
        <v>226</v>
      </c>
      <c r="Q282" s="4" t="s">
        <v>560</v>
      </c>
      <c r="R282" s="4" t="s">
        <v>36</v>
      </c>
      <c r="S282" s="4" t="s">
        <v>36</v>
      </c>
      <c r="T282" s="4" t="s">
        <v>551</v>
      </c>
      <c r="U282" s="4" t="s">
        <v>412</v>
      </c>
      <c r="V282" s="4">
        <v>217355</v>
      </c>
      <c r="W282" s="4"/>
      <c r="X282" s="4" t="s">
        <v>568</v>
      </c>
      <c r="Y282" s="4" t="s">
        <v>731</v>
      </c>
    </row>
    <row r="283" spans="1:25" ht="45.75" customHeight="1">
      <c r="A283" s="4" t="s">
        <v>36</v>
      </c>
      <c r="B283" s="4" t="s">
        <v>219</v>
      </c>
      <c r="C283" s="4" t="s">
        <v>248</v>
      </c>
      <c r="D283" s="4"/>
      <c r="E283" s="4"/>
      <c r="F283" s="4"/>
      <c r="G283" s="2">
        <v>2014</v>
      </c>
      <c r="H283" s="4">
        <v>500000</v>
      </c>
      <c r="I283" s="4">
        <v>0</v>
      </c>
      <c r="J283" s="4" t="s">
        <v>593</v>
      </c>
      <c r="K283" s="4" t="s">
        <v>333</v>
      </c>
      <c r="L283" s="4" t="s">
        <v>737</v>
      </c>
      <c r="M283" s="3">
        <v>41921</v>
      </c>
      <c r="N283" s="4"/>
      <c r="O283" s="4" t="s">
        <v>508</v>
      </c>
      <c r="P283" s="4" t="s">
        <v>861</v>
      </c>
      <c r="Q283" s="4" t="s">
        <v>560</v>
      </c>
      <c r="R283" s="4" t="s">
        <v>36</v>
      </c>
      <c r="S283" s="4" t="s">
        <v>36</v>
      </c>
      <c r="T283" s="4" t="s">
        <v>439</v>
      </c>
      <c r="U283" s="4" t="s">
        <v>412</v>
      </c>
      <c r="V283" s="4">
        <v>219372</v>
      </c>
      <c r="W283" s="4"/>
      <c r="X283" s="4" t="s">
        <v>568</v>
      </c>
      <c r="Y283" s="4"/>
    </row>
    <row r="284" spans="1:25" ht="57" customHeight="1">
      <c r="A284" s="4" t="s">
        <v>36</v>
      </c>
      <c r="B284" s="4" t="s">
        <v>652</v>
      </c>
      <c r="C284" s="4" t="s">
        <v>248</v>
      </c>
      <c r="D284" s="4"/>
      <c r="E284" s="4"/>
      <c r="F284" s="4"/>
      <c r="G284" s="2">
        <v>2014</v>
      </c>
      <c r="H284" s="4">
        <v>100000</v>
      </c>
      <c r="I284" s="4">
        <v>0</v>
      </c>
      <c r="J284" s="4" t="s">
        <v>485</v>
      </c>
      <c r="K284" s="4">
        <v>9870000</v>
      </c>
      <c r="L284" s="4" t="s">
        <v>617</v>
      </c>
      <c r="M284" s="3">
        <v>41873</v>
      </c>
      <c r="N284" s="4"/>
      <c r="O284" s="4" t="s">
        <v>718</v>
      </c>
      <c r="P284" s="4" t="s">
        <v>207</v>
      </c>
      <c r="Q284" s="4" t="s">
        <v>560</v>
      </c>
      <c r="R284" s="4" t="s">
        <v>36</v>
      </c>
      <c r="S284" s="4" t="s">
        <v>36</v>
      </c>
      <c r="T284" s="4" t="s">
        <v>439</v>
      </c>
      <c r="U284" s="4" t="s">
        <v>412</v>
      </c>
      <c r="V284" s="4">
        <v>217577</v>
      </c>
      <c r="W284" s="4"/>
      <c r="X284" s="4" t="s">
        <v>568</v>
      </c>
      <c r="Y284" s="4"/>
    </row>
    <row r="285" spans="1:25" ht="45.75" customHeight="1">
      <c r="A285" s="4" t="s">
        <v>36</v>
      </c>
      <c r="B285" s="4" t="s">
        <v>652</v>
      </c>
      <c r="C285" s="4" t="s">
        <v>248</v>
      </c>
      <c r="D285" s="4"/>
      <c r="E285" s="4"/>
      <c r="F285" s="4"/>
      <c r="G285" s="2">
        <v>2014</v>
      </c>
      <c r="H285" s="4">
        <v>100000</v>
      </c>
      <c r="I285" s="4">
        <v>0</v>
      </c>
      <c r="J285" s="4" t="s">
        <v>909</v>
      </c>
      <c r="K285" s="4">
        <v>9870000</v>
      </c>
      <c r="L285" s="4" t="s">
        <v>617</v>
      </c>
      <c r="M285" s="3">
        <v>41873</v>
      </c>
      <c r="N285" s="4"/>
      <c r="O285" s="4" t="s">
        <v>718</v>
      </c>
      <c r="P285" s="4" t="s">
        <v>693</v>
      </c>
      <c r="Q285" s="4" t="s">
        <v>560</v>
      </c>
      <c r="R285" s="4" t="s">
        <v>36</v>
      </c>
      <c r="S285" s="4" t="s">
        <v>36</v>
      </c>
      <c r="T285" s="4" t="s">
        <v>439</v>
      </c>
      <c r="U285" s="4" t="s">
        <v>412</v>
      </c>
      <c r="V285" s="4">
        <v>217578</v>
      </c>
      <c r="W285" s="4"/>
      <c r="X285" s="4" t="s">
        <v>568</v>
      </c>
      <c r="Y285" s="4"/>
    </row>
    <row r="286" spans="1:25" ht="79.5" customHeight="1">
      <c r="A286" s="4" t="s">
        <v>36</v>
      </c>
      <c r="B286" s="4" t="s">
        <v>652</v>
      </c>
      <c r="C286" s="4" t="s">
        <v>248</v>
      </c>
      <c r="D286" s="4" t="s">
        <v>158</v>
      </c>
      <c r="E286" s="4" t="s">
        <v>281</v>
      </c>
      <c r="F286" s="4" t="s">
        <v>747</v>
      </c>
      <c r="G286" s="2">
        <v>2014</v>
      </c>
      <c r="H286" s="4">
        <v>2000000</v>
      </c>
      <c r="I286" s="4">
        <v>0</v>
      </c>
      <c r="J286" s="4" t="s">
        <v>48</v>
      </c>
      <c r="K286" s="4" t="s">
        <v>333</v>
      </c>
      <c r="L286" s="4" t="s">
        <v>737</v>
      </c>
      <c r="M286" s="3">
        <v>41919</v>
      </c>
      <c r="N286" s="4" t="s">
        <v>597</v>
      </c>
      <c r="O286" s="4" t="s">
        <v>718</v>
      </c>
      <c r="P286" s="4" t="s">
        <v>207</v>
      </c>
      <c r="Q286" s="4" t="s">
        <v>560</v>
      </c>
      <c r="R286" s="4" t="s">
        <v>36</v>
      </c>
      <c r="S286" s="4" t="s">
        <v>36</v>
      </c>
      <c r="T286" s="4" t="s">
        <v>439</v>
      </c>
      <c r="U286" s="4" t="s">
        <v>412</v>
      </c>
      <c r="V286" s="4">
        <v>219456</v>
      </c>
      <c r="W286" s="4"/>
      <c r="X286" s="4" t="s">
        <v>568</v>
      </c>
      <c r="Y286" s="4" t="s">
        <v>731</v>
      </c>
    </row>
    <row r="287" spans="1:25" ht="79.5" customHeight="1">
      <c r="A287" s="4" t="s">
        <v>36</v>
      </c>
      <c r="B287" s="4" t="s">
        <v>652</v>
      </c>
      <c r="C287" s="4" t="s">
        <v>248</v>
      </c>
      <c r="D287" s="4" t="s">
        <v>158</v>
      </c>
      <c r="E287" s="4" t="s">
        <v>281</v>
      </c>
      <c r="F287" s="4" t="s">
        <v>747</v>
      </c>
      <c r="G287" s="2">
        <v>2014</v>
      </c>
      <c r="H287" s="4">
        <v>523602</v>
      </c>
      <c r="I287" s="4">
        <v>0</v>
      </c>
      <c r="J287" s="4" t="s">
        <v>445</v>
      </c>
      <c r="K287" s="4">
        <v>52000000</v>
      </c>
      <c r="L287" s="4" t="s">
        <v>617</v>
      </c>
      <c r="M287" s="3">
        <v>41736</v>
      </c>
      <c r="N287" s="4" t="s">
        <v>597</v>
      </c>
      <c r="O287" s="4" t="s">
        <v>718</v>
      </c>
      <c r="P287" s="4" t="s">
        <v>226</v>
      </c>
      <c r="Q287" s="4" t="s">
        <v>560</v>
      </c>
      <c r="R287" s="4" t="s">
        <v>36</v>
      </c>
      <c r="S287" s="4" t="s">
        <v>36</v>
      </c>
      <c r="T287" s="4" t="s">
        <v>439</v>
      </c>
      <c r="U287" s="4" t="s">
        <v>412</v>
      </c>
      <c r="V287" s="4">
        <v>217566</v>
      </c>
      <c r="W287" s="4"/>
      <c r="X287" s="4" t="s">
        <v>568</v>
      </c>
      <c r="Y287" s="4" t="s">
        <v>731</v>
      </c>
    </row>
    <row r="288" spans="1:25" ht="79.5" customHeight="1">
      <c r="A288" s="4" t="s">
        <v>36</v>
      </c>
      <c r="B288" s="4" t="s">
        <v>652</v>
      </c>
      <c r="C288" s="4" t="s">
        <v>248</v>
      </c>
      <c r="D288" s="4" t="s">
        <v>158</v>
      </c>
      <c r="E288" s="4" t="s">
        <v>281</v>
      </c>
      <c r="F288" s="4" t="s">
        <v>747</v>
      </c>
      <c r="G288" s="2">
        <v>2014</v>
      </c>
      <c r="H288" s="4">
        <v>2000000</v>
      </c>
      <c r="I288" s="4">
        <v>0</v>
      </c>
      <c r="J288" s="4" t="s">
        <v>261</v>
      </c>
      <c r="K288" s="4" t="s">
        <v>333</v>
      </c>
      <c r="L288" s="4" t="s">
        <v>737</v>
      </c>
      <c r="M288" s="3">
        <v>41919</v>
      </c>
      <c r="N288" s="4" t="s">
        <v>597</v>
      </c>
      <c r="O288" s="4" t="s">
        <v>718</v>
      </c>
      <c r="P288" s="4" t="s">
        <v>693</v>
      </c>
      <c r="Q288" s="4" t="s">
        <v>560</v>
      </c>
      <c r="R288" s="4" t="s">
        <v>36</v>
      </c>
      <c r="S288" s="4" t="s">
        <v>36</v>
      </c>
      <c r="T288" s="4" t="s">
        <v>439</v>
      </c>
      <c r="U288" s="4" t="s">
        <v>412</v>
      </c>
      <c r="V288" s="4">
        <v>219455</v>
      </c>
      <c r="W288" s="4"/>
      <c r="X288" s="4" t="s">
        <v>568</v>
      </c>
      <c r="Y288" s="4" t="s">
        <v>731</v>
      </c>
    </row>
    <row r="289" spans="1:25" ht="79.5" customHeight="1">
      <c r="A289" s="4" t="s">
        <v>36</v>
      </c>
      <c r="B289" s="4" t="s">
        <v>652</v>
      </c>
      <c r="C289" s="4" t="s">
        <v>248</v>
      </c>
      <c r="D289" s="4" t="s">
        <v>158</v>
      </c>
      <c r="E289" s="4" t="s">
        <v>281</v>
      </c>
      <c r="F289" s="4" t="s">
        <v>747</v>
      </c>
      <c r="G289" s="2">
        <v>2014</v>
      </c>
      <c r="H289" s="4">
        <v>500000</v>
      </c>
      <c r="I289" s="4">
        <v>0</v>
      </c>
      <c r="J289" s="4" t="s">
        <v>60</v>
      </c>
      <c r="K289" s="4" t="s">
        <v>333</v>
      </c>
      <c r="L289" s="4" t="s">
        <v>737</v>
      </c>
      <c r="M289" s="3">
        <v>41919</v>
      </c>
      <c r="N289" s="4" t="s">
        <v>597</v>
      </c>
      <c r="O289" s="4" t="s">
        <v>718</v>
      </c>
      <c r="P289" s="4" t="s">
        <v>861</v>
      </c>
      <c r="Q289" s="4" t="s">
        <v>560</v>
      </c>
      <c r="R289" s="4" t="s">
        <v>36</v>
      </c>
      <c r="S289" s="4" t="s">
        <v>36</v>
      </c>
      <c r="T289" s="4" t="s">
        <v>439</v>
      </c>
      <c r="U289" s="4" t="s">
        <v>412</v>
      </c>
      <c r="V289" s="4">
        <v>219457</v>
      </c>
      <c r="W289" s="4"/>
      <c r="X289" s="4" t="s">
        <v>568</v>
      </c>
      <c r="Y289" s="4" t="s">
        <v>731</v>
      </c>
    </row>
    <row r="290" spans="1:25" ht="79.5" customHeight="1">
      <c r="A290" s="4" t="s">
        <v>36</v>
      </c>
      <c r="B290" s="4" t="s">
        <v>652</v>
      </c>
      <c r="C290" s="4" t="s">
        <v>248</v>
      </c>
      <c r="D290" s="4" t="s">
        <v>158</v>
      </c>
      <c r="E290" s="4" t="s">
        <v>281</v>
      </c>
      <c r="F290" s="4" t="s">
        <v>747</v>
      </c>
      <c r="G290" s="2">
        <v>2014</v>
      </c>
      <c r="H290" s="4">
        <v>1500000</v>
      </c>
      <c r="I290" s="4">
        <v>0</v>
      </c>
      <c r="J290" s="4" t="s">
        <v>286</v>
      </c>
      <c r="K290" s="4" t="s">
        <v>333</v>
      </c>
      <c r="L290" s="4" t="s">
        <v>737</v>
      </c>
      <c r="M290" s="3">
        <v>41919</v>
      </c>
      <c r="N290" s="4" t="s">
        <v>597</v>
      </c>
      <c r="O290" s="4" t="s">
        <v>718</v>
      </c>
      <c r="P290" s="4" t="s">
        <v>226</v>
      </c>
      <c r="Q290" s="4" t="s">
        <v>560</v>
      </c>
      <c r="R290" s="4" t="s">
        <v>36</v>
      </c>
      <c r="S290" s="4" t="s">
        <v>36</v>
      </c>
      <c r="T290" s="4" t="s">
        <v>439</v>
      </c>
      <c r="U290" s="4" t="s">
        <v>412</v>
      </c>
      <c r="V290" s="4">
        <v>219454</v>
      </c>
      <c r="W290" s="4"/>
      <c r="X290" s="4" t="s">
        <v>568</v>
      </c>
      <c r="Y290" s="4" t="s">
        <v>731</v>
      </c>
    </row>
    <row r="291" spans="1:25" ht="33.75" customHeight="1">
      <c r="A291" s="4" t="s">
        <v>36</v>
      </c>
      <c r="B291" s="4" t="s">
        <v>708</v>
      </c>
      <c r="C291" s="4" t="s">
        <v>248</v>
      </c>
      <c r="D291" s="4"/>
      <c r="E291" s="4"/>
      <c r="F291" s="4"/>
      <c r="G291" s="2">
        <v>2014</v>
      </c>
      <c r="H291" s="4">
        <v>0</v>
      </c>
      <c r="I291" s="4">
        <v>3869350</v>
      </c>
      <c r="J291" s="4" t="s">
        <v>407</v>
      </c>
      <c r="K291" s="4" t="s">
        <v>333</v>
      </c>
      <c r="L291" s="4" t="s">
        <v>737</v>
      </c>
      <c r="M291" s="3">
        <v>41915</v>
      </c>
      <c r="N291" s="4"/>
      <c r="O291" s="4" t="s">
        <v>718</v>
      </c>
      <c r="P291" s="4" t="s">
        <v>861</v>
      </c>
      <c r="Q291" s="4" t="s">
        <v>646</v>
      </c>
      <c r="R291" s="4" t="s">
        <v>36</v>
      </c>
      <c r="S291" s="4" t="s">
        <v>36</v>
      </c>
      <c r="T291" s="4" t="s">
        <v>210</v>
      </c>
      <c r="U291" s="4" t="s">
        <v>412</v>
      </c>
      <c r="V291" s="4">
        <v>218965</v>
      </c>
      <c r="W291" s="4"/>
      <c r="X291" s="4" t="s">
        <v>564</v>
      </c>
      <c r="Y291" s="4"/>
    </row>
    <row r="292" spans="1:25" ht="22.5" customHeight="1">
      <c r="A292" s="4" t="s">
        <v>36</v>
      </c>
      <c r="B292" s="4" t="s">
        <v>708</v>
      </c>
      <c r="C292" s="4" t="s">
        <v>248</v>
      </c>
      <c r="D292" s="4"/>
      <c r="E292" s="4"/>
      <c r="F292" s="4"/>
      <c r="G292" s="2">
        <v>2014</v>
      </c>
      <c r="H292" s="4">
        <v>0</v>
      </c>
      <c r="I292" s="4">
        <v>0</v>
      </c>
      <c r="J292" s="4" t="s">
        <v>380</v>
      </c>
      <c r="K292" s="4" t="s">
        <v>333</v>
      </c>
      <c r="L292" s="4" t="s">
        <v>737</v>
      </c>
      <c r="M292" s="3">
        <v>41914</v>
      </c>
      <c r="N292" s="4"/>
      <c r="O292" s="4" t="s">
        <v>718</v>
      </c>
      <c r="P292" s="4" t="s">
        <v>861</v>
      </c>
      <c r="Q292" s="4" t="s">
        <v>646</v>
      </c>
      <c r="R292" s="4" t="s">
        <v>36</v>
      </c>
      <c r="S292" s="4" t="s">
        <v>36</v>
      </c>
      <c r="T292" s="4" t="s">
        <v>210</v>
      </c>
      <c r="U292" s="4" t="s">
        <v>454</v>
      </c>
      <c r="V292" s="4">
        <v>219324</v>
      </c>
      <c r="W292" s="4"/>
      <c r="X292" s="4" t="s">
        <v>564</v>
      </c>
      <c r="Y292" s="4"/>
    </row>
    <row r="293" spans="1:25" ht="125.25" customHeight="1">
      <c r="A293" s="4" t="s">
        <v>36</v>
      </c>
      <c r="B293" s="4" t="s">
        <v>708</v>
      </c>
      <c r="C293" s="4" t="s">
        <v>248</v>
      </c>
      <c r="D293" s="4"/>
      <c r="E293" s="4"/>
      <c r="F293" s="4"/>
      <c r="G293" s="2">
        <v>2014</v>
      </c>
      <c r="H293" s="4">
        <v>0</v>
      </c>
      <c r="I293" s="4">
        <v>0</v>
      </c>
      <c r="J293" s="4" t="s">
        <v>299</v>
      </c>
      <c r="K293" s="4" t="s">
        <v>333</v>
      </c>
      <c r="L293" s="4" t="s">
        <v>617</v>
      </c>
      <c r="M293" s="3">
        <v>41866</v>
      </c>
      <c r="N293" s="4"/>
      <c r="O293" s="4" t="s">
        <v>718</v>
      </c>
      <c r="P293" s="4" t="s">
        <v>861</v>
      </c>
      <c r="Q293" s="4" t="s">
        <v>646</v>
      </c>
      <c r="R293" s="4" t="s">
        <v>36</v>
      </c>
      <c r="S293" s="4" t="s">
        <v>36</v>
      </c>
      <c r="T293" s="4" t="s">
        <v>210</v>
      </c>
      <c r="U293" s="4" t="s">
        <v>412</v>
      </c>
      <c r="V293" s="4">
        <v>217025</v>
      </c>
      <c r="W293" s="4"/>
      <c r="X293" s="4" t="s">
        <v>564</v>
      </c>
      <c r="Y293" s="4"/>
    </row>
    <row r="294" spans="1:25" ht="79.5" customHeight="1">
      <c r="A294" s="4" t="s">
        <v>36</v>
      </c>
      <c r="B294" s="4" t="s">
        <v>708</v>
      </c>
      <c r="C294" s="4" t="s">
        <v>248</v>
      </c>
      <c r="D294" s="4" t="s">
        <v>158</v>
      </c>
      <c r="E294" s="4" t="s">
        <v>901</v>
      </c>
      <c r="F294" s="4" t="s">
        <v>845</v>
      </c>
      <c r="G294" s="2">
        <v>2014</v>
      </c>
      <c r="H294" s="4">
        <v>0</v>
      </c>
      <c r="I294" s="4">
        <v>18000000</v>
      </c>
      <c r="J294" s="4" t="s">
        <v>194</v>
      </c>
      <c r="K294" s="4" t="s">
        <v>333</v>
      </c>
      <c r="L294" s="4" t="s">
        <v>737</v>
      </c>
      <c r="M294" s="3">
        <v>41915</v>
      </c>
      <c r="N294" s="4" t="s">
        <v>597</v>
      </c>
      <c r="O294" s="4" t="s">
        <v>718</v>
      </c>
      <c r="P294" s="4" t="s">
        <v>861</v>
      </c>
      <c r="Q294" s="4" t="s">
        <v>646</v>
      </c>
      <c r="R294" s="4" t="s">
        <v>36</v>
      </c>
      <c r="S294" s="4" t="s">
        <v>36</v>
      </c>
      <c r="T294" s="4" t="s">
        <v>210</v>
      </c>
      <c r="U294" s="4" t="s">
        <v>412</v>
      </c>
      <c r="V294" s="4">
        <v>219186</v>
      </c>
      <c r="W294" s="4"/>
      <c r="X294" s="4" t="s">
        <v>564</v>
      </c>
      <c r="Y294" s="4" t="s">
        <v>731</v>
      </c>
    </row>
    <row r="295" spans="1:25" ht="79.5" customHeight="1">
      <c r="A295" s="4" t="s">
        <v>36</v>
      </c>
      <c r="B295" s="4" t="s">
        <v>357</v>
      </c>
      <c r="C295" s="4" t="s">
        <v>248</v>
      </c>
      <c r="D295" s="4" t="s">
        <v>158</v>
      </c>
      <c r="E295" s="4" t="s">
        <v>111</v>
      </c>
      <c r="F295" s="4" t="s">
        <v>12</v>
      </c>
      <c r="G295" s="2">
        <v>2014</v>
      </c>
      <c r="H295" s="4">
        <v>2000000</v>
      </c>
      <c r="I295" s="4">
        <v>0</v>
      </c>
      <c r="J295" s="4" t="s">
        <v>638</v>
      </c>
      <c r="K295" s="4" t="s">
        <v>333</v>
      </c>
      <c r="L295" s="4" t="s">
        <v>737</v>
      </c>
      <c r="M295" s="3">
        <v>41915</v>
      </c>
      <c r="N295" s="4" t="s">
        <v>597</v>
      </c>
      <c r="O295" s="4" t="s">
        <v>508</v>
      </c>
      <c r="P295" s="4" t="s">
        <v>861</v>
      </c>
      <c r="Q295" s="4" t="s">
        <v>560</v>
      </c>
      <c r="R295" s="4" t="s">
        <v>36</v>
      </c>
      <c r="S295" s="4" t="s">
        <v>36</v>
      </c>
      <c r="T295" s="4" t="s">
        <v>439</v>
      </c>
      <c r="U295" s="4" t="s">
        <v>412</v>
      </c>
      <c r="V295" s="4">
        <v>220457</v>
      </c>
      <c r="W295" s="4"/>
      <c r="X295" s="4" t="s">
        <v>404</v>
      </c>
      <c r="Y295" s="4" t="s">
        <v>597</v>
      </c>
    </row>
    <row r="296" spans="1:25" ht="79.5" customHeight="1">
      <c r="A296" s="4" t="s">
        <v>36</v>
      </c>
      <c r="B296" s="4" t="s">
        <v>357</v>
      </c>
      <c r="C296" s="4" t="s">
        <v>248</v>
      </c>
      <c r="D296" s="4" t="s">
        <v>158</v>
      </c>
      <c r="E296" s="4" t="s">
        <v>111</v>
      </c>
      <c r="F296" s="4" t="s">
        <v>12</v>
      </c>
      <c r="G296" s="2">
        <v>2014</v>
      </c>
      <c r="H296" s="4">
        <v>2000000</v>
      </c>
      <c r="I296" s="4">
        <v>0</v>
      </c>
      <c r="J296" s="4" t="s">
        <v>638</v>
      </c>
      <c r="K296" s="4" t="s">
        <v>333</v>
      </c>
      <c r="L296" s="4" t="s">
        <v>737</v>
      </c>
      <c r="M296" s="3">
        <v>41915</v>
      </c>
      <c r="N296" s="4" t="s">
        <v>597</v>
      </c>
      <c r="O296" s="4" t="s">
        <v>508</v>
      </c>
      <c r="P296" s="4" t="s">
        <v>861</v>
      </c>
      <c r="Q296" s="4" t="s">
        <v>560</v>
      </c>
      <c r="R296" s="4" t="s">
        <v>36</v>
      </c>
      <c r="S296" s="4" t="s">
        <v>36</v>
      </c>
      <c r="T296" s="4" t="s">
        <v>439</v>
      </c>
      <c r="U296" s="4" t="s">
        <v>412</v>
      </c>
      <c r="V296" s="4">
        <v>220458</v>
      </c>
      <c r="W296" s="4"/>
      <c r="X296" s="4" t="s">
        <v>404</v>
      </c>
      <c r="Y296" s="4" t="s">
        <v>597</v>
      </c>
    </row>
    <row r="297" spans="1:25" ht="79.5" customHeight="1">
      <c r="A297" s="4" t="s">
        <v>36</v>
      </c>
      <c r="B297" s="4" t="s">
        <v>357</v>
      </c>
      <c r="C297" s="4" t="s">
        <v>248</v>
      </c>
      <c r="D297" s="4" t="s">
        <v>158</v>
      </c>
      <c r="E297" s="4" t="s">
        <v>767</v>
      </c>
      <c r="F297" s="4" t="s">
        <v>747</v>
      </c>
      <c r="G297" s="2">
        <v>2014</v>
      </c>
      <c r="H297" s="4">
        <v>1000000</v>
      </c>
      <c r="I297" s="4">
        <v>0</v>
      </c>
      <c r="J297" s="4" t="s">
        <v>546</v>
      </c>
      <c r="K297" s="4" t="s">
        <v>333</v>
      </c>
      <c r="L297" s="4" t="s">
        <v>737</v>
      </c>
      <c r="M297" s="3">
        <v>41915</v>
      </c>
      <c r="N297" s="4" t="s">
        <v>597</v>
      </c>
      <c r="O297" s="4" t="s">
        <v>467</v>
      </c>
      <c r="P297" s="4" t="s">
        <v>861</v>
      </c>
      <c r="Q297" s="4" t="s">
        <v>560</v>
      </c>
      <c r="R297" s="4" t="s">
        <v>36</v>
      </c>
      <c r="S297" s="4" t="s">
        <v>36</v>
      </c>
      <c r="T297" s="4" t="s">
        <v>439</v>
      </c>
      <c r="U297" s="4" t="s">
        <v>412</v>
      </c>
      <c r="V297" s="4">
        <v>219073</v>
      </c>
      <c r="W297" s="4"/>
      <c r="X297" s="4" t="s">
        <v>568</v>
      </c>
      <c r="Y297" s="4" t="s">
        <v>731</v>
      </c>
    </row>
    <row r="298" spans="1:25" ht="79.5" customHeight="1">
      <c r="A298" s="4" t="s">
        <v>36</v>
      </c>
      <c r="B298" s="4" t="s">
        <v>357</v>
      </c>
      <c r="C298" s="4" t="s">
        <v>248</v>
      </c>
      <c r="D298" s="4" t="s">
        <v>158</v>
      </c>
      <c r="E298" s="4" t="s">
        <v>767</v>
      </c>
      <c r="F298" s="4" t="s">
        <v>747</v>
      </c>
      <c r="G298" s="2">
        <v>2014</v>
      </c>
      <c r="H298" s="4">
        <v>667995</v>
      </c>
      <c r="I298" s="4">
        <v>0</v>
      </c>
      <c r="J298" s="4" t="s">
        <v>638</v>
      </c>
      <c r="K298" s="4" t="s">
        <v>333</v>
      </c>
      <c r="L298" s="4" t="s">
        <v>737</v>
      </c>
      <c r="M298" s="3">
        <v>41950</v>
      </c>
      <c r="N298" s="4" t="s">
        <v>597</v>
      </c>
      <c r="O298" s="4" t="s">
        <v>467</v>
      </c>
      <c r="P298" s="4" t="s">
        <v>861</v>
      </c>
      <c r="Q298" s="4" t="s">
        <v>560</v>
      </c>
      <c r="R298" s="4" t="s">
        <v>36</v>
      </c>
      <c r="S298" s="4" t="s">
        <v>36</v>
      </c>
      <c r="T298" s="4" t="s">
        <v>439</v>
      </c>
      <c r="U298" s="4" t="s">
        <v>412</v>
      </c>
      <c r="V298" s="4">
        <v>220437</v>
      </c>
      <c r="W298" s="4"/>
      <c r="X298" s="4" t="s">
        <v>404</v>
      </c>
      <c r="Y298" s="4" t="s">
        <v>731</v>
      </c>
    </row>
    <row r="299" spans="1:25" ht="79.5" customHeight="1">
      <c r="A299" s="4" t="s">
        <v>36</v>
      </c>
      <c r="B299" s="4" t="s">
        <v>357</v>
      </c>
      <c r="C299" s="4" t="s">
        <v>248</v>
      </c>
      <c r="D299" s="4" t="s">
        <v>158</v>
      </c>
      <c r="E299" s="4" t="s">
        <v>767</v>
      </c>
      <c r="F299" s="4" t="s">
        <v>747</v>
      </c>
      <c r="G299" s="2">
        <v>2014</v>
      </c>
      <c r="H299" s="4">
        <v>294660</v>
      </c>
      <c r="I299" s="4">
        <v>0</v>
      </c>
      <c r="J299" s="4" t="s">
        <v>638</v>
      </c>
      <c r="K299" s="4" t="s">
        <v>333</v>
      </c>
      <c r="L299" s="4" t="s">
        <v>737</v>
      </c>
      <c r="M299" s="3">
        <v>41950</v>
      </c>
      <c r="N299" s="4" t="s">
        <v>597</v>
      </c>
      <c r="O299" s="4" t="s">
        <v>467</v>
      </c>
      <c r="P299" s="4" t="s">
        <v>861</v>
      </c>
      <c r="Q299" s="4" t="s">
        <v>560</v>
      </c>
      <c r="R299" s="4" t="s">
        <v>36</v>
      </c>
      <c r="S299" s="4" t="s">
        <v>36</v>
      </c>
      <c r="T299" s="4" t="s">
        <v>439</v>
      </c>
      <c r="U299" s="4" t="s">
        <v>412</v>
      </c>
      <c r="V299" s="4">
        <v>220438</v>
      </c>
      <c r="W299" s="4"/>
      <c r="X299" s="4" t="s">
        <v>404</v>
      </c>
      <c r="Y299" s="4" t="s">
        <v>731</v>
      </c>
    </row>
    <row r="300" spans="1:25" ht="79.5" customHeight="1">
      <c r="A300" s="4" t="s">
        <v>36</v>
      </c>
      <c r="B300" s="4" t="s">
        <v>357</v>
      </c>
      <c r="C300" s="4" t="s">
        <v>248</v>
      </c>
      <c r="D300" s="4" t="s">
        <v>158</v>
      </c>
      <c r="E300" s="4" t="s">
        <v>767</v>
      </c>
      <c r="F300" s="4" t="s">
        <v>747</v>
      </c>
      <c r="G300" s="2">
        <v>2014</v>
      </c>
      <c r="H300" s="4">
        <v>700000</v>
      </c>
      <c r="I300" s="4">
        <v>0</v>
      </c>
      <c r="J300" s="4" t="s">
        <v>629</v>
      </c>
      <c r="K300" s="4" t="s">
        <v>333</v>
      </c>
      <c r="L300" s="4" t="s">
        <v>737</v>
      </c>
      <c r="M300" s="3">
        <v>41892</v>
      </c>
      <c r="N300" s="4" t="s">
        <v>597</v>
      </c>
      <c r="O300" s="4" t="s">
        <v>467</v>
      </c>
      <c r="P300" s="4" t="s">
        <v>861</v>
      </c>
      <c r="Q300" s="4" t="s">
        <v>560</v>
      </c>
      <c r="R300" s="4" t="s">
        <v>36</v>
      </c>
      <c r="S300" s="4" t="s">
        <v>36</v>
      </c>
      <c r="T300" s="4" t="s">
        <v>439</v>
      </c>
      <c r="U300" s="4" t="s">
        <v>412</v>
      </c>
      <c r="V300" s="4">
        <v>217949</v>
      </c>
      <c r="W300" s="4"/>
      <c r="X300" s="4" t="s">
        <v>404</v>
      </c>
      <c r="Y300" s="4" t="s">
        <v>731</v>
      </c>
    </row>
    <row r="301" spans="1:25" ht="33.75" customHeight="1">
      <c r="A301" s="4" t="s">
        <v>36</v>
      </c>
      <c r="B301" s="4" t="s">
        <v>678</v>
      </c>
      <c r="C301" s="4" t="s">
        <v>248</v>
      </c>
      <c r="D301" s="4"/>
      <c r="E301" s="4"/>
      <c r="F301" s="4"/>
      <c r="G301" s="2">
        <v>2014</v>
      </c>
      <c r="H301" s="4">
        <v>300000</v>
      </c>
      <c r="I301" s="4">
        <v>0</v>
      </c>
      <c r="J301" s="4" t="s">
        <v>317</v>
      </c>
      <c r="K301" s="4" t="s">
        <v>333</v>
      </c>
      <c r="L301" s="4" t="s">
        <v>737</v>
      </c>
      <c r="M301" s="3">
        <v>41759</v>
      </c>
      <c r="N301" s="4"/>
      <c r="O301" s="4" t="s">
        <v>718</v>
      </c>
      <c r="P301" s="4" t="s">
        <v>861</v>
      </c>
      <c r="Q301" s="4" t="s">
        <v>560</v>
      </c>
      <c r="R301" s="4" t="s">
        <v>36</v>
      </c>
      <c r="S301" s="4" t="s">
        <v>36</v>
      </c>
      <c r="T301" s="4" t="s">
        <v>439</v>
      </c>
      <c r="U301" s="4" t="s">
        <v>412</v>
      </c>
      <c r="V301" s="4">
        <v>217830</v>
      </c>
      <c r="W301" s="4"/>
      <c r="X301" s="4" t="s">
        <v>404</v>
      </c>
      <c r="Y301" s="4"/>
    </row>
    <row r="302" spans="1:25" ht="79.5" customHeight="1">
      <c r="A302" s="4" t="s">
        <v>36</v>
      </c>
      <c r="B302" s="4" t="s">
        <v>678</v>
      </c>
      <c r="C302" s="4" t="s">
        <v>248</v>
      </c>
      <c r="D302" s="4" t="s">
        <v>158</v>
      </c>
      <c r="E302" s="4" t="s">
        <v>809</v>
      </c>
      <c r="F302" s="4" t="s">
        <v>747</v>
      </c>
      <c r="G302" s="2">
        <v>2014</v>
      </c>
      <c r="H302" s="4">
        <v>850000</v>
      </c>
      <c r="I302" s="4">
        <v>0</v>
      </c>
      <c r="J302" s="4" t="s">
        <v>516</v>
      </c>
      <c r="K302" s="4">
        <v>83895000</v>
      </c>
      <c r="L302" s="4" t="s">
        <v>617</v>
      </c>
      <c r="M302" s="3">
        <v>41904</v>
      </c>
      <c r="N302" s="4" t="s">
        <v>597</v>
      </c>
      <c r="O302" s="4" t="s">
        <v>718</v>
      </c>
      <c r="P302" s="4" t="s">
        <v>861</v>
      </c>
      <c r="Q302" s="4" t="s">
        <v>560</v>
      </c>
      <c r="R302" s="4" t="s">
        <v>36</v>
      </c>
      <c r="S302" s="4" t="s">
        <v>36</v>
      </c>
      <c r="T302" s="4" t="s">
        <v>439</v>
      </c>
      <c r="U302" s="4" t="s">
        <v>412</v>
      </c>
      <c r="V302" s="4">
        <v>217557</v>
      </c>
      <c r="W302" s="4"/>
      <c r="X302" s="4" t="s">
        <v>568</v>
      </c>
      <c r="Y302" s="4" t="s">
        <v>731</v>
      </c>
    </row>
    <row r="303" spans="1:25" ht="79.5" customHeight="1">
      <c r="A303" s="4" t="s">
        <v>36</v>
      </c>
      <c r="B303" s="4" t="s">
        <v>678</v>
      </c>
      <c r="C303" s="4" t="s">
        <v>248</v>
      </c>
      <c r="D303" s="4" t="s">
        <v>158</v>
      </c>
      <c r="E303" s="4" t="s">
        <v>809</v>
      </c>
      <c r="F303" s="4" t="s">
        <v>747</v>
      </c>
      <c r="G303" s="2">
        <v>2014</v>
      </c>
      <c r="H303" s="4">
        <v>5000000</v>
      </c>
      <c r="I303" s="4">
        <v>0</v>
      </c>
      <c r="J303" s="4" t="s">
        <v>579</v>
      </c>
      <c r="K303" s="4" t="s">
        <v>333</v>
      </c>
      <c r="L303" s="4" t="s">
        <v>737</v>
      </c>
      <c r="M303" s="3">
        <v>41915</v>
      </c>
      <c r="N303" s="4" t="s">
        <v>597</v>
      </c>
      <c r="O303" s="4" t="s">
        <v>718</v>
      </c>
      <c r="P303" s="4" t="s">
        <v>861</v>
      </c>
      <c r="Q303" s="4" t="s">
        <v>560</v>
      </c>
      <c r="R303" s="4" t="s">
        <v>36</v>
      </c>
      <c r="S303" s="4" t="s">
        <v>36</v>
      </c>
      <c r="T303" s="4" t="s">
        <v>439</v>
      </c>
      <c r="U303" s="4" t="s">
        <v>412</v>
      </c>
      <c r="V303" s="4">
        <v>219072</v>
      </c>
      <c r="W303" s="4"/>
      <c r="X303" s="4" t="s">
        <v>568</v>
      </c>
      <c r="Y303" s="4" t="s">
        <v>731</v>
      </c>
    </row>
    <row r="304" spans="1:25" ht="57" customHeight="1">
      <c r="A304" s="4" t="s">
        <v>318</v>
      </c>
      <c r="B304" s="4" t="s">
        <v>708</v>
      </c>
      <c r="C304" s="4" t="s">
        <v>248</v>
      </c>
      <c r="D304" s="4"/>
      <c r="E304" s="4"/>
      <c r="F304" s="4"/>
      <c r="G304" s="2">
        <v>2014</v>
      </c>
      <c r="H304" s="4">
        <v>1000000</v>
      </c>
      <c r="I304" s="4">
        <v>0</v>
      </c>
      <c r="J304" s="4" t="s">
        <v>697</v>
      </c>
      <c r="K304" s="4" t="s">
        <v>333</v>
      </c>
      <c r="L304" s="4" t="s">
        <v>737</v>
      </c>
      <c r="M304" s="3">
        <v>41947</v>
      </c>
      <c r="N304" s="4"/>
      <c r="O304" s="4" t="s">
        <v>718</v>
      </c>
      <c r="P304" s="4" t="s">
        <v>861</v>
      </c>
      <c r="Q304" s="4" t="s">
        <v>560</v>
      </c>
      <c r="R304" s="4" t="s">
        <v>318</v>
      </c>
      <c r="S304" s="4" t="s">
        <v>400</v>
      </c>
      <c r="T304" s="4" t="s">
        <v>210</v>
      </c>
      <c r="U304" s="4" t="s">
        <v>412</v>
      </c>
      <c r="V304" s="4">
        <v>220840</v>
      </c>
      <c r="W304" s="4"/>
      <c r="X304" s="4" t="s">
        <v>564</v>
      </c>
      <c r="Y304" s="4"/>
    </row>
    <row r="305" spans="1:25" ht="79.5" customHeight="1">
      <c r="A305" s="4" t="s">
        <v>544</v>
      </c>
      <c r="B305" s="4" t="s">
        <v>68</v>
      </c>
      <c r="C305" s="4" t="s">
        <v>248</v>
      </c>
      <c r="D305" s="4" t="s">
        <v>158</v>
      </c>
      <c r="E305" s="4" t="s">
        <v>386</v>
      </c>
      <c r="F305" s="4" t="s">
        <v>418</v>
      </c>
      <c r="G305" s="2">
        <v>2014</v>
      </c>
      <c r="H305" s="4">
        <v>0</v>
      </c>
      <c r="I305" s="4">
        <v>300000</v>
      </c>
      <c r="J305" s="4" t="s">
        <v>905</v>
      </c>
      <c r="K305" s="4" t="s">
        <v>333</v>
      </c>
      <c r="L305" s="4" t="s">
        <v>737</v>
      </c>
      <c r="M305" s="3">
        <v>41934</v>
      </c>
      <c r="N305" s="4" t="s">
        <v>667</v>
      </c>
      <c r="O305" s="4" t="s">
        <v>718</v>
      </c>
      <c r="P305" s="4" t="s">
        <v>861</v>
      </c>
      <c r="Q305" s="4" t="s">
        <v>646</v>
      </c>
      <c r="R305" s="4" t="s">
        <v>544</v>
      </c>
      <c r="S305" s="4" t="s">
        <v>400</v>
      </c>
      <c r="T305" s="4" t="s">
        <v>210</v>
      </c>
      <c r="U305" s="4" t="s">
        <v>412</v>
      </c>
      <c r="V305" s="4">
        <v>219690</v>
      </c>
      <c r="W305" s="4"/>
      <c r="X305" s="4" t="s">
        <v>564</v>
      </c>
      <c r="Y305" s="4" t="s">
        <v>731</v>
      </c>
    </row>
    <row r="306" spans="1:25" ht="79.5" customHeight="1">
      <c r="A306" s="4" t="s">
        <v>590</v>
      </c>
      <c r="B306" s="4" t="s">
        <v>124</v>
      </c>
      <c r="C306" s="4" t="s">
        <v>248</v>
      </c>
      <c r="D306" s="4" t="s">
        <v>158</v>
      </c>
      <c r="E306" s="4" t="s">
        <v>587</v>
      </c>
      <c r="F306" s="4" t="s">
        <v>845</v>
      </c>
      <c r="G306" s="2">
        <v>2014</v>
      </c>
      <c r="H306" s="4">
        <v>500000</v>
      </c>
      <c r="I306" s="4">
        <v>0</v>
      </c>
      <c r="J306" s="4" t="s">
        <v>464</v>
      </c>
      <c r="K306" s="4" t="s">
        <v>333</v>
      </c>
      <c r="L306" s="4" t="s">
        <v>737</v>
      </c>
      <c r="M306" s="3">
        <v>41920</v>
      </c>
      <c r="N306" s="4" t="s">
        <v>597</v>
      </c>
      <c r="O306" s="4" t="s">
        <v>718</v>
      </c>
      <c r="P306" s="4" t="s">
        <v>861</v>
      </c>
      <c r="Q306" s="4" t="s">
        <v>560</v>
      </c>
      <c r="R306" s="4" t="s">
        <v>590</v>
      </c>
      <c r="S306" s="4" t="s">
        <v>400</v>
      </c>
      <c r="T306" s="4" t="s">
        <v>559</v>
      </c>
      <c r="U306" s="4" t="s">
        <v>412</v>
      </c>
      <c r="V306" s="4">
        <v>219265</v>
      </c>
      <c r="W306" s="4"/>
      <c r="X306" s="4" t="s">
        <v>564</v>
      </c>
      <c r="Y306" s="4" t="s">
        <v>731</v>
      </c>
    </row>
    <row r="307" spans="1:25" ht="79.5" customHeight="1">
      <c r="A307" s="4" t="s">
        <v>590</v>
      </c>
      <c r="B307" s="4" t="s">
        <v>259</v>
      </c>
      <c r="C307" s="4" t="s">
        <v>248</v>
      </c>
      <c r="D307" s="4" t="s">
        <v>158</v>
      </c>
      <c r="E307" s="4" t="s">
        <v>715</v>
      </c>
      <c r="F307" s="4" t="s">
        <v>845</v>
      </c>
      <c r="G307" s="2">
        <v>2014</v>
      </c>
      <c r="H307" s="4">
        <v>500000</v>
      </c>
      <c r="I307" s="4">
        <v>0</v>
      </c>
      <c r="J307" s="4" t="s">
        <v>464</v>
      </c>
      <c r="K307" s="4" t="s">
        <v>333</v>
      </c>
      <c r="L307" s="4" t="s">
        <v>737</v>
      </c>
      <c r="M307" s="3">
        <v>41920</v>
      </c>
      <c r="N307" s="4" t="s">
        <v>597</v>
      </c>
      <c r="O307" s="4" t="s">
        <v>718</v>
      </c>
      <c r="P307" s="4" t="s">
        <v>861</v>
      </c>
      <c r="Q307" s="4" t="s">
        <v>560</v>
      </c>
      <c r="R307" s="4" t="s">
        <v>590</v>
      </c>
      <c r="S307" s="4" t="s">
        <v>400</v>
      </c>
      <c r="T307" s="4" t="s">
        <v>559</v>
      </c>
      <c r="U307" s="4" t="s">
        <v>412</v>
      </c>
      <c r="V307" s="4">
        <v>219266</v>
      </c>
      <c r="W307" s="4"/>
      <c r="X307" s="4" t="s">
        <v>564</v>
      </c>
      <c r="Y307" s="4" t="s">
        <v>731</v>
      </c>
    </row>
    <row r="308" spans="1:25" ht="79.5" customHeight="1">
      <c r="A308" s="4" t="s">
        <v>742</v>
      </c>
      <c r="B308" s="4" t="s">
        <v>63</v>
      </c>
      <c r="C308" s="4" t="s">
        <v>248</v>
      </c>
      <c r="D308" s="4" t="s">
        <v>158</v>
      </c>
      <c r="E308" s="4" t="s">
        <v>854</v>
      </c>
      <c r="F308" s="4" t="s">
        <v>885</v>
      </c>
      <c r="G308" s="2">
        <v>2014</v>
      </c>
      <c r="H308" s="4">
        <v>0</v>
      </c>
      <c r="I308" s="4">
        <v>50000</v>
      </c>
      <c r="J308" s="4" t="s">
        <v>43</v>
      </c>
      <c r="K308" s="4" t="s">
        <v>333</v>
      </c>
      <c r="L308" s="4" t="s">
        <v>737</v>
      </c>
      <c r="M308" s="3">
        <v>41929</v>
      </c>
      <c r="N308" s="4" t="s">
        <v>597</v>
      </c>
      <c r="O308" s="4" t="s">
        <v>718</v>
      </c>
      <c r="P308" s="4" t="s">
        <v>861</v>
      </c>
      <c r="Q308" s="4" t="s">
        <v>646</v>
      </c>
      <c r="R308" s="4" t="s">
        <v>742</v>
      </c>
      <c r="S308" s="4" t="s">
        <v>742</v>
      </c>
      <c r="T308" s="4" t="s">
        <v>439</v>
      </c>
      <c r="U308" s="4" t="s">
        <v>412</v>
      </c>
      <c r="V308" s="4">
        <v>219429</v>
      </c>
      <c r="W308" s="4"/>
      <c r="X308" s="4" t="s">
        <v>210</v>
      </c>
      <c r="Y308" s="4" t="s">
        <v>731</v>
      </c>
    </row>
    <row r="309" spans="1:25" ht="33.75" customHeight="1">
      <c r="A309" s="4" t="s">
        <v>176</v>
      </c>
      <c r="B309" s="4" t="s">
        <v>708</v>
      </c>
      <c r="C309" s="4" t="s">
        <v>248</v>
      </c>
      <c r="D309" s="4"/>
      <c r="E309" s="4"/>
      <c r="F309" s="4"/>
      <c r="G309" s="2">
        <v>2014</v>
      </c>
      <c r="H309" s="4">
        <v>0</v>
      </c>
      <c r="I309" s="4">
        <v>1000000</v>
      </c>
      <c r="J309" s="4" t="s">
        <v>322</v>
      </c>
      <c r="K309" s="4" t="s">
        <v>333</v>
      </c>
      <c r="L309" s="4" t="s">
        <v>737</v>
      </c>
      <c r="M309" s="3">
        <v>41901</v>
      </c>
      <c r="N309" s="4"/>
      <c r="O309" s="4" t="s">
        <v>82</v>
      </c>
      <c r="P309" s="4" t="s">
        <v>861</v>
      </c>
      <c r="Q309" s="4" t="s">
        <v>646</v>
      </c>
      <c r="R309" s="4" t="s">
        <v>176</v>
      </c>
      <c r="S309" s="4" t="s">
        <v>176</v>
      </c>
      <c r="T309" s="4" t="s">
        <v>210</v>
      </c>
      <c r="U309" s="4" t="s">
        <v>412</v>
      </c>
      <c r="V309" s="4">
        <v>218223</v>
      </c>
      <c r="W309" s="4"/>
      <c r="X309" s="4" t="s">
        <v>564</v>
      </c>
      <c r="Y309" s="4"/>
    </row>
    <row r="310" spans="1:25" ht="79.5" customHeight="1">
      <c r="A310" s="4" t="s">
        <v>149</v>
      </c>
      <c r="B310" s="4" t="s">
        <v>63</v>
      </c>
      <c r="C310" s="4" t="s">
        <v>248</v>
      </c>
      <c r="D310" s="4" t="s">
        <v>158</v>
      </c>
      <c r="E310" s="4" t="s">
        <v>854</v>
      </c>
      <c r="F310" s="4" t="s">
        <v>885</v>
      </c>
      <c r="G310" s="2">
        <v>2014</v>
      </c>
      <c r="H310" s="4">
        <v>5000000</v>
      </c>
      <c r="I310" s="4">
        <v>0</v>
      </c>
      <c r="J310" s="4" t="s">
        <v>800</v>
      </c>
      <c r="K310" s="4" t="s">
        <v>333</v>
      </c>
      <c r="L310" s="4" t="s">
        <v>737</v>
      </c>
      <c r="M310" s="3">
        <v>41932</v>
      </c>
      <c r="N310" s="4" t="s">
        <v>597</v>
      </c>
      <c r="O310" s="4" t="s">
        <v>718</v>
      </c>
      <c r="P310" s="4" t="s">
        <v>861</v>
      </c>
      <c r="Q310" s="4" t="s">
        <v>424</v>
      </c>
      <c r="R310" s="4" t="s">
        <v>149</v>
      </c>
      <c r="S310" s="4" t="s">
        <v>149</v>
      </c>
      <c r="T310" s="4" t="s">
        <v>439</v>
      </c>
      <c r="U310" s="4" t="s">
        <v>412</v>
      </c>
      <c r="V310" s="4">
        <v>219313</v>
      </c>
      <c r="W310" s="4"/>
      <c r="X310" s="4" t="s">
        <v>568</v>
      </c>
      <c r="Y310" s="4" t="s">
        <v>731</v>
      </c>
    </row>
    <row r="311" spans="1:25" ht="79.5" customHeight="1">
      <c r="A311" s="4" t="s">
        <v>149</v>
      </c>
      <c r="B311" s="4" t="s">
        <v>652</v>
      </c>
      <c r="C311" s="4" t="s">
        <v>248</v>
      </c>
      <c r="D311" s="4" t="s">
        <v>158</v>
      </c>
      <c r="E311" s="4" t="s">
        <v>281</v>
      </c>
      <c r="F311" s="4" t="s">
        <v>747</v>
      </c>
      <c r="G311" s="2">
        <v>2014</v>
      </c>
      <c r="H311" s="4">
        <v>50000</v>
      </c>
      <c r="I311" s="4">
        <v>0</v>
      </c>
      <c r="J311" s="4" t="s">
        <v>745</v>
      </c>
      <c r="K311" s="4" t="s">
        <v>333</v>
      </c>
      <c r="L311" s="4" t="s">
        <v>737</v>
      </c>
      <c r="M311" s="3">
        <v>41862</v>
      </c>
      <c r="N311" s="4" t="s">
        <v>597</v>
      </c>
      <c r="O311" s="4" t="s">
        <v>718</v>
      </c>
      <c r="P311" s="4" t="s">
        <v>207</v>
      </c>
      <c r="Q311" s="4" t="s">
        <v>560</v>
      </c>
      <c r="R311" s="4" t="s">
        <v>149</v>
      </c>
      <c r="S311" s="4" t="s">
        <v>149</v>
      </c>
      <c r="T311" s="4" t="s">
        <v>439</v>
      </c>
      <c r="U311" s="4" t="s">
        <v>412</v>
      </c>
      <c r="V311" s="4">
        <v>217955</v>
      </c>
      <c r="W311" s="4"/>
      <c r="X311" s="4" t="s">
        <v>404</v>
      </c>
      <c r="Y311" s="4" t="s">
        <v>731</v>
      </c>
    </row>
    <row r="312" spans="1:25" ht="33.75" customHeight="1">
      <c r="A312" s="4" t="s">
        <v>149</v>
      </c>
      <c r="B312" s="4" t="s">
        <v>678</v>
      </c>
      <c r="C312" s="4" t="s">
        <v>248</v>
      </c>
      <c r="D312" s="4"/>
      <c r="E312" s="4"/>
      <c r="F312" s="4"/>
      <c r="G312" s="2">
        <v>2014</v>
      </c>
      <c r="H312" s="4">
        <v>450000</v>
      </c>
      <c r="I312" s="4">
        <v>0</v>
      </c>
      <c r="J312" s="4" t="s">
        <v>56</v>
      </c>
      <c r="K312" s="4" t="s">
        <v>333</v>
      </c>
      <c r="L312" s="4" t="s">
        <v>737</v>
      </c>
      <c r="M312" s="3">
        <v>41871</v>
      </c>
      <c r="N312" s="4"/>
      <c r="O312" s="4" t="s">
        <v>718</v>
      </c>
      <c r="P312" s="4" t="s">
        <v>861</v>
      </c>
      <c r="Q312" s="4" t="s">
        <v>560</v>
      </c>
      <c r="R312" s="4" t="s">
        <v>149</v>
      </c>
      <c r="S312" s="4" t="s">
        <v>149</v>
      </c>
      <c r="T312" s="4" t="s">
        <v>439</v>
      </c>
      <c r="U312" s="4" t="s">
        <v>412</v>
      </c>
      <c r="V312" s="4">
        <v>217029</v>
      </c>
      <c r="W312" s="4"/>
      <c r="X312" s="4" t="s">
        <v>404</v>
      </c>
      <c r="Y312" s="4"/>
    </row>
    <row r="313" spans="1:25" ht="33.75" customHeight="1">
      <c r="A313" s="4" t="s">
        <v>149</v>
      </c>
      <c r="B313" s="4" t="s">
        <v>678</v>
      </c>
      <c r="C313" s="4" t="s">
        <v>248</v>
      </c>
      <c r="D313" s="4"/>
      <c r="E313" s="4"/>
      <c r="F313" s="4"/>
      <c r="G313" s="2">
        <v>2014</v>
      </c>
      <c r="H313" s="4">
        <v>50000</v>
      </c>
      <c r="I313" s="4">
        <v>0</v>
      </c>
      <c r="J313" s="4" t="s">
        <v>166</v>
      </c>
      <c r="K313" s="4" t="s">
        <v>333</v>
      </c>
      <c r="L313" s="4" t="s">
        <v>737</v>
      </c>
      <c r="M313" s="3">
        <v>41759</v>
      </c>
      <c r="N313" s="4"/>
      <c r="O313" s="4" t="s">
        <v>718</v>
      </c>
      <c r="P313" s="4" t="s">
        <v>861</v>
      </c>
      <c r="Q313" s="4" t="s">
        <v>560</v>
      </c>
      <c r="R313" s="4" t="s">
        <v>149</v>
      </c>
      <c r="S313" s="4" t="s">
        <v>149</v>
      </c>
      <c r="T313" s="4" t="s">
        <v>439</v>
      </c>
      <c r="U313" s="4" t="s">
        <v>412</v>
      </c>
      <c r="V313" s="4">
        <v>217831</v>
      </c>
      <c r="W313" s="4"/>
      <c r="X313" s="4" t="s">
        <v>404</v>
      </c>
      <c r="Y313" s="4"/>
    </row>
    <row r="314" spans="1:25" ht="57" customHeight="1">
      <c r="A314" s="4" t="s">
        <v>149</v>
      </c>
      <c r="B314" s="4" t="s">
        <v>678</v>
      </c>
      <c r="C314" s="4" t="s">
        <v>248</v>
      </c>
      <c r="D314" s="4"/>
      <c r="E314" s="4"/>
      <c r="F314" s="4"/>
      <c r="G314" s="2">
        <v>2014</v>
      </c>
      <c r="H314" s="4">
        <v>50000</v>
      </c>
      <c r="I314" s="4">
        <v>0</v>
      </c>
      <c r="J314" s="4" t="s">
        <v>547</v>
      </c>
      <c r="K314" s="4" t="s">
        <v>333</v>
      </c>
      <c r="L314" s="4" t="s">
        <v>737</v>
      </c>
      <c r="M314" s="3">
        <v>41851</v>
      </c>
      <c r="N314" s="4"/>
      <c r="O314" s="4" t="s">
        <v>718</v>
      </c>
      <c r="P314" s="4" t="s">
        <v>693</v>
      </c>
      <c r="Q314" s="4" t="s">
        <v>560</v>
      </c>
      <c r="R314" s="4" t="s">
        <v>149</v>
      </c>
      <c r="S314" s="4" t="s">
        <v>149</v>
      </c>
      <c r="T314" s="4" t="s">
        <v>439</v>
      </c>
      <c r="U314" s="4" t="s">
        <v>412</v>
      </c>
      <c r="V314" s="4">
        <v>217832</v>
      </c>
      <c r="W314" s="4"/>
      <c r="X314" s="4" t="s">
        <v>404</v>
      </c>
      <c r="Y314" s="4"/>
    </row>
    <row r="315" spans="1:25" ht="79.5" customHeight="1">
      <c r="A315" s="4" t="s">
        <v>658</v>
      </c>
      <c r="B315" s="4" t="s">
        <v>678</v>
      </c>
      <c r="C315" s="4" t="s">
        <v>248</v>
      </c>
      <c r="D315" s="4" t="s">
        <v>158</v>
      </c>
      <c r="E315" s="4" t="s">
        <v>809</v>
      </c>
      <c r="F315" s="4" t="s">
        <v>747</v>
      </c>
      <c r="G315" s="2">
        <v>2014</v>
      </c>
      <c r="H315" s="4">
        <v>5000000</v>
      </c>
      <c r="I315" s="4">
        <v>0</v>
      </c>
      <c r="J315" s="4" t="s">
        <v>56</v>
      </c>
      <c r="K315" s="4" t="s">
        <v>333</v>
      </c>
      <c r="L315" s="4" t="s">
        <v>737</v>
      </c>
      <c r="M315" s="3">
        <v>41871</v>
      </c>
      <c r="N315" s="4" t="s">
        <v>597</v>
      </c>
      <c r="O315" s="4" t="s">
        <v>718</v>
      </c>
      <c r="P315" s="4" t="s">
        <v>861</v>
      </c>
      <c r="Q315" s="4" t="s">
        <v>560</v>
      </c>
      <c r="R315" s="4" t="s">
        <v>658</v>
      </c>
      <c r="S315" s="4" t="s">
        <v>658</v>
      </c>
      <c r="T315" s="4" t="s">
        <v>439</v>
      </c>
      <c r="U315" s="4" t="s">
        <v>412</v>
      </c>
      <c r="V315" s="4">
        <v>217027</v>
      </c>
      <c r="W315" s="4"/>
      <c r="X315" s="4" t="s">
        <v>568</v>
      </c>
      <c r="Y315" s="4" t="s">
        <v>731</v>
      </c>
    </row>
    <row r="316" spans="1:25" ht="102" customHeight="1">
      <c r="A316" s="4" t="s">
        <v>466</v>
      </c>
      <c r="B316" s="4" t="s">
        <v>708</v>
      </c>
      <c r="C316" s="4" t="s">
        <v>248</v>
      </c>
      <c r="D316" s="4"/>
      <c r="E316" s="4"/>
      <c r="F316" s="4"/>
      <c r="G316" s="2">
        <v>2014</v>
      </c>
      <c r="H316" s="4">
        <v>0</v>
      </c>
      <c r="I316" s="4">
        <v>15000000</v>
      </c>
      <c r="J316" s="4" t="s">
        <v>761</v>
      </c>
      <c r="K316" s="4" t="s">
        <v>333</v>
      </c>
      <c r="L316" s="4" t="s">
        <v>737</v>
      </c>
      <c r="M316" s="3">
        <v>41953</v>
      </c>
      <c r="N316" s="4"/>
      <c r="O316" s="4" t="s">
        <v>718</v>
      </c>
      <c r="P316" s="4" t="s">
        <v>861</v>
      </c>
      <c r="Q316" s="4" t="s">
        <v>646</v>
      </c>
      <c r="R316" s="4" t="s">
        <v>466</v>
      </c>
      <c r="S316" s="4" t="s">
        <v>400</v>
      </c>
      <c r="T316" s="4" t="s">
        <v>210</v>
      </c>
      <c r="U316" s="4" t="s">
        <v>412</v>
      </c>
      <c r="V316" s="4">
        <v>220830</v>
      </c>
      <c r="W316" s="4"/>
      <c r="X316" s="4" t="s">
        <v>564</v>
      </c>
      <c r="Y316" s="4"/>
    </row>
    <row r="317" spans="1:25" ht="57" customHeight="1">
      <c r="A317" s="4" t="s">
        <v>108</v>
      </c>
      <c r="B317" s="4" t="s">
        <v>708</v>
      </c>
      <c r="C317" s="4" t="s">
        <v>248</v>
      </c>
      <c r="D317" s="4"/>
      <c r="E317" s="4"/>
      <c r="F317" s="4"/>
      <c r="G317" s="2">
        <v>2014</v>
      </c>
      <c r="H317" s="4">
        <v>150000</v>
      </c>
      <c r="I317" s="4">
        <v>0</v>
      </c>
      <c r="J317" s="4" t="s">
        <v>437</v>
      </c>
      <c r="K317" s="4" t="s">
        <v>333</v>
      </c>
      <c r="L317" s="4" t="s">
        <v>737</v>
      </c>
      <c r="M317" s="3">
        <v>41885</v>
      </c>
      <c r="N317" s="4"/>
      <c r="O317" s="4" t="s">
        <v>718</v>
      </c>
      <c r="P317" s="4" t="s">
        <v>861</v>
      </c>
      <c r="Q317" s="4" t="s">
        <v>560</v>
      </c>
      <c r="R317" s="4" t="s">
        <v>108</v>
      </c>
      <c r="S317" s="4" t="s">
        <v>400</v>
      </c>
      <c r="T317" s="4" t="s">
        <v>210</v>
      </c>
      <c r="U317" s="4" t="s">
        <v>412</v>
      </c>
      <c r="V317" s="4">
        <v>218307</v>
      </c>
      <c r="W317" s="4"/>
      <c r="X317" s="4" t="s">
        <v>564</v>
      </c>
      <c r="Y317" s="4"/>
    </row>
    <row r="318" spans="1:25" ht="57" customHeight="1">
      <c r="A318" s="4" t="s">
        <v>280</v>
      </c>
      <c r="B318" s="4" t="s">
        <v>563</v>
      </c>
      <c r="C318" s="4" t="s">
        <v>248</v>
      </c>
      <c r="D318" s="4"/>
      <c r="E318" s="4"/>
      <c r="F318" s="4"/>
      <c r="G318" s="2">
        <v>2014</v>
      </c>
      <c r="H318" s="4">
        <v>75000</v>
      </c>
      <c r="I318" s="4">
        <v>0</v>
      </c>
      <c r="J318" s="4" t="s">
        <v>266</v>
      </c>
      <c r="K318" s="4" t="s">
        <v>333</v>
      </c>
      <c r="L318" s="4" t="s">
        <v>737</v>
      </c>
      <c r="M318" s="3">
        <v>41904</v>
      </c>
      <c r="N318" s="4"/>
      <c r="O318" s="4" t="s">
        <v>718</v>
      </c>
      <c r="P318" s="4" t="s">
        <v>207</v>
      </c>
      <c r="Q318" s="4" t="s">
        <v>560</v>
      </c>
      <c r="R318" s="4" t="s">
        <v>280</v>
      </c>
      <c r="S318" s="4" t="s">
        <v>400</v>
      </c>
      <c r="T318" s="4" t="s">
        <v>67</v>
      </c>
      <c r="U318" s="4" t="s">
        <v>412</v>
      </c>
      <c r="V318" s="4">
        <v>219042</v>
      </c>
      <c r="W318" s="4"/>
      <c r="X318" s="4" t="s">
        <v>564</v>
      </c>
      <c r="Y318" s="4"/>
    </row>
    <row r="319" spans="1:25" ht="79.5" customHeight="1">
      <c r="A319" s="4" t="s">
        <v>273</v>
      </c>
      <c r="B319" s="4" t="s">
        <v>259</v>
      </c>
      <c r="C319" s="4" t="s">
        <v>248</v>
      </c>
      <c r="D319" s="4" t="s">
        <v>158</v>
      </c>
      <c r="E319" s="4" t="s">
        <v>715</v>
      </c>
      <c r="F319" s="4" t="s">
        <v>845</v>
      </c>
      <c r="G319" s="2">
        <v>2014</v>
      </c>
      <c r="H319" s="4">
        <v>52632</v>
      </c>
      <c r="I319" s="4">
        <v>0</v>
      </c>
      <c r="J319" s="4" t="s">
        <v>546</v>
      </c>
      <c r="K319" s="4">
        <v>50000</v>
      </c>
      <c r="L319" s="4" t="s">
        <v>350</v>
      </c>
      <c r="M319" s="3">
        <v>41926</v>
      </c>
      <c r="N319" s="4" t="s">
        <v>597</v>
      </c>
      <c r="O319" s="4" t="s">
        <v>718</v>
      </c>
      <c r="P319" s="4" t="s">
        <v>861</v>
      </c>
      <c r="Q319" s="4" t="s">
        <v>560</v>
      </c>
      <c r="R319" s="4" t="s">
        <v>273</v>
      </c>
      <c r="S319" s="4" t="s">
        <v>273</v>
      </c>
      <c r="T319" s="4" t="s">
        <v>559</v>
      </c>
      <c r="U319" s="4" t="s">
        <v>412</v>
      </c>
      <c r="V319" s="4">
        <v>219354</v>
      </c>
      <c r="W319" s="4"/>
      <c r="X319" s="4" t="s">
        <v>564</v>
      </c>
      <c r="Y319" s="4" t="s">
        <v>731</v>
      </c>
    </row>
    <row r="320" spans="1:25" ht="79.5" customHeight="1">
      <c r="A320" s="4" t="s">
        <v>705</v>
      </c>
      <c r="B320" s="4" t="s">
        <v>63</v>
      </c>
      <c r="C320" s="4" t="s">
        <v>248</v>
      </c>
      <c r="D320" s="4" t="s">
        <v>158</v>
      </c>
      <c r="E320" s="4" t="s">
        <v>854</v>
      </c>
      <c r="F320" s="4" t="s">
        <v>885</v>
      </c>
      <c r="G320" s="2">
        <v>2014</v>
      </c>
      <c r="H320" s="4">
        <v>254130</v>
      </c>
      <c r="I320" s="4">
        <v>0</v>
      </c>
      <c r="J320" s="4" t="s">
        <v>540</v>
      </c>
      <c r="K320" s="4">
        <v>200000</v>
      </c>
      <c r="L320" s="4" t="s">
        <v>262</v>
      </c>
      <c r="M320" s="3">
        <v>41936</v>
      </c>
      <c r="N320" s="4" t="s">
        <v>597</v>
      </c>
      <c r="O320" s="4" t="s">
        <v>718</v>
      </c>
      <c r="P320" s="4" t="s">
        <v>861</v>
      </c>
      <c r="Q320" s="4" t="s">
        <v>424</v>
      </c>
      <c r="R320" s="4" t="s">
        <v>705</v>
      </c>
      <c r="S320" s="4" t="s">
        <v>705</v>
      </c>
      <c r="T320" s="4" t="s">
        <v>439</v>
      </c>
      <c r="U320" s="4" t="s">
        <v>412</v>
      </c>
      <c r="V320" s="4">
        <v>219951</v>
      </c>
      <c r="W320" s="4"/>
      <c r="X320" s="4" t="s">
        <v>564</v>
      </c>
      <c r="Y320" s="4" t="s">
        <v>731</v>
      </c>
    </row>
    <row r="321" spans="1:25" ht="33.75" customHeight="1">
      <c r="A321" s="4" t="s">
        <v>705</v>
      </c>
      <c r="B321" s="4" t="s">
        <v>228</v>
      </c>
      <c r="C321" s="4" t="s">
        <v>248</v>
      </c>
      <c r="D321" s="4"/>
      <c r="E321" s="4"/>
      <c r="F321" s="4"/>
      <c r="G321" s="2">
        <v>2014</v>
      </c>
      <c r="H321" s="4">
        <v>26350</v>
      </c>
      <c r="I321" s="4">
        <v>0</v>
      </c>
      <c r="J321" s="4" t="s">
        <v>808</v>
      </c>
      <c r="K321" s="4">
        <v>20000</v>
      </c>
      <c r="L321" s="4" t="s">
        <v>262</v>
      </c>
      <c r="M321" s="3">
        <v>41911</v>
      </c>
      <c r="N321" s="4"/>
      <c r="O321" s="4" t="s">
        <v>718</v>
      </c>
      <c r="P321" s="4" t="s">
        <v>69</v>
      </c>
      <c r="Q321" s="4" t="s">
        <v>424</v>
      </c>
      <c r="R321" s="4" t="s">
        <v>705</v>
      </c>
      <c r="S321" s="4" t="s">
        <v>705</v>
      </c>
      <c r="T321" s="4" t="s">
        <v>551</v>
      </c>
      <c r="U321" s="4" t="s">
        <v>412</v>
      </c>
      <c r="V321" s="4">
        <v>218990</v>
      </c>
      <c r="W321" s="4"/>
      <c r="X321" s="4" t="s">
        <v>564</v>
      </c>
      <c r="Y321" s="4"/>
    </row>
    <row r="322" spans="1:25" ht="33.75" customHeight="1">
      <c r="A322" s="4" t="s">
        <v>705</v>
      </c>
      <c r="B322" s="4" t="s">
        <v>228</v>
      </c>
      <c r="C322" s="4" t="s">
        <v>248</v>
      </c>
      <c r="D322" s="4"/>
      <c r="E322" s="4"/>
      <c r="F322" s="4"/>
      <c r="G322" s="2">
        <v>2014</v>
      </c>
      <c r="H322" s="4">
        <v>19763</v>
      </c>
      <c r="I322" s="4">
        <v>0</v>
      </c>
      <c r="J322" s="4" t="s">
        <v>813</v>
      </c>
      <c r="K322" s="4">
        <v>15000</v>
      </c>
      <c r="L322" s="4" t="s">
        <v>262</v>
      </c>
      <c r="M322" s="3">
        <v>41911</v>
      </c>
      <c r="N322" s="4"/>
      <c r="O322" s="4" t="s">
        <v>718</v>
      </c>
      <c r="P322" s="4" t="s">
        <v>681</v>
      </c>
      <c r="Q322" s="4" t="s">
        <v>424</v>
      </c>
      <c r="R322" s="4" t="s">
        <v>705</v>
      </c>
      <c r="S322" s="4" t="s">
        <v>705</v>
      </c>
      <c r="T322" s="4" t="s">
        <v>551</v>
      </c>
      <c r="U322" s="4" t="s">
        <v>412</v>
      </c>
      <c r="V322" s="4">
        <v>218986</v>
      </c>
      <c r="W322" s="4"/>
      <c r="X322" s="4" t="s">
        <v>564</v>
      </c>
      <c r="Y322" s="4"/>
    </row>
    <row r="323" spans="1:25" ht="33.75" customHeight="1">
      <c r="A323" s="4" t="s">
        <v>705</v>
      </c>
      <c r="B323" s="4" t="s">
        <v>228</v>
      </c>
      <c r="C323" s="4" t="s">
        <v>248</v>
      </c>
      <c r="D323" s="4"/>
      <c r="E323" s="4"/>
      <c r="F323" s="4"/>
      <c r="G323" s="2">
        <v>2014</v>
      </c>
      <c r="H323" s="4">
        <v>19763</v>
      </c>
      <c r="I323" s="4">
        <v>0</v>
      </c>
      <c r="J323" s="4" t="s">
        <v>728</v>
      </c>
      <c r="K323" s="4">
        <v>15000</v>
      </c>
      <c r="L323" s="4" t="s">
        <v>262</v>
      </c>
      <c r="M323" s="3">
        <v>41911</v>
      </c>
      <c r="N323" s="4"/>
      <c r="O323" s="4" t="s">
        <v>718</v>
      </c>
      <c r="P323" s="4" t="s">
        <v>781</v>
      </c>
      <c r="Q323" s="4" t="s">
        <v>424</v>
      </c>
      <c r="R323" s="4" t="s">
        <v>705</v>
      </c>
      <c r="S323" s="4" t="s">
        <v>705</v>
      </c>
      <c r="T323" s="4" t="s">
        <v>551</v>
      </c>
      <c r="U323" s="4" t="s">
        <v>412</v>
      </c>
      <c r="V323" s="4">
        <v>218948</v>
      </c>
      <c r="W323" s="4"/>
      <c r="X323" s="4" t="s">
        <v>564</v>
      </c>
      <c r="Y323" s="4"/>
    </row>
    <row r="324" spans="1:25" ht="33.75" customHeight="1">
      <c r="A324" s="4" t="s">
        <v>705</v>
      </c>
      <c r="B324" s="4" t="s">
        <v>228</v>
      </c>
      <c r="C324" s="4" t="s">
        <v>248</v>
      </c>
      <c r="D324" s="4"/>
      <c r="E324" s="4"/>
      <c r="F324" s="4"/>
      <c r="G324" s="2">
        <v>2014</v>
      </c>
      <c r="H324" s="4">
        <v>19763</v>
      </c>
      <c r="I324" s="4">
        <v>0</v>
      </c>
      <c r="J324" s="4" t="s">
        <v>475</v>
      </c>
      <c r="K324" s="4">
        <v>15000</v>
      </c>
      <c r="L324" s="4" t="s">
        <v>262</v>
      </c>
      <c r="M324" s="3">
        <v>41911</v>
      </c>
      <c r="N324" s="4"/>
      <c r="O324" s="4" t="s">
        <v>718</v>
      </c>
      <c r="P324" s="4" t="s">
        <v>230</v>
      </c>
      <c r="Q324" s="4" t="s">
        <v>424</v>
      </c>
      <c r="R324" s="4" t="s">
        <v>705</v>
      </c>
      <c r="S324" s="4" t="s">
        <v>705</v>
      </c>
      <c r="T324" s="4" t="s">
        <v>551</v>
      </c>
      <c r="U324" s="4" t="s">
        <v>412</v>
      </c>
      <c r="V324" s="4">
        <v>218988</v>
      </c>
      <c r="W324" s="4"/>
      <c r="X324" s="4" t="s">
        <v>564</v>
      </c>
      <c r="Y324" s="4"/>
    </row>
    <row r="325" spans="1:25" ht="33.75" customHeight="1">
      <c r="A325" s="4" t="s">
        <v>705</v>
      </c>
      <c r="B325" s="4" t="s">
        <v>228</v>
      </c>
      <c r="C325" s="4" t="s">
        <v>248</v>
      </c>
      <c r="D325" s="4"/>
      <c r="E325" s="4"/>
      <c r="F325" s="4"/>
      <c r="G325" s="2">
        <v>2014</v>
      </c>
      <c r="H325" s="4">
        <v>19763</v>
      </c>
      <c r="I325" s="4">
        <v>0</v>
      </c>
      <c r="J325" s="4" t="s">
        <v>770</v>
      </c>
      <c r="K325" s="4">
        <v>15000</v>
      </c>
      <c r="L325" s="4" t="s">
        <v>262</v>
      </c>
      <c r="M325" s="3">
        <v>41911</v>
      </c>
      <c r="N325" s="4"/>
      <c r="O325" s="4" t="s">
        <v>718</v>
      </c>
      <c r="P325" s="4" t="s">
        <v>75</v>
      </c>
      <c r="Q325" s="4" t="s">
        <v>424</v>
      </c>
      <c r="R325" s="4" t="s">
        <v>705</v>
      </c>
      <c r="S325" s="4" t="s">
        <v>705</v>
      </c>
      <c r="T325" s="4" t="s">
        <v>551</v>
      </c>
      <c r="U325" s="4" t="s">
        <v>412</v>
      </c>
      <c r="V325" s="4">
        <v>218989</v>
      </c>
      <c r="W325" s="4"/>
      <c r="X325" s="4" t="s">
        <v>564</v>
      </c>
      <c r="Y325" s="4"/>
    </row>
    <row r="326" spans="1:25" ht="33.75" customHeight="1">
      <c r="A326" s="4" t="s">
        <v>705</v>
      </c>
      <c r="B326" s="4" t="s">
        <v>228</v>
      </c>
      <c r="C326" s="4" t="s">
        <v>248</v>
      </c>
      <c r="D326" s="4"/>
      <c r="E326" s="4"/>
      <c r="F326" s="4"/>
      <c r="G326" s="2">
        <v>2014</v>
      </c>
      <c r="H326" s="4">
        <v>52701</v>
      </c>
      <c r="I326" s="4">
        <v>0</v>
      </c>
      <c r="J326" s="4" t="s">
        <v>243</v>
      </c>
      <c r="K326" s="4">
        <v>40000</v>
      </c>
      <c r="L326" s="4" t="s">
        <v>262</v>
      </c>
      <c r="M326" s="3">
        <v>41911</v>
      </c>
      <c r="N326" s="4"/>
      <c r="O326" s="4" t="s">
        <v>718</v>
      </c>
      <c r="P326" s="4" t="s">
        <v>525</v>
      </c>
      <c r="Q326" s="4" t="s">
        <v>424</v>
      </c>
      <c r="R326" s="4" t="s">
        <v>705</v>
      </c>
      <c r="S326" s="4" t="s">
        <v>705</v>
      </c>
      <c r="T326" s="4" t="s">
        <v>551</v>
      </c>
      <c r="U326" s="4" t="s">
        <v>412</v>
      </c>
      <c r="V326" s="4">
        <v>218987</v>
      </c>
      <c r="W326" s="4"/>
      <c r="X326" s="4" t="s">
        <v>564</v>
      </c>
      <c r="Y326" s="4"/>
    </row>
    <row r="327" spans="1:25" ht="79.5" customHeight="1">
      <c r="A327" s="4" t="s">
        <v>705</v>
      </c>
      <c r="B327" s="4" t="s">
        <v>259</v>
      </c>
      <c r="C327" s="4" t="s">
        <v>248</v>
      </c>
      <c r="D327" s="4" t="s">
        <v>158</v>
      </c>
      <c r="E327" s="4" t="s">
        <v>715</v>
      </c>
      <c r="F327" s="4" t="s">
        <v>845</v>
      </c>
      <c r="G327" s="2">
        <v>2014</v>
      </c>
      <c r="H327" s="4">
        <v>136054</v>
      </c>
      <c r="I327" s="4">
        <v>0</v>
      </c>
      <c r="J327" s="4" t="s">
        <v>245</v>
      </c>
      <c r="K327" s="4">
        <v>100000</v>
      </c>
      <c r="L327" s="4" t="s">
        <v>262</v>
      </c>
      <c r="M327" s="3">
        <v>41730</v>
      </c>
      <c r="N327" s="4" t="s">
        <v>597</v>
      </c>
      <c r="O327" s="4" t="s">
        <v>718</v>
      </c>
      <c r="P327" s="4" t="s">
        <v>226</v>
      </c>
      <c r="Q327" s="4" t="s">
        <v>424</v>
      </c>
      <c r="R327" s="4" t="s">
        <v>705</v>
      </c>
      <c r="S327" s="4" t="s">
        <v>705</v>
      </c>
      <c r="T327" s="4" t="s">
        <v>559</v>
      </c>
      <c r="U327" s="4" t="s">
        <v>412</v>
      </c>
      <c r="V327" s="4">
        <v>219944</v>
      </c>
      <c r="W327" s="4"/>
      <c r="X327" s="4" t="s">
        <v>564</v>
      </c>
      <c r="Y327" s="4" t="s">
        <v>731</v>
      </c>
    </row>
    <row r="328" spans="1:25" ht="57" customHeight="1">
      <c r="A328" s="4" t="s">
        <v>705</v>
      </c>
      <c r="B328" s="4" t="s">
        <v>400</v>
      </c>
      <c r="C328" s="4" t="s">
        <v>248</v>
      </c>
      <c r="D328" s="4"/>
      <c r="E328" s="4"/>
      <c r="F328" s="4"/>
      <c r="G328" s="2">
        <v>2014</v>
      </c>
      <c r="H328" s="4">
        <v>38119</v>
      </c>
      <c r="I328" s="4">
        <v>0</v>
      </c>
      <c r="J328" s="4" t="s">
        <v>490</v>
      </c>
      <c r="K328" s="4">
        <v>30000</v>
      </c>
      <c r="L328" s="4" t="s">
        <v>262</v>
      </c>
      <c r="M328" s="3">
        <v>41940</v>
      </c>
      <c r="N328" s="4"/>
      <c r="O328" s="4" t="s">
        <v>718</v>
      </c>
      <c r="P328" s="4" t="s">
        <v>861</v>
      </c>
      <c r="Q328" s="4" t="s">
        <v>424</v>
      </c>
      <c r="R328" s="4" t="s">
        <v>705</v>
      </c>
      <c r="S328" s="4" t="s">
        <v>705</v>
      </c>
      <c r="T328" s="4" t="s">
        <v>301</v>
      </c>
      <c r="U328" s="4" t="s">
        <v>412</v>
      </c>
      <c r="V328" s="4">
        <v>219946</v>
      </c>
      <c r="W328" s="4"/>
      <c r="X328" s="4" t="s">
        <v>564</v>
      </c>
      <c r="Y328" s="4"/>
    </row>
    <row r="329" spans="1:25" ht="33.75" customHeight="1">
      <c r="A329" s="4" t="s">
        <v>705</v>
      </c>
      <c r="B329" s="4" t="s">
        <v>310</v>
      </c>
      <c r="C329" s="4" t="s">
        <v>248</v>
      </c>
      <c r="D329" s="4"/>
      <c r="E329" s="4"/>
      <c r="F329" s="4"/>
      <c r="G329" s="2">
        <v>2014</v>
      </c>
      <c r="H329" s="4">
        <v>317662</v>
      </c>
      <c r="I329" s="4">
        <v>0</v>
      </c>
      <c r="J329" s="4" t="s">
        <v>142</v>
      </c>
      <c r="K329" s="4">
        <v>250000</v>
      </c>
      <c r="L329" s="4" t="s">
        <v>262</v>
      </c>
      <c r="M329" s="3">
        <v>41936</v>
      </c>
      <c r="N329" s="4"/>
      <c r="O329" s="4" t="s">
        <v>718</v>
      </c>
      <c r="P329" s="4" t="s">
        <v>861</v>
      </c>
      <c r="Q329" s="4" t="s">
        <v>424</v>
      </c>
      <c r="R329" s="4" t="s">
        <v>705</v>
      </c>
      <c r="S329" s="4" t="s">
        <v>705</v>
      </c>
      <c r="T329" s="4" t="s">
        <v>439</v>
      </c>
      <c r="U329" s="4" t="s">
        <v>412</v>
      </c>
      <c r="V329" s="4">
        <v>219892</v>
      </c>
      <c r="W329" s="4"/>
      <c r="X329" s="4" t="s">
        <v>564</v>
      </c>
      <c r="Y329" s="4"/>
    </row>
    <row r="330" spans="1:25" ht="79.5" customHeight="1">
      <c r="A330" s="4" t="s">
        <v>705</v>
      </c>
      <c r="B330" s="4" t="s">
        <v>357</v>
      </c>
      <c r="C330" s="4" t="s">
        <v>248</v>
      </c>
      <c r="D330" s="4" t="s">
        <v>158</v>
      </c>
      <c r="E330" s="4" t="s">
        <v>111</v>
      </c>
      <c r="F330" s="4" t="s">
        <v>12</v>
      </c>
      <c r="G330" s="2">
        <v>2014</v>
      </c>
      <c r="H330" s="4">
        <v>131752</v>
      </c>
      <c r="I330" s="4">
        <v>0</v>
      </c>
      <c r="J330" s="4" t="s">
        <v>292</v>
      </c>
      <c r="K330" s="4">
        <v>100000</v>
      </c>
      <c r="L330" s="4" t="s">
        <v>262</v>
      </c>
      <c r="M330" s="3">
        <v>41911</v>
      </c>
      <c r="N330" s="4" t="s">
        <v>597</v>
      </c>
      <c r="O330" s="4" t="s">
        <v>508</v>
      </c>
      <c r="P330" s="4" t="s">
        <v>861</v>
      </c>
      <c r="Q330" s="4" t="s">
        <v>560</v>
      </c>
      <c r="R330" s="4" t="s">
        <v>705</v>
      </c>
      <c r="S330" s="4" t="s">
        <v>705</v>
      </c>
      <c r="T330" s="4" t="s">
        <v>439</v>
      </c>
      <c r="U330" s="4" t="s">
        <v>412</v>
      </c>
      <c r="V330" s="4">
        <v>218895</v>
      </c>
      <c r="W330" s="4"/>
      <c r="X330" s="4" t="s">
        <v>568</v>
      </c>
      <c r="Y330" s="4" t="s">
        <v>597</v>
      </c>
    </row>
    <row r="331" spans="1:25" ht="79.5" customHeight="1">
      <c r="A331" s="4" t="s">
        <v>705</v>
      </c>
      <c r="B331" s="4" t="s">
        <v>678</v>
      </c>
      <c r="C331" s="4" t="s">
        <v>248</v>
      </c>
      <c r="D331" s="4" t="s">
        <v>158</v>
      </c>
      <c r="E331" s="4" t="s">
        <v>809</v>
      </c>
      <c r="F331" s="4" t="s">
        <v>747</v>
      </c>
      <c r="G331" s="2">
        <v>2014</v>
      </c>
      <c r="H331" s="4">
        <v>133000</v>
      </c>
      <c r="I331" s="4">
        <v>0</v>
      </c>
      <c r="J331" s="4" t="s">
        <v>371</v>
      </c>
      <c r="K331" s="4">
        <v>100000</v>
      </c>
      <c r="L331" s="4" t="s">
        <v>262</v>
      </c>
      <c r="M331" s="3">
        <v>41907</v>
      </c>
      <c r="N331" s="4" t="s">
        <v>597</v>
      </c>
      <c r="O331" s="4" t="s">
        <v>718</v>
      </c>
      <c r="P331" s="4" t="s">
        <v>861</v>
      </c>
      <c r="Q331" s="4" t="s">
        <v>560</v>
      </c>
      <c r="R331" s="4" t="s">
        <v>705</v>
      </c>
      <c r="S331" s="4" t="s">
        <v>705</v>
      </c>
      <c r="T331" s="4" t="s">
        <v>439</v>
      </c>
      <c r="U331" s="4" t="s">
        <v>412</v>
      </c>
      <c r="V331" s="4">
        <v>218896</v>
      </c>
      <c r="W331" s="4"/>
      <c r="X331" s="4" t="s">
        <v>568</v>
      </c>
      <c r="Y331" s="4" t="s">
        <v>731</v>
      </c>
    </row>
    <row r="332" spans="1:25" ht="33.75" customHeight="1">
      <c r="A332" s="4" t="s">
        <v>180</v>
      </c>
      <c r="B332" s="4" t="s">
        <v>708</v>
      </c>
      <c r="C332" s="4" t="s">
        <v>248</v>
      </c>
      <c r="D332" s="4"/>
      <c r="E332" s="4"/>
      <c r="F332" s="4"/>
      <c r="G332" s="2">
        <v>2014</v>
      </c>
      <c r="H332" s="4">
        <v>0</v>
      </c>
      <c r="I332" s="4">
        <v>0</v>
      </c>
      <c r="J332" s="4" t="s">
        <v>20</v>
      </c>
      <c r="K332" s="4" t="s">
        <v>333</v>
      </c>
      <c r="L332" s="4" t="s">
        <v>737</v>
      </c>
      <c r="M332" s="3">
        <v>41897</v>
      </c>
      <c r="N332" s="4"/>
      <c r="O332" s="4" t="s">
        <v>718</v>
      </c>
      <c r="P332" s="4" t="s">
        <v>861</v>
      </c>
      <c r="Q332" s="4" t="s">
        <v>646</v>
      </c>
      <c r="R332" s="4" t="s">
        <v>180</v>
      </c>
      <c r="S332" s="4" t="s">
        <v>180</v>
      </c>
      <c r="T332" s="4" t="s">
        <v>210</v>
      </c>
      <c r="U332" s="4" t="s">
        <v>454</v>
      </c>
      <c r="V332" s="4">
        <v>219355</v>
      </c>
      <c r="W332" s="4"/>
      <c r="X332" s="4" t="s">
        <v>210</v>
      </c>
      <c r="Y332" s="4"/>
    </row>
    <row r="333" spans="1:25" ht="79.5" customHeight="1">
      <c r="A333" s="4" t="s">
        <v>894</v>
      </c>
      <c r="B333" s="4" t="s">
        <v>63</v>
      </c>
      <c r="C333" s="4" t="s">
        <v>248</v>
      </c>
      <c r="D333" s="4" t="s">
        <v>158</v>
      </c>
      <c r="E333" s="4" t="s">
        <v>854</v>
      </c>
      <c r="F333" s="4" t="s">
        <v>885</v>
      </c>
      <c r="G333" s="2">
        <v>2014</v>
      </c>
      <c r="H333" s="4">
        <v>0</v>
      </c>
      <c r="I333" s="4">
        <v>0</v>
      </c>
      <c r="J333" s="4" t="s">
        <v>24</v>
      </c>
      <c r="K333" s="4" t="s">
        <v>333</v>
      </c>
      <c r="L333" s="4" t="s">
        <v>737</v>
      </c>
      <c r="M333" s="3">
        <v>41954</v>
      </c>
      <c r="N333" s="4" t="s">
        <v>597</v>
      </c>
      <c r="O333" s="4" t="s">
        <v>718</v>
      </c>
      <c r="P333" s="4" t="s">
        <v>861</v>
      </c>
      <c r="Q333" s="4" t="s">
        <v>646</v>
      </c>
      <c r="R333" s="4" t="s">
        <v>894</v>
      </c>
      <c r="S333" s="4" t="s">
        <v>894</v>
      </c>
      <c r="T333" s="4" t="s">
        <v>439</v>
      </c>
      <c r="U333" s="4" t="s">
        <v>412</v>
      </c>
      <c r="V333" s="4">
        <v>220811</v>
      </c>
      <c r="W333" s="4"/>
      <c r="X333" s="4" t="s">
        <v>404</v>
      </c>
      <c r="Y333" s="4" t="s">
        <v>731</v>
      </c>
    </row>
    <row r="334" spans="1:25" ht="68.25" customHeight="1">
      <c r="A334" s="4" t="s">
        <v>755</v>
      </c>
      <c r="B334" s="4" t="s">
        <v>674</v>
      </c>
      <c r="C334" s="4" t="s">
        <v>248</v>
      </c>
      <c r="D334" s="4"/>
      <c r="E334" s="4"/>
      <c r="F334" s="4"/>
      <c r="G334" s="2">
        <v>2014</v>
      </c>
      <c r="H334" s="4">
        <v>0</v>
      </c>
      <c r="I334" s="4">
        <v>0</v>
      </c>
      <c r="J334" s="4" t="s">
        <v>624</v>
      </c>
      <c r="K334" s="4" t="s">
        <v>333</v>
      </c>
      <c r="L334" s="4" t="s">
        <v>737</v>
      </c>
      <c r="M334" s="3">
        <v>41904</v>
      </c>
      <c r="N334" s="4"/>
      <c r="O334" s="4" t="s">
        <v>718</v>
      </c>
      <c r="P334" s="4" t="s">
        <v>861</v>
      </c>
      <c r="Q334" s="4" t="s">
        <v>560</v>
      </c>
      <c r="R334" s="4" t="s">
        <v>755</v>
      </c>
      <c r="S334" s="4" t="s">
        <v>400</v>
      </c>
      <c r="T334" s="4" t="s">
        <v>559</v>
      </c>
      <c r="U334" s="4" t="s">
        <v>454</v>
      </c>
      <c r="V334" s="4">
        <v>219169</v>
      </c>
      <c r="W334" s="4"/>
      <c r="X334" s="4" t="s">
        <v>564</v>
      </c>
      <c r="Y334" s="4"/>
    </row>
    <row r="335" spans="1:25" ht="68.25" customHeight="1">
      <c r="A335" s="4" t="s">
        <v>755</v>
      </c>
      <c r="B335" s="4" t="s">
        <v>674</v>
      </c>
      <c r="C335" s="4" t="s">
        <v>248</v>
      </c>
      <c r="D335" s="4"/>
      <c r="E335" s="4"/>
      <c r="F335" s="4"/>
      <c r="G335" s="2">
        <v>2014</v>
      </c>
      <c r="H335" s="4">
        <v>200000</v>
      </c>
      <c r="I335" s="4">
        <v>0</v>
      </c>
      <c r="J335" s="4" t="s">
        <v>16</v>
      </c>
      <c r="K335" s="4" t="s">
        <v>333</v>
      </c>
      <c r="L335" s="4" t="s">
        <v>737</v>
      </c>
      <c r="M335" s="3">
        <v>41901</v>
      </c>
      <c r="N335" s="4"/>
      <c r="O335" s="4" t="s">
        <v>718</v>
      </c>
      <c r="P335" s="4" t="s">
        <v>861</v>
      </c>
      <c r="Q335" s="4" t="s">
        <v>560</v>
      </c>
      <c r="R335" s="4" t="s">
        <v>755</v>
      </c>
      <c r="S335" s="4" t="s">
        <v>400</v>
      </c>
      <c r="T335" s="4" t="s">
        <v>559</v>
      </c>
      <c r="U335" s="4" t="s">
        <v>454</v>
      </c>
      <c r="V335" s="4">
        <v>218460</v>
      </c>
      <c r="W335" s="4"/>
      <c r="X335" s="4" t="s">
        <v>564</v>
      </c>
      <c r="Y335" s="4"/>
    </row>
    <row r="336" spans="1:25" ht="79.5" customHeight="1">
      <c r="A336" s="4" t="s">
        <v>786</v>
      </c>
      <c r="B336" s="4" t="s">
        <v>621</v>
      </c>
      <c r="C336" s="4" t="s">
        <v>248</v>
      </c>
      <c r="D336" s="4" t="s">
        <v>158</v>
      </c>
      <c r="E336" s="4" t="s">
        <v>739</v>
      </c>
      <c r="F336" s="4" t="s">
        <v>747</v>
      </c>
      <c r="G336" s="2">
        <v>2014</v>
      </c>
      <c r="H336" s="4">
        <v>0</v>
      </c>
      <c r="I336" s="4">
        <v>329381</v>
      </c>
      <c r="J336" s="4" t="s">
        <v>309</v>
      </c>
      <c r="K336" s="4">
        <v>250000</v>
      </c>
      <c r="L336" s="4" t="s">
        <v>262</v>
      </c>
      <c r="M336" s="3">
        <v>41943</v>
      </c>
      <c r="N336" s="4" t="s">
        <v>667</v>
      </c>
      <c r="O336" s="4" t="s">
        <v>718</v>
      </c>
      <c r="P336" s="4" t="s">
        <v>861</v>
      </c>
      <c r="Q336" s="4" t="s">
        <v>646</v>
      </c>
      <c r="R336" s="4" t="s">
        <v>786</v>
      </c>
      <c r="S336" s="4" t="s">
        <v>400</v>
      </c>
      <c r="T336" s="4" t="s">
        <v>551</v>
      </c>
      <c r="U336" s="4" t="s">
        <v>412</v>
      </c>
      <c r="V336" s="4">
        <v>220363</v>
      </c>
      <c r="W336" s="4"/>
      <c r="X336" s="4" t="s">
        <v>564</v>
      </c>
      <c r="Y336" s="4"/>
    </row>
    <row r="337" spans="1:25" ht="57" customHeight="1">
      <c r="A337" s="4" t="s">
        <v>368</v>
      </c>
      <c r="B337" s="4" t="s">
        <v>563</v>
      </c>
      <c r="C337" s="4" t="s">
        <v>248</v>
      </c>
      <c r="D337" s="4"/>
      <c r="E337" s="4"/>
      <c r="F337" s="4"/>
      <c r="G337" s="2">
        <v>2014</v>
      </c>
      <c r="H337" s="4">
        <v>56880</v>
      </c>
      <c r="I337" s="4">
        <v>0</v>
      </c>
      <c r="J337" s="4" t="s">
        <v>33</v>
      </c>
      <c r="K337" s="4" t="s">
        <v>333</v>
      </c>
      <c r="L337" s="4" t="s">
        <v>737</v>
      </c>
      <c r="M337" s="3">
        <v>41905</v>
      </c>
      <c r="N337" s="4"/>
      <c r="O337" s="4" t="s">
        <v>718</v>
      </c>
      <c r="P337" s="4" t="s">
        <v>693</v>
      </c>
      <c r="Q337" s="4" t="s">
        <v>560</v>
      </c>
      <c r="R337" s="4" t="s">
        <v>368</v>
      </c>
      <c r="S337" s="4" t="s">
        <v>400</v>
      </c>
      <c r="T337" s="4" t="s">
        <v>67</v>
      </c>
      <c r="U337" s="4" t="s">
        <v>412</v>
      </c>
      <c r="V337" s="4">
        <v>219044</v>
      </c>
      <c r="W337" s="4"/>
      <c r="X337" s="4" t="s">
        <v>564</v>
      </c>
      <c r="Y337" s="4"/>
    </row>
    <row r="338" spans="1:25" ht="79.5" customHeight="1">
      <c r="A338" s="4" t="s">
        <v>54</v>
      </c>
      <c r="B338" s="4" t="s">
        <v>678</v>
      </c>
      <c r="C338" s="4" t="s">
        <v>248</v>
      </c>
      <c r="D338" s="4" t="s">
        <v>158</v>
      </c>
      <c r="E338" s="4" t="s">
        <v>809</v>
      </c>
      <c r="F338" s="4" t="s">
        <v>747</v>
      </c>
      <c r="G338" s="2">
        <v>2014</v>
      </c>
      <c r="H338" s="4">
        <v>1000000</v>
      </c>
      <c r="I338" s="4">
        <v>0</v>
      </c>
      <c r="J338" s="4" t="s">
        <v>316</v>
      </c>
      <c r="K338" s="4" t="s">
        <v>333</v>
      </c>
      <c r="L338" s="4" t="s">
        <v>737</v>
      </c>
      <c r="M338" s="3">
        <v>41943</v>
      </c>
      <c r="N338" s="4" t="s">
        <v>597</v>
      </c>
      <c r="O338" s="4" t="s">
        <v>718</v>
      </c>
      <c r="P338" s="4" t="s">
        <v>861</v>
      </c>
      <c r="Q338" s="4" t="s">
        <v>424</v>
      </c>
      <c r="R338" s="4" t="s">
        <v>54</v>
      </c>
      <c r="S338" s="4" t="s">
        <v>54</v>
      </c>
      <c r="T338" s="4" t="s">
        <v>439</v>
      </c>
      <c r="U338" s="4" t="s">
        <v>412</v>
      </c>
      <c r="V338" s="4">
        <v>220108</v>
      </c>
      <c r="W338" s="4"/>
      <c r="X338" s="4" t="s">
        <v>404</v>
      </c>
      <c r="Y338" s="4" t="s">
        <v>731</v>
      </c>
    </row>
    <row r="339" spans="1:25" ht="79.5" customHeight="1">
      <c r="A339" s="4" t="s">
        <v>107</v>
      </c>
      <c r="B339" s="4" t="s">
        <v>414</v>
      </c>
      <c r="C339" s="4" t="s">
        <v>248</v>
      </c>
      <c r="D339" s="4" t="s">
        <v>158</v>
      </c>
      <c r="E339" s="4" t="s">
        <v>788</v>
      </c>
      <c r="F339" s="4" t="s">
        <v>845</v>
      </c>
      <c r="G339" s="2">
        <v>2014</v>
      </c>
      <c r="H339" s="4">
        <v>263505</v>
      </c>
      <c r="I339" s="4">
        <v>0</v>
      </c>
      <c r="J339" s="4" t="s">
        <v>74</v>
      </c>
      <c r="K339" s="4">
        <v>200000</v>
      </c>
      <c r="L339" s="4" t="s">
        <v>262</v>
      </c>
      <c r="M339" s="3">
        <v>41943</v>
      </c>
      <c r="N339" s="4" t="s">
        <v>597</v>
      </c>
      <c r="O339" s="4" t="s">
        <v>718</v>
      </c>
      <c r="P339" s="4" t="s">
        <v>861</v>
      </c>
      <c r="Q339" s="4" t="s">
        <v>560</v>
      </c>
      <c r="R339" s="4" t="s">
        <v>107</v>
      </c>
      <c r="S339" s="4" t="s">
        <v>107</v>
      </c>
      <c r="T339" s="4" t="s">
        <v>551</v>
      </c>
      <c r="U339" s="4" t="s">
        <v>412</v>
      </c>
      <c r="V339" s="4">
        <v>220531</v>
      </c>
      <c r="W339" s="4"/>
      <c r="X339" s="4" t="s">
        <v>568</v>
      </c>
      <c r="Y339" s="4" t="s">
        <v>731</v>
      </c>
    </row>
    <row r="340" spans="1:25" ht="79.5" customHeight="1">
      <c r="A340" s="4" t="s">
        <v>107</v>
      </c>
      <c r="B340" s="4" t="s">
        <v>678</v>
      </c>
      <c r="C340" s="4" t="s">
        <v>248</v>
      </c>
      <c r="D340" s="4" t="s">
        <v>158</v>
      </c>
      <c r="E340" s="4" t="s">
        <v>809</v>
      </c>
      <c r="F340" s="4" t="s">
        <v>747</v>
      </c>
      <c r="G340" s="2">
        <v>2014</v>
      </c>
      <c r="H340" s="4">
        <v>66845</v>
      </c>
      <c r="I340" s="4">
        <v>0</v>
      </c>
      <c r="J340" s="4" t="s">
        <v>316</v>
      </c>
      <c r="K340" s="4">
        <v>50000</v>
      </c>
      <c r="L340" s="4" t="s">
        <v>262</v>
      </c>
      <c r="M340" s="3">
        <v>41943</v>
      </c>
      <c r="N340" s="4" t="s">
        <v>597</v>
      </c>
      <c r="O340" s="4" t="s">
        <v>718</v>
      </c>
      <c r="P340" s="4" t="s">
        <v>861</v>
      </c>
      <c r="Q340" s="4" t="s">
        <v>560</v>
      </c>
      <c r="R340" s="4" t="s">
        <v>107</v>
      </c>
      <c r="S340" s="4" t="s">
        <v>107</v>
      </c>
      <c r="T340" s="4" t="s">
        <v>439</v>
      </c>
      <c r="U340" s="4" t="s">
        <v>412</v>
      </c>
      <c r="V340" s="4">
        <v>220109</v>
      </c>
      <c r="W340" s="4"/>
      <c r="X340" s="4" t="s">
        <v>568</v>
      </c>
      <c r="Y340" s="4" t="s">
        <v>731</v>
      </c>
    </row>
    <row r="341" spans="1:25" ht="57" customHeight="1">
      <c r="A341" s="4" t="s">
        <v>131</v>
      </c>
      <c r="B341" s="4" t="s">
        <v>820</v>
      </c>
      <c r="C341" s="4" t="s">
        <v>248</v>
      </c>
      <c r="D341" s="4"/>
      <c r="E341" s="4"/>
      <c r="F341" s="4"/>
      <c r="G341" s="2">
        <v>2014</v>
      </c>
      <c r="H341" s="4">
        <v>0</v>
      </c>
      <c r="I341" s="4">
        <v>50000</v>
      </c>
      <c r="J341" s="4" t="s">
        <v>377</v>
      </c>
      <c r="K341" s="4" t="s">
        <v>333</v>
      </c>
      <c r="L341" s="4" t="s">
        <v>737</v>
      </c>
      <c r="M341" s="3">
        <v>41928</v>
      </c>
      <c r="N341" s="4"/>
      <c r="O341" s="4" t="s">
        <v>718</v>
      </c>
      <c r="P341" s="4" t="s">
        <v>861</v>
      </c>
      <c r="Q341" s="4" t="s">
        <v>646</v>
      </c>
      <c r="R341" s="4" t="s">
        <v>131</v>
      </c>
      <c r="S341" s="4" t="s">
        <v>400</v>
      </c>
      <c r="T341" s="4" t="s">
        <v>439</v>
      </c>
      <c r="U341" s="4" t="s">
        <v>412</v>
      </c>
      <c r="V341" s="4">
        <v>219671</v>
      </c>
      <c r="W341" s="4"/>
      <c r="X341" s="4" t="s">
        <v>210</v>
      </c>
      <c r="Y341" s="4"/>
    </row>
    <row r="342" spans="1:25" ht="22.5" customHeight="1">
      <c r="A342" s="4" t="s">
        <v>379</v>
      </c>
      <c r="B342" s="4" t="s">
        <v>708</v>
      </c>
      <c r="C342" s="4" t="s">
        <v>248</v>
      </c>
      <c r="D342" s="4"/>
      <c r="E342" s="4"/>
      <c r="F342" s="4"/>
      <c r="G342" s="2">
        <v>2014</v>
      </c>
      <c r="H342" s="4">
        <v>0</v>
      </c>
      <c r="I342" s="4">
        <v>1000000</v>
      </c>
      <c r="J342" s="4" t="s">
        <v>211</v>
      </c>
      <c r="K342" s="4" t="s">
        <v>333</v>
      </c>
      <c r="L342" s="4" t="s">
        <v>737</v>
      </c>
      <c r="M342" s="3">
        <v>41907</v>
      </c>
      <c r="N342" s="4"/>
      <c r="O342" s="4" t="s">
        <v>718</v>
      </c>
      <c r="P342" s="4" t="s">
        <v>861</v>
      </c>
      <c r="Q342" s="4" t="s">
        <v>646</v>
      </c>
      <c r="R342" s="4" t="s">
        <v>379</v>
      </c>
      <c r="S342" s="4" t="s">
        <v>379</v>
      </c>
      <c r="T342" s="4" t="s">
        <v>210</v>
      </c>
      <c r="U342" s="4" t="s">
        <v>412</v>
      </c>
      <c r="V342" s="4">
        <v>218398</v>
      </c>
      <c r="W342" s="4"/>
      <c r="X342" s="4" t="s">
        <v>564</v>
      </c>
      <c r="Y342" s="4"/>
    </row>
    <row r="343" spans="1:25" ht="57" customHeight="1">
      <c r="A343" s="4" t="s">
        <v>562</v>
      </c>
      <c r="B343" s="4" t="s">
        <v>563</v>
      </c>
      <c r="C343" s="4" t="s">
        <v>248</v>
      </c>
      <c r="D343" s="4"/>
      <c r="E343" s="4"/>
      <c r="F343" s="4"/>
      <c r="G343" s="2">
        <v>2014</v>
      </c>
      <c r="H343" s="4">
        <v>150000</v>
      </c>
      <c r="I343" s="4">
        <v>0</v>
      </c>
      <c r="J343" s="4" t="s">
        <v>455</v>
      </c>
      <c r="K343" s="4" t="s">
        <v>333</v>
      </c>
      <c r="L343" s="4" t="s">
        <v>737</v>
      </c>
      <c r="M343" s="3">
        <v>41888</v>
      </c>
      <c r="N343" s="4"/>
      <c r="O343" s="4" t="s">
        <v>718</v>
      </c>
      <c r="P343" s="4" t="s">
        <v>207</v>
      </c>
      <c r="Q343" s="4" t="s">
        <v>560</v>
      </c>
      <c r="R343" s="4" t="s">
        <v>562</v>
      </c>
      <c r="S343" s="4" t="s">
        <v>400</v>
      </c>
      <c r="T343" s="4" t="s">
        <v>67</v>
      </c>
      <c r="U343" s="4" t="s">
        <v>412</v>
      </c>
      <c r="V343" s="4">
        <v>219032</v>
      </c>
      <c r="W343" s="4"/>
      <c r="X343" s="4" t="s">
        <v>564</v>
      </c>
      <c r="Y343" s="4"/>
    </row>
    <row r="344" spans="1:25" ht="57" customHeight="1">
      <c r="A344" s="4" t="s">
        <v>562</v>
      </c>
      <c r="B344" s="4" t="s">
        <v>563</v>
      </c>
      <c r="C344" s="4" t="s">
        <v>248</v>
      </c>
      <c r="D344" s="4"/>
      <c r="E344" s="4"/>
      <c r="F344" s="4"/>
      <c r="G344" s="2">
        <v>2014</v>
      </c>
      <c r="H344" s="4">
        <v>84000</v>
      </c>
      <c r="I344" s="4">
        <v>0</v>
      </c>
      <c r="J344" s="4" t="s">
        <v>725</v>
      </c>
      <c r="K344" s="4" t="s">
        <v>333</v>
      </c>
      <c r="L344" s="4" t="s">
        <v>737</v>
      </c>
      <c r="M344" s="3">
        <v>41888</v>
      </c>
      <c r="N344" s="4"/>
      <c r="O344" s="4" t="s">
        <v>718</v>
      </c>
      <c r="P344" s="4" t="s">
        <v>207</v>
      </c>
      <c r="Q344" s="4" t="s">
        <v>560</v>
      </c>
      <c r="R344" s="4" t="s">
        <v>562</v>
      </c>
      <c r="S344" s="4" t="s">
        <v>400</v>
      </c>
      <c r="T344" s="4" t="s">
        <v>67</v>
      </c>
      <c r="U344" s="4" t="s">
        <v>454</v>
      </c>
      <c r="V344" s="4">
        <v>219036</v>
      </c>
      <c r="W344" s="4"/>
      <c r="X344" s="4" t="s">
        <v>564</v>
      </c>
      <c r="Y344" s="4"/>
    </row>
    <row r="345" spans="1:25" ht="68.25" customHeight="1">
      <c r="A345" s="4" t="s">
        <v>612</v>
      </c>
      <c r="B345" s="4" t="s">
        <v>563</v>
      </c>
      <c r="C345" s="4" t="s">
        <v>248</v>
      </c>
      <c r="D345" s="4"/>
      <c r="E345" s="4"/>
      <c r="F345" s="4"/>
      <c r="G345" s="2">
        <v>2014</v>
      </c>
      <c r="H345" s="4">
        <v>17534943</v>
      </c>
      <c r="I345" s="4">
        <v>0</v>
      </c>
      <c r="J345" s="4" t="s">
        <v>769</v>
      </c>
      <c r="K345" s="4">
        <v>13800000</v>
      </c>
      <c r="L345" s="4" t="s">
        <v>262</v>
      </c>
      <c r="M345" s="3">
        <v>41943</v>
      </c>
      <c r="N345" s="4"/>
      <c r="O345" s="4" t="s">
        <v>718</v>
      </c>
      <c r="P345" s="4" t="s">
        <v>861</v>
      </c>
      <c r="Q345" s="4" t="s">
        <v>424</v>
      </c>
      <c r="R345" s="4" t="s">
        <v>612</v>
      </c>
      <c r="S345" s="4" t="s">
        <v>612</v>
      </c>
      <c r="T345" s="4" t="s">
        <v>67</v>
      </c>
      <c r="U345" s="4" t="s">
        <v>412</v>
      </c>
      <c r="V345" s="4">
        <v>220276</v>
      </c>
      <c r="W345" s="4"/>
      <c r="X345" s="4" t="s">
        <v>564</v>
      </c>
      <c r="Y345" s="4"/>
    </row>
    <row r="346" spans="1:25" ht="79.5" customHeight="1">
      <c r="A346" s="4" t="s">
        <v>612</v>
      </c>
      <c r="B346" s="4" t="s">
        <v>414</v>
      </c>
      <c r="C346" s="4" t="s">
        <v>248</v>
      </c>
      <c r="D346" s="4" t="s">
        <v>158</v>
      </c>
      <c r="E346" s="4" t="s">
        <v>788</v>
      </c>
      <c r="F346" s="4" t="s">
        <v>845</v>
      </c>
      <c r="G346" s="2">
        <v>2014</v>
      </c>
      <c r="H346" s="4">
        <v>133658</v>
      </c>
      <c r="I346" s="4">
        <v>0</v>
      </c>
      <c r="J346" s="4" t="s">
        <v>598</v>
      </c>
      <c r="K346" s="4">
        <v>121629</v>
      </c>
      <c r="L346" s="4" t="s">
        <v>350</v>
      </c>
      <c r="M346" s="3">
        <v>41879</v>
      </c>
      <c r="N346" s="4" t="s">
        <v>597</v>
      </c>
      <c r="O346" s="4" t="s">
        <v>718</v>
      </c>
      <c r="P346" s="4" t="s">
        <v>693</v>
      </c>
      <c r="Q346" s="4" t="s">
        <v>560</v>
      </c>
      <c r="R346" s="4" t="s">
        <v>612</v>
      </c>
      <c r="S346" s="4" t="s">
        <v>612</v>
      </c>
      <c r="T346" s="4" t="s">
        <v>551</v>
      </c>
      <c r="U346" s="4" t="s">
        <v>412</v>
      </c>
      <c r="V346" s="4">
        <v>217363</v>
      </c>
      <c r="W346" s="4"/>
      <c r="X346" s="4" t="s">
        <v>404</v>
      </c>
      <c r="Y346" s="4" t="s">
        <v>731</v>
      </c>
    </row>
    <row r="347" spans="1:25" ht="68.25" customHeight="1">
      <c r="A347" s="4" t="s">
        <v>612</v>
      </c>
      <c r="B347" s="4" t="s">
        <v>11</v>
      </c>
      <c r="C347" s="4" t="s">
        <v>248</v>
      </c>
      <c r="D347" s="4"/>
      <c r="E347" s="4"/>
      <c r="F347" s="4"/>
      <c r="G347" s="2">
        <v>2014</v>
      </c>
      <c r="H347" s="4">
        <v>6350529</v>
      </c>
      <c r="I347" s="4">
        <v>0</v>
      </c>
      <c r="J347" s="4" t="s">
        <v>769</v>
      </c>
      <c r="K347" s="4">
        <v>4997866</v>
      </c>
      <c r="L347" s="4" t="s">
        <v>262</v>
      </c>
      <c r="M347" s="3">
        <v>41943</v>
      </c>
      <c r="N347" s="4"/>
      <c r="O347" s="4" t="s">
        <v>718</v>
      </c>
      <c r="P347" s="4" t="s">
        <v>861</v>
      </c>
      <c r="Q347" s="4" t="s">
        <v>424</v>
      </c>
      <c r="R347" s="4" t="s">
        <v>612</v>
      </c>
      <c r="S347" s="4" t="s">
        <v>612</v>
      </c>
      <c r="T347" s="4" t="s">
        <v>301</v>
      </c>
      <c r="U347" s="4" t="s">
        <v>412</v>
      </c>
      <c r="V347" s="4">
        <v>220275</v>
      </c>
      <c r="W347" s="4"/>
      <c r="X347" s="4" t="s">
        <v>564</v>
      </c>
      <c r="Y347" s="4"/>
    </row>
    <row r="348" spans="1:25" ht="79.5" customHeight="1">
      <c r="A348" s="4" t="s">
        <v>612</v>
      </c>
      <c r="B348" s="4" t="s">
        <v>259</v>
      </c>
      <c r="C348" s="4" t="s">
        <v>248</v>
      </c>
      <c r="D348" s="4" t="s">
        <v>158</v>
      </c>
      <c r="E348" s="4" t="s">
        <v>715</v>
      </c>
      <c r="F348" s="4" t="s">
        <v>845</v>
      </c>
      <c r="G348" s="2">
        <v>2014</v>
      </c>
      <c r="H348" s="4">
        <v>0</v>
      </c>
      <c r="I348" s="4">
        <v>1317523</v>
      </c>
      <c r="J348" s="4" t="s">
        <v>70</v>
      </c>
      <c r="K348" s="4">
        <v>1000000</v>
      </c>
      <c r="L348" s="4" t="s">
        <v>262</v>
      </c>
      <c r="M348" s="3">
        <v>41905</v>
      </c>
      <c r="N348" s="4" t="s">
        <v>597</v>
      </c>
      <c r="O348" s="4" t="s">
        <v>718</v>
      </c>
      <c r="P348" s="4" t="s">
        <v>861</v>
      </c>
      <c r="Q348" s="4" t="s">
        <v>646</v>
      </c>
      <c r="R348" s="4" t="s">
        <v>612</v>
      </c>
      <c r="S348" s="4" t="s">
        <v>612</v>
      </c>
      <c r="T348" s="4" t="s">
        <v>559</v>
      </c>
      <c r="U348" s="4" t="s">
        <v>412</v>
      </c>
      <c r="V348" s="4">
        <v>218414</v>
      </c>
      <c r="W348" s="4"/>
      <c r="X348" s="4" t="s">
        <v>564</v>
      </c>
      <c r="Y348" s="4" t="s">
        <v>731</v>
      </c>
    </row>
    <row r="349" spans="1:25" ht="79.5" customHeight="1">
      <c r="A349" s="4" t="s">
        <v>612</v>
      </c>
      <c r="B349" s="4" t="s">
        <v>259</v>
      </c>
      <c r="C349" s="4" t="s">
        <v>248</v>
      </c>
      <c r="D349" s="4" t="s">
        <v>158</v>
      </c>
      <c r="E349" s="4" t="s">
        <v>715</v>
      </c>
      <c r="F349" s="4" t="s">
        <v>845</v>
      </c>
      <c r="G349" s="2">
        <v>2014</v>
      </c>
      <c r="H349" s="4">
        <v>658762</v>
      </c>
      <c r="I349" s="4">
        <v>0</v>
      </c>
      <c r="J349" s="4" t="s">
        <v>805</v>
      </c>
      <c r="K349" s="4">
        <v>500000</v>
      </c>
      <c r="L349" s="4" t="s">
        <v>262</v>
      </c>
      <c r="M349" s="3">
        <v>41884</v>
      </c>
      <c r="N349" s="4" t="s">
        <v>597</v>
      </c>
      <c r="O349" s="4" t="s">
        <v>718</v>
      </c>
      <c r="P349" s="4" t="s">
        <v>226</v>
      </c>
      <c r="Q349" s="4" t="s">
        <v>424</v>
      </c>
      <c r="R349" s="4" t="s">
        <v>612</v>
      </c>
      <c r="S349" s="4" t="s">
        <v>612</v>
      </c>
      <c r="T349" s="4" t="s">
        <v>559</v>
      </c>
      <c r="U349" s="4" t="s">
        <v>412</v>
      </c>
      <c r="V349" s="4">
        <v>217730</v>
      </c>
      <c r="W349" s="4"/>
      <c r="X349" s="4" t="s">
        <v>564</v>
      </c>
      <c r="Y349" s="4" t="s">
        <v>731</v>
      </c>
    </row>
    <row r="350" spans="1:25" ht="33.75" customHeight="1">
      <c r="A350" s="4" t="s">
        <v>612</v>
      </c>
      <c r="B350" s="4" t="s">
        <v>864</v>
      </c>
      <c r="C350" s="4" t="s">
        <v>248</v>
      </c>
      <c r="D350" s="4"/>
      <c r="E350" s="4"/>
      <c r="F350" s="4"/>
      <c r="G350" s="2">
        <v>2014</v>
      </c>
      <c r="H350" s="4">
        <v>52701</v>
      </c>
      <c r="I350" s="4">
        <v>0</v>
      </c>
      <c r="J350" s="4" t="s">
        <v>835</v>
      </c>
      <c r="K350" s="4">
        <v>40000</v>
      </c>
      <c r="L350" s="4" t="s">
        <v>262</v>
      </c>
      <c r="M350" s="3">
        <v>41901</v>
      </c>
      <c r="N350" s="4"/>
      <c r="O350" s="4" t="s">
        <v>718</v>
      </c>
      <c r="P350" s="4" t="s">
        <v>226</v>
      </c>
      <c r="Q350" s="4" t="s">
        <v>424</v>
      </c>
      <c r="R350" s="4" t="s">
        <v>612</v>
      </c>
      <c r="S350" s="4" t="s">
        <v>612</v>
      </c>
      <c r="T350" s="4" t="s">
        <v>551</v>
      </c>
      <c r="U350" s="4" t="s">
        <v>412</v>
      </c>
      <c r="V350" s="4">
        <v>218264</v>
      </c>
      <c r="W350" s="4"/>
      <c r="X350" s="4" t="s">
        <v>564</v>
      </c>
      <c r="Y350" s="4"/>
    </row>
    <row r="351" spans="1:25" ht="33.75" customHeight="1">
      <c r="A351" s="4" t="s">
        <v>612</v>
      </c>
      <c r="B351" s="4" t="s">
        <v>864</v>
      </c>
      <c r="C351" s="4" t="s">
        <v>248</v>
      </c>
      <c r="D351" s="4"/>
      <c r="E351" s="4"/>
      <c r="F351" s="4"/>
      <c r="G351" s="2">
        <v>2014</v>
      </c>
      <c r="H351" s="4">
        <v>52701</v>
      </c>
      <c r="I351" s="4">
        <v>0</v>
      </c>
      <c r="J351" s="4" t="s">
        <v>293</v>
      </c>
      <c r="K351" s="4">
        <v>40000</v>
      </c>
      <c r="L351" s="4" t="s">
        <v>262</v>
      </c>
      <c r="M351" s="3">
        <v>41901</v>
      </c>
      <c r="N351" s="4"/>
      <c r="O351" s="4" t="s">
        <v>718</v>
      </c>
      <c r="P351" s="4" t="s">
        <v>42</v>
      </c>
      <c r="Q351" s="4" t="s">
        <v>424</v>
      </c>
      <c r="R351" s="4" t="s">
        <v>612</v>
      </c>
      <c r="S351" s="4" t="s">
        <v>612</v>
      </c>
      <c r="T351" s="4" t="s">
        <v>551</v>
      </c>
      <c r="U351" s="4" t="s">
        <v>412</v>
      </c>
      <c r="V351" s="4">
        <v>218265</v>
      </c>
      <c r="W351" s="4"/>
      <c r="X351" s="4" t="s">
        <v>564</v>
      </c>
      <c r="Y351" s="4"/>
    </row>
    <row r="352" spans="1:25" ht="33.75" customHeight="1">
      <c r="A352" s="4" t="s">
        <v>612</v>
      </c>
      <c r="B352" s="4" t="s">
        <v>864</v>
      </c>
      <c r="C352" s="4" t="s">
        <v>248</v>
      </c>
      <c r="D352" s="4"/>
      <c r="E352" s="4"/>
      <c r="F352" s="4"/>
      <c r="G352" s="2">
        <v>2014</v>
      </c>
      <c r="H352" s="4">
        <v>187879</v>
      </c>
      <c r="I352" s="4">
        <v>0</v>
      </c>
      <c r="J352" s="4" t="s">
        <v>645</v>
      </c>
      <c r="K352" s="4">
        <v>142600</v>
      </c>
      <c r="L352" s="4" t="s">
        <v>262</v>
      </c>
      <c r="M352" s="3">
        <v>41901</v>
      </c>
      <c r="N352" s="4"/>
      <c r="O352" s="4" t="s">
        <v>718</v>
      </c>
      <c r="P352" s="4" t="s">
        <v>693</v>
      </c>
      <c r="Q352" s="4" t="s">
        <v>424</v>
      </c>
      <c r="R352" s="4" t="s">
        <v>612</v>
      </c>
      <c r="S352" s="4" t="s">
        <v>612</v>
      </c>
      <c r="T352" s="4" t="s">
        <v>551</v>
      </c>
      <c r="U352" s="4" t="s">
        <v>412</v>
      </c>
      <c r="V352" s="4">
        <v>218266</v>
      </c>
      <c r="W352" s="4"/>
      <c r="X352" s="4" t="s">
        <v>564</v>
      </c>
      <c r="Y352" s="4"/>
    </row>
    <row r="353" spans="1:25" ht="33.75" customHeight="1">
      <c r="A353" s="4" t="s">
        <v>612</v>
      </c>
      <c r="B353" s="4" t="s">
        <v>864</v>
      </c>
      <c r="C353" s="4" t="s">
        <v>248</v>
      </c>
      <c r="D353" s="4"/>
      <c r="E353" s="4"/>
      <c r="F353" s="4"/>
      <c r="G353" s="2">
        <v>2014</v>
      </c>
      <c r="H353" s="4">
        <v>131752</v>
      </c>
      <c r="I353" s="4">
        <v>0</v>
      </c>
      <c r="J353" s="4" t="s">
        <v>341</v>
      </c>
      <c r="K353" s="4">
        <v>100000</v>
      </c>
      <c r="L353" s="4" t="s">
        <v>262</v>
      </c>
      <c r="M353" s="3">
        <v>41901</v>
      </c>
      <c r="N353" s="4"/>
      <c r="O353" s="4" t="s">
        <v>718</v>
      </c>
      <c r="P353" s="4" t="s">
        <v>239</v>
      </c>
      <c r="Q353" s="4" t="s">
        <v>424</v>
      </c>
      <c r="R353" s="4" t="s">
        <v>612</v>
      </c>
      <c r="S353" s="4" t="s">
        <v>612</v>
      </c>
      <c r="T353" s="4" t="s">
        <v>551</v>
      </c>
      <c r="U353" s="4" t="s">
        <v>412</v>
      </c>
      <c r="V353" s="4">
        <v>218267</v>
      </c>
      <c r="W353" s="4"/>
      <c r="X353" s="4" t="s">
        <v>564</v>
      </c>
      <c r="Y353" s="4"/>
    </row>
    <row r="354" spans="1:25" ht="79.5" customHeight="1">
      <c r="A354" s="4" t="s">
        <v>612</v>
      </c>
      <c r="B354" s="4" t="s">
        <v>652</v>
      </c>
      <c r="C354" s="4" t="s">
        <v>248</v>
      </c>
      <c r="D354" s="4" t="s">
        <v>158</v>
      </c>
      <c r="E354" s="4" t="s">
        <v>281</v>
      </c>
      <c r="F354" s="4" t="s">
        <v>747</v>
      </c>
      <c r="G354" s="2">
        <v>2014</v>
      </c>
      <c r="H354" s="4">
        <v>0</v>
      </c>
      <c r="I354" s="4">
        <v>6587615</v>
      </c>
      <c r="J354" s="4" t="s">
        <v>70</v>
      </c>
      <c r="K354" s="4">
        <v>5000000</v>
      </c>
      <c r="L354" s="4" t="s">
        <v>262</v>
      </c>
      <c r="M354" s="3">
        <v>41905</v>
      </c>
      <c r="N354" s="4" t="s">
        <v>597</v>
      </c>
      <c r="O354" s="4" t="s">
        <v>718</v>
      </c>
      <c r="P354" s="4" t="s">
        <v>861</v>
      </c>
      <c r="Q354" s="4" t="s">
        <v>646</v>
      </c>
      <c r="R354" s="4" t="s">
        <v>612</v>
      </c>
      <c r="S354" s="4" t="s">
        <v>612</v>
      </c>
      <c r="T354" s="4" t="s">
        <v>439</v>
      </c>
      <c r="U354" s="4" t="s">
        <v>412</v>
      </c>
      <c r="V354" s="4">
        <v>218412</v>
      </c>
      <c r="W354" s="4"/>
      <c r="X354" s="4" t="s">
        <v>564</v>
      </c>
      <c r="Y354" s="4" t="s">
        <v>731</v>
      </c>
    </row>
    <row r="355" spans="1:25" ht="45.75" customHeight="1">
      <c r="A355" s="4" t="s">
        <v>612</v>
      </c>
      <c r="B355" s="4" t="s">
        <v>708</v>
      </c>
      <c r="C355" s="4" t="s">
        <v>248</v>
      </c>
      <c r="D355" s="4"/>
      <c r="E355" s="4"/>
      <c r="F355" s="4"/>
      <c r="G355" s="2">
        <v>2014</v>
      </c>
      <c r="H355" s="4">
        <v>0</v>
      </c>
      <c r="I355" s="4">
        <v>1317523</v>
      </c>
      <c r="J355" s="4" t="s">
        <v>733</v>
      </c>
      <c r="K355" s="4">
        <v>1000000</v>
      </c>
      <c r="L355" s="4" t="s">
        <v>262</v>
      </c>
      <c r="M355" s="3">
        <v>41905</v>
      </c>
      <c r="N355" s="4"/>
      <c r="O355" s="4" t="s">
        <v>508</v>
      </c>
      <c r="P355" s="4" t="s">
        <v>861</v>
      </c>
      <c r="Q355" s="4" t="s">
        <v>646</v>
      </c>
      <c r="R355" s="4" t="s">
        <v>612</v>
      </c>
      <c r="S355" s="4" t="s">
        <v>612</v>
      </c>
      <c r="T355" s="4" t="s">
        <v>210</v>
      </c>
      <c r="U355" s="4" t="s">
        <v>412</v>
      </c>
      <c r="V355" s="4">
        <v>218415</v>
      </c>
      <c r="W355" s="4"/>
      <c r="X355" s="4" t="s">
        <v>564</v>
      </c>
      <c r="Y355" s="4"/>
    </row>
    <row r="356" spans="1:25" ht="33.75" customHeight="1">
      <c r="A356" s="4" t="s">
        <v>612</v>
      </c>
      <c r="B356" s="4" t="s">
        <v>708</v>
      </c>
      <c r="C356" s="4" t="s">
        <v>248</v>
      </c>
      <c r="D356" s="4"/>
      <c r="E356" s="4"/>
      <c r="F356" s="4"/>
      <c r="G356" s="2">
        <v>2014</v>
      </c>
      <c r="H356" s="4">
        <v>0</v>
      </c>
      <c r="I356" s="4">
        <v>3527536</v>
      </c>
      <c r="J356" s="4" t="s">
        <v>187</v>
      </c>
      <c r="K356" s="4">
        <v>2677400</v>
      </c>
      <c r="L356" s="4" t="s">
        <v>262</v>
      </c>
      <c r="M356" s="3">
        <v>41905</v>
      </c>
      <c r="N356" s="4"/>
      <c r="O356" s="4" t="s">
        <v>82</v>
      </c>
      <c r="P356" s="4" t="s">
        <v>861</v>
      </c>
      <c r="Q356" s="4" t="s">
        <v>646</v>
      </c>
      <c r="R356" s="4" t="s">
        <v>612</v>
      </c>
      <c r="S356" s="4" t="s">
        <v>612</v>
      </c>
      <c r="T356" s="4" t="s">
        <v>210</v>
      </c>
      <c r="U356" s="4" t="s">
        <v>412</v>
      </c>
      <c r="V356" s="4">
        <v>218416</v>
      </c>
      <c r="W356" s="4"/>
      <c r="X356" s="4" t="s">
        <v>564</v>
      </c>
      <c r="Y356" s="4"/>
    </row>
    <row r="357" spans="1:25" ht="79.5" customHeight="1">
      <c r="A357" s="4" t="s">
        <v>612</v>
      </c>
      <c r="B357" s="4" t="s">
        <v>678</v>
      </c>
      <c r="C357" s="4" t="s">
        <v>248</v>
      </c>
      <c r="D357" s="4" t="s">
        <v>158</v>
      </c>
      <c r="E357" s="4" t="s">
        <v>809</v>
      </c>
      <c r="F357" s="4" t="s">
        <v>747</v>
      </c>
      <c r="G357" s="2">
        <v>2014</v>
      </c>
      <c r="H357" s="4">
        <v>6684492</v>
      </c>
      <c r="I357" s="4">
        <v>0</v>
      </c>
      <c r="J357" s="4" t="s">
        <v>70</v>
      </c>
      <c r="K357" s="4">
        <v>5000000</v>
      </c>
      <c r="L357" s="4" t="s">
        <v>262</v>
      </c>
      <c r="M357" s="3">
        <v>41905</v>
      </c>
      <c r="N357" s="4" t="s">
        <v>597</v>
      </c>
      <c r="O357" s="4" t="s">
        <v>718</v>
      </c>
      <c r="P357" s="4" t="s">
        <v>861</v>
      </c>
      <c r="Q357" s="4" t="s">
        <v>560</v>
      </c>
      <c r="R357" s="4" t="s">
        <v>612</v>
      </c>
      <c r="S357" s="4" t="s">
        <v>612</v>
      </c>
      <c r="T357" s="4" t="s">
        <v>439</v>
      </c>
      <c r="U357" s="4" t="s">
        <v>412</v>
      </c>
      <c r="V357" s="4">
        <v>218413</v>
      </c>
      <c r="W357" s="4"/>
      <c r="X357" s="4" t="s">
        <v>568</v>
      </c>
      <c r="Y357" s="4" t="s">
        <v>731</v>
      </c>
    </row>
    <row r="358" spans="1:25" ht="79.5" customHeight="1">
      <c r="A358" s="4" t="s">
        <v>668</v>
      </c>
      <c r="B358" s="4" t="s">
        <v>63</v>
      </c>
      <c r="C358" s="4" t="s">
        <v>248</v>
      </c>
      <c r="D358" s="4" t="s">
        <v>158</v>
      </c>
      <c r="E358" s="4" t="s">
        <v>854</v>
      </c>
      <c r="F358" s="4" t="s">
        <v>885</v>
      </c>
      <c r="G358" s="2">
        <v>2014</v>
      </c>
      <c r="H358" s="4">
        <v>1169400</v>
      </c>
      <c r="I358" s="4">
        <v>0</v>
      </c>
      <c r="J358" s="4" t="s">
        <v>43</v>
      </c>
      <c r="K358" s="4">
        <v>1500000</v>
      </c>
      <c r="L358" s="4" t="s">
        <v>334</v>
      </c>
      <c r="M358" s="3">
        <v>41933</v>
      </c>
      <c r="N358" s="4" t="s">
        <v>597</v>
      </c>
      <c r="O358" s="4" t="s">
        <v>718</v>
      </c>
      <c r="P358" s="4" t="s">
        <v>861</v>
      </c>
      <c r="Q358" s="4" t="s">
        <v>560</v>
      </c>
      <c r="R358" s="4" t="s">
        <v>668</v>
      </c>
      <c r="S358" s="4" t="s">
        <v>668</v>
      </c>
      <c r="T358" s="4" t="s">
        <v>439</v>
      </c>
      <c r="U358" s="4" t="s">
        <v>412</v>
      </c>
      <c r="V358" s="4">
        <v>219430</v>
      </c>
      <c r="W358" s="4"/>
      <c r="X358" s="4" t="s">
        <v>568</v>
      </c>
      <c r="Y358" s="4" t="s">
        <v>731</v>
      </c>
    </row>
    <row r="359" spans="1:25" ht="79.5" customHeight="1">
      <c r="A359" s="4" t="s">
        <v>668</v>
      </c>
      <c r="B359" s="4" t="s">
        <v>678</v>
      </c>
      <c r="C359" s="4" t="s">
        <v>248</v>
      </c>
      <c r="D359" s="4" t="s">
        <v>158</v>
      </c>
      <c r="E359" s="4" t="s">
        <v>809</v>
      </c>
      <c r="F359" s="4" t="s">
        <v>747</v>
      </c>
      <c r="G359" s="2">
        <v>2014</v>
      </c>
      <c r="H359" s="4">
        <v>418760</v>
      </c>
      <c r="I359" s="4">
        <v>0</v>
      </c>
      <c r="J359" s="4" t="s">
        <v>579</v>
      </c>
      <c r="K359" s="4">
        <v>500000</v>
      </c>
      <c r="L359" s="4" t="s">
        <v>334</v>
      </c>
      <c r="M359" s="3">
        <v>41915</v>
      </c>
      <c r="N359" s="4" t="s">
        <v>597</v>
      </c>
      <c r="O359" s="4" t="s">
        <v>718</v>
      </c>
      <c r="P359" s="4" t="s">
        <v>861</v>
      </c>
      <c r="Q359" s="4" t="s">
        <v>560</v>
      </c>
      <c r="R359" s="4" t="s">
        <v>668</v>
      </c>
      <c r="S359" s="4" t="s">
        <v>668</v>
      </c>
      <c r="T359" s="4" t="s">
        <v>439</v>
      </c>
      <c r="U359" s="4" t="s">
        <v>412</v>
      </c>
      <c r="V359" s="4">
        <v>218843</v>
      </c>
      <c r="W359" s="4"/>
      <c r="X359" s="4" t="s">
        <v>568</v>
      </c>
      <c r="Y359" s="4" t="s">
        <v>731</v>
      </c>
    </row>
    <row r="360" spans="1:25" ht="22.5" customHeight="1">
      <c r="A360" s="4" t="s">
        <v>239</v>
      </c>
      <c r="B360" s="4" t="s">
        <v>708</v>
      </c>
      <c r="C360" s="4" t="s">
        <v>248</v>
      </c>
      <c r="D360" s="4"/>
      <c r="E360" s="4"/>
      <c r="F360" s="4"/>
      <c r="G360" s="2">
        <v>2014</v>
      </c>
      <c r="H360" s="4">
        <v>0</v>
      </c>
      <c r="I360" s="4">
        <v>3500000</v>
      </c>
      <c r="J360" s="4" t="s">
        <v>546</v>
      </c>
      <c r="K360" s="4" t="s">
        <v>333</v>
      </c>
      <c r="L360" s="4" t="s">
        <v>737</v>
      </c>
      <c r="M360" s="3">
        <v>41907</v>
      </c>
      <c r="N360" s="4"/>
      <c r="O360" s="4" t="s">
        <v>718</v>
      </c>
      <c r="P360" s="4" t="s">
        <v>861</v>
      </c>
      <c r="Q360" s="4" t="s">
        <v>646</v>
      </c>
      <c r="R360" s="4" t="s">
        <v>239</v>
      </c>
      <c r="S360" s="4" t="s">
        <v>239</v>
      </c>
      <c r="T360" s="4" t="s">
        <v>210</v>
      </c>
      <c r="U360" s="4" t="s">
        <v>412</v>
      </c>
      <c r="V360" s="4">
        <v>219320</v>
      </c>
      <c r="W360" s="4"/>
      <c r="X360" s="4" t="s">
        <v>564</v>
      </c>
      <c r="Y360" s="4"/>
    </row>
    <row r="361" spans="1:25" ht="33.75" customHeight="1">
      <c r="A361" s="4" t="s">
        <v>653</v>
      </c>
      <c r="B361" s="4" t="s">
        <v>441</v>
      </c>
      <c r="C361" s="4" t="s">
        <v>248</v>
      </c>
      <c r="D361" s="4"/>
      <c r="E361" s="4"/>
      <c r="F361" s="4"/>
      <c r="G361" s="2">
        <v>2014</v>
      </c>
      <c r="H361" s="4">
        <v>2827597</v>
      </c>
      <c r="I361" s="4">
        <v>0</v>
      </c>
      <c r="J361" s="4" t="s">
        <v>865</v>
      </c>
      <c r="K361" s="4">
        <v>17500000</v>
      </c>
      <c r="L361" s="4" t="s">
        <v>156</v>
      </c>
      <c r="M361" s="3">
        <v>41883</v>
      </c>
      <c r="N361" s="4"/>
      <c r="O361" s="4" t="s">
        <v>718</v>
      </c>
      <c r="P361" s="4" t="s">
        <v>861</v>
      </c>
      <c r="Q361" s="4" t="s">
        <v>424</v>
      </c>
      <c r="R361" s="4" t="s">
        <v>653</v>
      </c>
      <c r="S361" s="4" t="s">
        <v>653</v>
      </c>
      <c r="T361" s="4" t="s">
        <v>409</v>
      </c>
      <c r="U361" s="4" t="s">
        <v>412</v>
      </c>
      <c r="V361" s="4">
        <v>219980</v>
      </c>
      <c r="W361" s="4"/>
      <c r="X361" s="4" t="s">
        <v>564</v>
      </c>
      <c r="Y361" s="4"/>
    </row>
    <row r="362" spans="1:25" ht="45.75" customHeight="1">
      <c r="A362" s="4" t="s">
        <v>653</v>
      </c>
      <c r="B362" s="4" t="s">
        <v>821</v>
      </c>
      <c r="C362" s="4" t="s">
        <v>248</v>
      </c>
      <c r="D362" s="4"/>
      <c r="E362" s="4"/>
      <c r="F362" s="4"/>
      <c r="G362" s="2">
        <v>2014</v>
      </c>
      <c r="H362" s="4">
        <v>387777</v>
      </c>
      <c r="I362" s="4">
        <v>0</v>
      </c>
      <c r="J362" s="4" t="s">
        <v>60</v>
      </c>
      <c r="K362" s="4">
        <v>2500000</v>
      </c>
      <c r="L362" s="4" t="s">
        <v>156</v>
      </c>
      <c r="M362" s="3">
        <v>41869</v>
      </c>
      <c r="N362" s="4"/>
      <c r="O362" s="4" t="s">
        <v>718</v>
      </c>
      <c r="P362" s="4" t="s">
        <v>861</v>
      </c>
      <c r="Q362" s="4" t="s">
        <v>560</v>
      </c>
      <c r="R362" s="4" t="s">
        <v>653</v>
      </c>
      <c r="S362" s="4" t="s">
        <v>653</v>
      </c>
      <c r="T362" s="4" t="s">
        <v>301</v>
      </c>
      <c r="U362" s="4" t="s">
        <v>412</v>
      </c>
      <c r="V362" s="4">
        <v>219520</v>
      </c>
      <c r="W362" s="4"/>
      <c r="X362" s="4" t="s">
        <v>564</v>
      </c>
      <c r="Y362" s="4"/>
    </row>
    <row r="363" spans="1:25" ht="79.5" customHeight="1">
      <c r="A363" s="4" t="s">
        <v>653</v>
      </c>
      <c r="B363" s="4" t="s">
        <v>63</v>
      </c>
      <c r="C363" s="4" t="s">
        <v>248</v>
      </c>
      <c r="D363" s="4" t="s">
        <v>158</v>
      </c>
      <c r="E363" s="4" t="s">
        <v>854</v>
      </c>
      <c r="F363" s="4" t="s">
        <v>885</v>
      </c>
      <c r="G363" s="2">
        <v>2014</v>
      </c>
      <c r="H363" s="4">
        <v>0</v>
      </c>
      <c r="I363" s="4">
        <v>2289000</v>
      </c>
      <c r="J363" s="4" t="s">
        <v>603</v>
      </c>
      <c r="K363" s="4">
        <v>15000000</v>
      </c>
      <c r="L363" s="4" t="s">
        <v>156</v>
      </c>
      <c r="M363" s="3">
        <v>41933</v>
      </c>
      <c r="N363" s="4" t="s">
        <v>597</v>
      </c>
      <c r="O363" s="4" t="s">
        <v>718</v>
      </c>
      <c r="P363" s="4" t="s">
        <v>861</v>
      </c>
      <c r="Q363" s="4" t="s">
        <v>646</v>
      </c>
      <c r="R363" s="4" t="s">
        <v>653</v>
      </c>
      <c r="S363" s="4" t="s">
        <v>653</v>
      </c>
      <c r="T363" s="4" t="s">
        <v>439</v>
      </c>
      <c r="U363" s="4" t="s">
        <v>412</v>
      </c>
      <c r="V363" s="4">
        <v>219530</v>
      </c>
      <c r="W363" s="4"/>
      <c r="X363" s="4" t="s">
        <v>568</v>
      </c>
      <c r="Y363" s="4" t="s">
        <v>731</v>
      </c>
    </row>
    <row r="364" spans="1:25" ht="79.5" customHeight="1">
      <c r="A364" s="4" t="s">
        <v>653</v>
      </c>
      <c r="B364" s="4" t="s">
        <v>414</v>
      </c>
      <c r="C364" s="4" t="s">
        <v>248</v>
      </c>
      <c r="D364" s="4" t="s">
        <v>158</v>
      </c>
      <c r="E364" s="4" t="s">
        <v>788</v>
      </c>
      <c r="F364" s="4" t="s">
        <v>845</v>
      </c>
      <c r="G364" s="2">
        <v>2014</v>
      </c>
      <c r="H364" s="4">
        <v>1085776</v>
      </c>
      <c r="I364" s="4">
        <v>0</v>
      </c>
      <c r="J364" s="4" t="s">
        <v>291</v>
      </c>
      <c r="K364" s="4">
        <v>7000000</v>
      </c>
      <c r="L364" s="4" t="s">
        <v>156</v>
      </c>
      <c r="M364" s="3">
        <v>41929</v>
      </c>
      <c r="N364" s="4" t="s">
        <v>597</v>
      </c>
      <c r="O364" s="4" t="s">
        <v>718</v>
      </c>
      <c r="P364" s="4" t="s">
        <v>861</v>
      </c>
      <c r="Q364" s="4" t="s">
        <v>560</v>
      </c>
      <c r="R364" s="4" t="s">
        <v>653</v>
      </c>
      <c r="S364" s="4" t="s">
        <v>653</v>
      </c>
      <c r="T364" s="4" t="s">
        <v>551</v>
      </c>
      <c r="U364" s="4" t="s">
        <v>412</v>
      </c>
      <c r="V364" s="4">
        <v>219523</v>
      </c>
      <c r="W364" s="4"/>
      <c r="X364" s="4" t="s">
        <v>564</v>
      </c>
      <c r="Y364" s="4" t="s">
        <v>731</v>
      </c>
    </row>
    <row r="365" spans="1:25" ht="79.5" customHeight="1">
      <c r="A365" s="4" t="s">
        <v>653</v>
      </c>
      <c r="B365" s="4" t="s">
        <v>414</v>
      </c>
      <c r="C365" s="4" t="s">
        <v>248</v>
      </c>
      <c r="D365" s="4" t="s">
        <v>158</v>
      </c>
      <c r="E365" s="4" t="s">
        <v>788</v>
      </c>
      <c r="F365" s="4" t="s">
        <v>845</v>
      </c>
      <c r="G365" s="2">
        <v>2014</v>
      </c>
      <c r="H365" s="4">
        <v>1085776</v>
      </c>
      <c r="I365" s="4">
        <v>0</v>
      </c>
      <c r="J365" s="4" t="s">
        <v>291</v>
      </c>
      <c r="K365" s="4">
        <v>7000000</v>
      </c>
      <c r="L365" s="4" t="s">
        <v>156</v>
      </c>
      <c r="M365" s="3">
        <v>41918</v>
      </c>
      <c r="N365" s="4" t="s">
        <v>597</v>
      </c>
      <c r="O365" s="4" t="s">
        <v>718</v>
      </c>
      <c r="P365" s="4" t="s">
        <v>861</v>
      </c>
      <c r="Q365" s="4" t="s">
        <v>424</v>
      </c>
      <c r="R365" s="4" t="s">
        <v>653</v>
      </c>
      <c r="S365" s="4" t="s">
        <v>653</v>
      </c>
      <c r="T365" s="4" t="s">
        <v>551</v>
      </c>
      <c r="U365" s="4" t="s">
        <v>412</v>
      </c>
      <c r="V365" s="4">
        <v>219977</v>
      </c>
      <c r="W365" s="4"/>
      <c r="X365" s="4" t="s">
        <v>564</v>
      </c>
      <c r="Y365" s="4" t="s">
        <v>731</v>
      </c>
    </row>
    <row r="366" spans="1:25" ht="79.5" customHeight="1">
      <c r="A366" s="4" t="s">
        <v>653</v>
      </c>
      <c r="B366" s="4" t="s">
        <v>712</v>
      </c>
      <c r="C366" s="4" t="s">
        <v>248</v>
      </c>
      <c r="D366" s="4" t="s">
        <v>158</v>
      </c>
      <c r="E366" s="4" t="s">
        <v>802</v>
      </c>
      <c r="F366" s="4" t="s">
        <v>747</v>
      </c>
      <c r="G366" s="2">
        <v>2014</v>
      </c>
      <c r="H366" s="4">
        <v>798212</v>
      </c>
      <c r="I366" s="4">
        <v>0</v>
      </c>
      <c r="J366" s="4" t="s">
        <v>115</v>
      </c>
      <c r="K366" s="4">
        <v>5000000</v>
      </c>
      <c r="L366" s="4" t="s">
        <v>156</v>
      </c>
      <c r="M366" s="3">
        <v>41869</v>
      </c>
      <c r="N366" s="4" t="s">
        <v>597</v>
      </c>
      <c r="O366" s="4" t="s">
        <v>718</v>
      </c>
      <c r="P366" s="4" t="s">
        <v>861</v>
      </c>
      <c r="Q366" s="4" t="s">
        <v>560</v>
      </c>
      <c r="R366" s="4" t="s">
        <v>653</v>
      </c>
      <c r="S366" s="4" t="s">
        <v>653</v>
      </c>
      <c r="T366" s="4" t="s">
        <v>559</v>
      </c>
      <c r="U366" s="4" t="s">
        <v>412</v>
      </c>
      <c r="V366" s="4">
        <v>219519</v>
      </c>
      <c r="W366" s="4"/>
      <c r="X366" s="4" t="s">
        <v>564</v>
      </c>
      <c r="Y366" s="4" t="s">
        <v>731</v>
      </c>
    </row>
    <row r="367" spans="1:25" ht="79.5" customHeight="1">
      <c r="A367" s="4" t="s">
        <v>653</v>
      </c>
      <c r="B367" s="4" t="s">
        <v>712</v>
      </c>
      <c r="C367" s="4" t="s">
        <v>248</v>
      </c>
      <c r="D367" s="4" t="s">
        <v>158</v>
      </c>
      <c r="E367" s="4" t="s">
        <v>802</v>
      </c>
      <c r="F367" s="4" t="s">
        <v>747</v>
      </c>
      <c r="G367" s="2">
        <v>2014</v>
      </c>
      <c r="H367" s="4">
        <v>1131039</v>
      </c>
      <c r="I367" s="4">
        <v>0</v>
      </c>
      <c r="J367" s="4" t="s">
        <v>916</v>
      </c>
      <c r="K367" s="4">
        <v>7000000</v>
      </c>
      <c r="L367" s="4" t="s">
        <v>156</v>
      </c>
      <c r="M367" s="3">
        <v>41908</v>
      </c>
      <c r="N367" s="4" t="s">
        <v>597</v>
      </c>
      <c r="O367" s="4" t="s">
        <v>718</v>
      </c>
      <c r="P367" s="4" t="s">
        <v>861</v>
      </c>
      <c r="Q367" s="4" t="s">
        <v>560</v>
      </c>
      <c r="R367" s="4" t="s">
        <v>653</v>
      </c>
      <c r="S367" s="4" t="s">
        <v>653</v>
      </c>
      <c r="T367" s="4" t="s">
        <v>559</v>
      </c>
      <c r="U367" s="4" t="s">
        <v>412</v>
      </c>
      <c r="V367" s="4">
        <v>219521</v>
      </c>
      <c r="W367" s="4"/>
      <c r="X367" s="4" t="s">
        <v>564</v>
      </c>
      <c r="Y367" s="4" t="s">
        <v>731</v>
      </c>
    </row>
    <row r="368" spans="1:25" ht="79.5" customHeight="1">
      <c r="A368" s="4" t="s">
        <v>653</v>
      </c>
      <c r="B368" s="4" t="s">
        <v>712</v>
      </c>
      <c r="C368" s="4" t="s">
        <v>248</v>
      </c>
      <c r="D368" s="4" t="s">
        <v>158</v>
      </c>
      <c r="E368" s="4" t="s">
        <v>802</v>
      </c>
      <c r="F368" s="4" t="s">
        <v>747</v>
      </c>
      <c r="G368" s="2">
        <v>2014</v>
      </c>
      <c r="H368" s="4">
        <v>670466</v>
      </c>
      <c r="I368" s="4">
        <v>0</v>
      </c>
      <c r="J368" s="4" t="s">
        <v>162</v>
      </c>
      <c r="K368" s="4">
        <v>4000000</v>
      </c>
      <c r="L368" s="4" t="s">
        <v>156</v>
      </c>
      <c r="M368" s="3">
        <v>41820</v>
      </c>
      <c r="N368" s="4" t="s">
        <v>597</v>
      </c>
      <c r="O368" s="4" t="s">
        <v>718</v>
      </c>
      <c r="P368" s="4" t="s">
        <v>861</v>
      </c>
      <c r="Q368" s="4" t="s">
        <v>560</v>
      </c>
      <c r="R368" s="4" t="s">
        <v>653</v>
      </c>
      <c r="S368" s="4" t="s">
        <v>653</v>
      </c>
      <c r="T368" s="4" t="s">
        <v>559</v>
      </c>
      <c r="U368" s="4" t="s">
        <v>412</v>
      </c>
      <c r="V368" s="4">
        <v>215925</v>
      </c>
      <c r="W368" s="4"/>
      <c r="X368" s="4" t="s">
        <v>564</v>
      </c>
      <c r="Y368" s="4" t="s">
        <v>731</v>
      </c>
    </row>
    <row r="369" spans="1:25" ht="33.75" customHeight="1">
      <c r="A369" s="4" t="s">
        <v>653</v>
      </c>
      <c r="B369" s="4" t="s">
        <v>515</v>
      </c>
      <c r="C369" s="4" t="s">
        <v>248</v>
      </c>
      <c r="D369" s="4"/>
      <c r="E369" s="4"/>
      <c r="F369" s="4"/>
      <c r="G369" s="2">
        <v>2014</v>
      </c>
      <c r="H369" s="4">
        <v>930665</v>
      </c>
      <c r="I369" s="4">
        <v>0</v>
      </c>
      <c r="J369" s="4" t="s">
        <v>113</v>
      </c>
      <c r="K369" s="4">
        <v>6000000</v>
      </c>
      <c r="L369" s="4" t="s">
        <v>156</v>
      </c>
      <c r="M369" s="3">
        <v>41925</v>
      </c>
      <c r="N369" s="4"/>
      <c r="O369" s="4" t="s">
        <v>718</v>
      </c>
      <c r="P369" s="4" t="s">
        <v>861</v>
      </c>
      <c r="Q369" s="4" t="s">
        <v>560</v>
      </c>
      <c r="R369" s="4" t="s">
        <v>653</v>
      </c>
      <c r="S369" s="4" t="s">
        <v>653</v>
      </c>
      <c r="T369" s="4" t="s">
        <v>559</v>
      </c>
      <c r="U369" s="4" t="s">
        <v>412</v>
      </c>
      <c r="V369" s="4">
        <v>219522</v>
      </c>
      <c r="W369" s="4"/>
      <c r="X369" s="4" t="s">
        <v>564</v>
      </c>
      <c r="Y369" s="4"/>
    </row>
    <row r="370" spans="1:25" ht="33.75" customHeight="1">
      <c r="A370" s="4" t="s">
        <v>653</v>
      </c>
      <c r="B370" s="4" t="s">
        <v>515</v>
      </c>
      <c r="C370" s="4" t="s">
        <v>248</v>
      </c>
      <c r="D370" s="4"/>
      <c r="E370" s="4"/>
      <c r="F370" s="4"/>
      <c r="G370" s="2">
        <v>2014</v>
      </c>
      <c r="H370" s="4">
        <v>775555</v>
      </c>
      <c r="I370" s="4">
        <v>0</v>
      </c>
      <c r="J370" s="4" t="s">
        <v>113</v>
      </c>
      <c r="K370" s="4">
        <v>5000000</v>
      </c>
      <c r="L370" s="4" t="s">
        <v>156</v>
      </c>
      <c r="M370" s="3">
        <v>41918</v>
      </c>
      <c r="N370" s="4"/>
      <c r="O370" s="4" t="s">
        <v>718</v>
      </c>
      <c r="P370" s="4" t="s">
        <v>861</v>
      </c>
      <c r="Q370" s="4" t="s">
        <v>424</v>
      </c>
      <c r="R370" s="4" t="s">
        <v>653</v>
      </c>
      <c r="S370" s="4" t="s">
        <v>653</v>
      </c>
      <c r="T370" s="4" t="s">
        <v>559</v>
      </c>
      <c r="U370" s="4" t="s">
        <v>412</v>
      </c>
      <c r="V370" s="4">
        <v>219978</v>
      </c>
      <c r="W370" s="4"/>
      <c r="X370" s="4" t="s">
        <v>564</v>
      </c>
      <c r="Y370" s="4"/>
    </row>
    <row r="371" spans="1:25" ht="79.5" customHeight="1">
      <c r="A371" s="4" t="s">
        <v>653</v>
      </c>
      <c r="B371" s="4" t="s">
        <v>382</v>
      </c>
      <c r="C371" s="4" t="s">
        <v>248</v>
      </c>
      <c r="D371" s="4" t="s">
        <v>158</v>
      </c>
      <c r="E371" s="4" t="s">
        <v>743</v>
      </c>
      <c r="F371" s="4" t="s">
        <v>845</v>
      </c>
      <c r="G371" s="2">
        <v>2014</v>
      </c>
      <c r="H371" s="4">
        <v>165000</v>
      </c>
      <c r="I371" s="4">
        <v>0</v>
      </c>
      <c r="J371" s="4" t="s">
        <v>837</v>
      </c>
      <c r="K371" s="4">
        <v>165000</v>
      </c>
      <c r="L371" s="4" t="s">
        <v>737</v>
      </c>
      <c r="M371" s="3">
        <v>41913</v>
      </c>
      <c r="N371" s="4" t="s">
        <v>597</v>
      </c>
      <c r="O371" s="4" t="s">
        <v>718</v>
      </c>
      <c r="P371" s="4" t="s">
        <v>207</v>
      </c>
      <c r="Q371" s="4" t="s">
        <v>424</v>
      </c>
      <c r="R371" s="4" t="s">
        <v>653</v>
      </c>
      <c r="S371" s="4" t="s">
        <v>653</v>
      </c>
      <c r="T371" s="4" t="s">
        <v>559</v>
      </c>
      <c r="U371" s="4" t="s">
        <v>412</v>
      </c>
      <c r="V371" s="4">
        <v>220027</v>
      </c>
      <c r="W371" s="4"/>
      <c r="X371" s="4" t="s">
        <v>404</v>
      </c>
      <c r="Y371" s="4" t="s">
        <v>731</v>
      </c>
    </row>
    <row r="372" spans="1:25" ht="22.5" customHeight="1">
      <c r="A372" s="4" t="s">
        <v>653</v>
      </c>
      <c r="B372" s="4" t="s">
        <v>708</v>
      </c>
      <c r="C372" s="4" t="s">
        <v>248</v>
      </c>
      <c r="D372" s="4"/>
      <c r="E372" s="4"/>
      <c r="F372" s="4"/>
      <c r="G372" s="2">
        <v>2014</v>
      </c>
      <c r="H372" s="4">
        <v>9306654</v>
      </c>
      <c r="I372" s="4">
        <v>0</v>
      </c>
      <c r="J372" s="4" t="s">
        <v>223</v>
      </c>
      <c r="K372" s="4">
        <v>60000000</v>
      </c>
      <c r="L372" s="4" t="s">
        <v>156</v>
      </c>
      <c r="M372" s="3">
        <v>41918</v>
      </c>
      <c r="N372" s="4"/>
      <c r="O372" s="4" t="s">
        <v>718</v>
      </c>
      <c r="P372" s="4" t="s">
        <v>861</v>
      </c>
      <c r="Q372" s="4" t="s">
        <v>424</v>
      </c>
      <c r="R372" s="4" t="s">
        <v>653</v>
      </c>
      <c r="S372" s="4" t="s">
        <v>653</v>
      </c>
      <c r="T372" s="4" t="s">
        <v>210</v>
      </c>
      <c r="U372" s="4" t="s">
        <v>454</v>
      </c>
      <c r="V372" s="4">
        <v>219979</v>
      </c>
      <c r="W372" s="4"/>
      <c r="X372" s="4" t="s">
        <v>564</v>
      </c>
      <c r="Y372" s="4"/>
    </row>
    <row r="373" spans="1:25" ht="79.5" customHeight="1">
      <c r="A373" s="4" t="s">
        <v>653</v>
      </c>
      <c r="B373" s="4" t="s">
        <v>357</v>
      </c>
      <c r="C373" s="4" t="s">
        <v>248</v>
      </c>
      <c r="D373" s="4" t="s">
        <v>158</v>
      </c>
      <c r="E373" s="4" t="s">
        <v>767</v>
      </c>
      <c r="F373" s="4" t="s">
        <v>747</v>
      </c>
      <c r="G373" s="2">
        <v>2014</v>
      </c>
      <c r="H373" s="4">
        <v>861178</v>
      </c>
      <c r="I373" s="4">
        <v>0</v>
      </c>
      <c r="J373" s="4" t="s">
        <v>546</v>
      </c>
      <c r="K373" s="4" t="s">
        <v>333</v>
      </c>
      <c r="L373" s="4" t="s">
        <v>737</v>
      </c>
      <c r="M373" s="3">
        <v>41922</v>
      </c>
      <c r="N373" s="4" t="s">
        <v>597</v>
      </c>
      <c r="O373" s="4" t="s">
        <v>467</v>
      </c>
      <c r="P373" s="4" t="s">
        <v>861</v>
      </c>
      <c r="Q373" s="4" t="s">
        <v>560</v>
      </c>
      <c r="R373" s="4" t="s">
        <v>653</v>
      </c>
      <c r="S373" s="4" t="s">
        <v>653</v>
      </c>
      <c r="T373" s="4" t="s">
        <v>439</v>
      </c>
      <c r="U373" s="4" t="s">
        <v>412</v>
      </c>
      <c r="V373" s="4">
        <v>219077</v>
      </c>
      <c r="W373" s="4"/>
      <c r="X373" s="4" t="s">
        <v>404</v>
      </c>
      <c r="Y373" s="4" t="s">
        <v>731</v>
      </c>
    </row>
    <row r="374" spans="1:25" ht="33.75" customHeight="1">
      <c r="A374" s="4" t="s">
        <v>653</v>
      </c>
      <c r="B374" s="4" t="s">
        <v>678</v>
      </c>
      <c r="C374" s="4" t="s">
        <v>248</v>
      </c>
      <c r="D374" s="4"/>
      <c r="E374" s="4"/>
      <c r="F374" s="4"/>
      <c r="G374" s="2">
        <v>2014</v>
      </c>
      <c r="H374" s="4">
        <v>1596424</v>
      </c>
      <c r="I374" s="4">
        <v>0</v>
      </c>
      <c r="J374" s="4" t="s">
        <v>328</v>
      </c>
      <c r="K374" s="4">
        <v>10000000</v>
      </c>
      <c r="L374" s="4" t="s">
        <v>156</v>
      </c>
      <c r="M374" s="3">
        <v>41820</v>
      </c>
      <c r="N374" s="4"/>
      <c r="O374" s="4" t="s">
        <v>718</v>
      </c>
      <c r="P374" s="4" t="s">
        <v>861</v>
      </c>
      <c r="Q374" s="4" t="s">
        <v>560</v>
      </c>
      <c r="R374" s="4" t="s">
        <v>653</v>
      </c>
      <c r="S374" s="4" t="s">
        <v>653</v>
      </c>
      <c r="T374" s="4" t="s">
        <v>439</v>
      </c>
      <c r="U374" s="4" t="s">
        <v>412</v>
      </c>
      <c r="V374" s="4">
        <v>216896</v>
      </c>
      <c r="W374" s="4"/>
      <c r="X374" s="4" t="s">
        <v>568</v>
      </c>
      <c r="Y374" s="4"/>
    </row>
    <row r="375" spans="1:25" ht="79.5" customHeight="1">
      <c r="A375" s="4" t="s">
        <v>653</v>
      </c>
      <c r="B375" s="4" t="s">
        <v>678</v>
      </c>
      <c r="C375" s="4" t="s">
        <v>248</v>
      </c>
      <c r="D375" s="4" t="s">
        <v>158</v>
      </c>
      <c r="E375" s="4" t="s">
        <v>809</v>
      </c>
      <c r="F375" s="4" t="s">
        <v>747</v>
      </c>
      <c r="G375" s="2">
        <v>2014</v>
      </c>
      <c r="H375" s="4">
        <v>1117497</v>
      </c>
      <c r="I375" s="4">
        <v>0</v>
      </c>
      <c r="J375" s="4" t="s">
        <v>316</v>
      </c>
      <c r="K375" s="4">
        <v>7000000</v>
      </c>
      <c r="L375" s="4" t="s">
        <v>156</v>
      </c>
      <c r="M375" s="3">
        <v>41915</v>
      </c>
      <c r="N375" s="4" t="s">
        <v>597</v>
      </c>
      <c r="O375" s="4" t="s">
        <v>718</v>
      </c>
      <c r="P375" s="4" t="s">
        <v>861</v>
      </c>
      <c r="Q375" s="4" t="s">
        <v>560</v>
      </c>
      <c r="R375" s="4" t="s">
        <v>653</v>
      </c>
      <c r="S375" s="4" t="s">
        <v>653</v>
      </c>
      <c r="T375" s="4" t="s">
        <v>439</v>
      </c>
      <c r="U375" s="4" t="s">
        <v>412</v>
      </c>
      <c r="V375" s="4">
        <v>218842</v>
      </c>
      <c r="W375" s="4"/>
      <c r="X375" s="4" t="s">
        <v>404</v>
      </c>
      <c r="Y375" s="4" t="s">
        <v>731</v>
      </c>
    </row>
    <row r="376" spans="1:25" ht="79.5" customHeight="1">
      <c r="A376" s="4" t="s">
        <v>653</v>
      </c>
      <c r="B376" s="4" t="s">
        <v>678</v>
      </c>
      <c r="C376" s="4" t="s">
        <v>248</v>
      </c>
      <c r="D376" s="4" t="s">
        <v>158</v>
      </c>
      <c r="E376" s="4" t="s">
        <v>809</v>
      </c>
      <c r="F376" s="4" t="s">
        <v>747</v>
      </c>
      <c r="G376" s="2">
        <v>2014</v>
      </c>
      <c r="H376" s="4">
        <v>961688</v>
      </c>
      <c r="I376" s="4">
        <v>0</v>
      </c>
      <c r="J376" s="4" t="s">
        <v>676</v>
      </c>
      <c r="K376" s="4">
        <v>6200000</v>
      </c>
      <c r="L376" s="4" t="s">
        <v>156</v>
      </c>
      <c r="M376" s="3">
        <v>41913</v>
      </c>
      <c r="N376" s="4" t="s">
        <v>597</v>
      </c>
      <c r="O376" s="4" t="s">
        <v>718</v>
      </c>
      <c r="P376" s="4" t="s">
        <v>519</v>
      </c>
      <c r="Q376" s="4" t="s">
        <v>560</v>
      </c>
      <c r="R376" s="4" t="s">
        <v>653</v>
      </c>
      <c r="S376" s="4" t="s">
        <v>653</v>
      </c>
      <c r="T376" s="4" t="s">
        <v>439</v>
      </c>
      <c r="U376" s="4" t="s">
        <v>412</v>
      </c>
      <c r="V376" s="4">
        <v>219524</v>
      </c>
      <c r="W376" s="4"/>
      <c r="X376" s="4" t="s">
        <v>564</v>
      </c>
      <c r="Y376" s="4" t="s">
        <v>731</v>
      </c>
    </row>
    <row r="377" spans="1:25" ht="79.5" customHeight="1">
      <c r="A377" s="4" t="s">
        <v>287</v>
      </c>
      <c r="B377" s="4" t="s">
        <v>414</v>
      </c>
      <c r="C377" s="4" t="s">
        <v>248</v>
      </c>
      <c r="D377" s="4" t="s">
        <v>158</v>
      </c>
      <c r="E377" s="4" t="s">
        <v>788</v>
      </c>
      <c r="F377" s="4" t="s">
        <v>845</v>
      </c>
      <c r="G377" s="2">
        <v>2014</v>
      </c>
      <c r="H377" s="4">
        <v>1036269</v>
      </c>
      <c r="I377" s="4">
        <v>0</v>
      </c>
      <c r="J377" s="4" t="s">
        <v>193</v>
      </c>
      <c r="K377" s="4" t="s">
        <v>333</v>
      </c>
      <c r="L377" s="4" t="s">
        <v>737</v>
      </c>
      <c r="M377" s="3">
        <v>41954</v>
      </c>
      <c r="N377" s="4" t="s">
        <v>597</v>
      </c>
      <c r="O377" s="4" t="s">
        <v>718</v>
      </c>
      <c r="P377" s="4" t="s">
        <v>861</v>
      </c>
      <c r="Q377" s="4" t="s">
        <v>560</v>
      </c>
      <c r="R377" s="4" t="s">
        <v>287</v>
      </c>
      <c r="S377" s="4" t="s">
        <v>400</v>
      </c>
      <c r="T377" s="4" t="s">
        <v>551</v>
      </c>
      <c r="U377" s="4" t="s">
        <v>412</v>
      </c>
      <c r="V377" s="4">
        <v>220843</v>
      </c>
      <c r="W377" s="4"/>
      <c r="X377" s="4" t="s">
        <v>564</v>
      </c>
      <c r="Y377" s="4" t="s">
        <v>731</v>
      </c>
    </row>
    <row r="378" spans="1:25" ht="79.5" customHeight="1">
      <c r="A378" s="4" t="s">
        <v>442</v>
      </c>
      <c r="B378" s="4" t="s">
        <v>730</v>
      </c>
      <c r="C378" s="4" t="s">
        <v>248</v>
      </c>
      <c r="D378" s="4" t="s">
        <v>158</v>
      </c>
      <c r="E378" s="4" t="s">
        <v>496</v>
      </c>
      <c r="F378" s="4" t="s">
        <v>845</v>
      </c>
      <c r="G378" s="2">
        <v>2014</v>
      </c>
      <c r="H378" s="4">
        <v>169405</v>
      </c>
      <c r="I378" s="4">
        <v>0</v>
      </c>
      <c r="J378" s="4" t="s">
        <v>250</v>
      </c>
      <c r="K378" s="4">
        <v>1000000</v>
      </c>
      <c r="L378" s="4" t="s">
        <v>156</v>
      </c>
      <c r="M378" s="3">
        <v>41945</v>
      </c>
      <c r="N378" s="4" t="s">
        <v>597</v>
      </c>
      <c r="O378" s="4" t="s">
        <v>718</v>
      </c>
      <c r="P378" s="4" t="s">
        <v>861</v>
      </c>
      <c r="Q378" s="4" t="s">
        <v>560</v>
      </c>
      <c r="R378" s="4" t="s">
        <v>442</v>
      </c>
      <c r="S378" s="4" t="s">
        <v>400</v>
      </c>
      <c r="T378" s="4" t="s">
        <v>551</v>
      </c>
      <c r="U378" s="4" t="s">
        <v>412</v>
      </c>
      <c r="V378" s="4">
        <v>220377</v>
      </c>
      <c r="W378" s="4"/>
      <c r="X378" s="4" t="s">
        <v>564</v>
      </c>
      <c r="Y378" s="4" t="s">
        <v>731</v>
      </c>
    </row>
    <row r="379" spans="1:25" ht="79.5" customHeight="1">
      <c r="A379" s="4" t="s">
        <v>487</v>
      </c>
      <c r="B379" s="4" t="s">
        <v>678</v>
      </c>
      <c r="C379" s="4" t="s">
        <v>248</v>
      </c>
      <c r="D379" s="4" t="s">
        <v>158</v>
      </c>
      <c r="E379" s="4" t="s">
        <v>809</v>
      </c>
      <c r="F379" s="4" t="s">
        <v>747</v>
      </c>
      <c r="G379" s="2">
        <v>2014</v>
      </c>
      <c r="H379" s="4">
        <v>500000</v>
      </c>
      <c r="I379" s="4">
        <v>0</v>
      </c>
      <c r="J379" s="4" t="s">
        <v>56</v>
      </c>
      <c r="K379" s="4" t="s">
        <v>333</v>
      </c>
      <c r="L379" s="4" t="s">
        <v>737</v>
      </c>
      <c r="M379" s="3">
        <v>41871</v>
      </c>
      <c r="N379" s="4" t="s">
        <v>597</v>
      </c>
      <c r="O379" s="4" t="s">
        <v>718</v>
      </c>
      <c r="P379" s="4" t="s">
        <v>861</v>
      </c>
      <c r="Q379" s="4" t="s">
        <v>560</v>
      </c>
      <c r="R379" s="4" t="s">
        <v>487</v>
      </c>
      <c r="S379" s="4" t="s">
        <v>400</v>
      </c>
      <c r="T379" s="4" t="s">
        <v>439</v>
      </c>
      <c r="U379" s="4" t="s">
        <v>412</v>
      </c>
      <c r="V379" s="4">
        <v>217028</v>
      </c>
      <c r="W379" s="4"/>
      <c r="X379" s="4" t="s">
        <v>404</v>
      </c>
      <c r="Y379" s="4" t="s">
        <v>731</v>
      </c>
    </row>
    <row r="380" spans="1:25" ht="57" customHeight="1">
      <c r="A380" s="4" t="s">
        <v>367</v>
      </c>
      <c r="B380" s="4" t="s">
        <v>135</v>
      </c>
      <c r="C380" s="4" t="s">
        <v>248</v>
      </c>
      <c r="D380" s="4"/>
      <c r="E380" s="4"/>
      <c r="F380" s="4"/>
      <c r="G380" s="2">
        <v>2014</v>
      </c>
      <c r="H380" s="4">
        <v>4000000</v>
      </c>
      <c r="I380" s="4">
        <v>0</v>
      </c>
      <c r="J380" s="4" t="s">
        <v>880</v>
      </c>
      <c r="K380" s="4" t="s">
        <v>333</v>
      </c>
      <c r="L380" s="4" t="s">
        <v>737</v>
      </c>
      <c r="M380" s="3">
        <v>41899</v>
      </c>
      <c r="N380" s="4"/>
      <c r="O380" s="4" t="s">
        <v>718</v>
      </c>
      <c r="P380" s="4" t="s">
        <v>207</v>
      </c>
      <c r="Q380" s="4" t="s">
        <v>560</v>
      </c>
      <c r="R380" s="4" t="s">
        <v>367</v>
      </c>
      <c r="S380" s="4" t="s">
        <v>400</v>
      </c>
      <c r="T380" s="4" t="s">
        <v>559</v>
      </c>
      <c r="U380" s="4" t="s">
        <v>412</v>
      </c>
      <c r="V380" s="4">
        <v>218225</v>
      </c>
      <c r="W380" s="4"/>
      <c r="X380" s="4" t="s">
        <v>564</v>
      </c>
      <c r="Y380" s="4"/>
    </row>
    <row r="381" spans="1:25" ht="57" customHeight="1">
      <c r="A381" s="4" t="s">
        <v>354</v>
      </c>
      <c r="B381" s="4" t="s">
        <v>110</v>
      </c>
      <c r="C381" s="4" t="s">
        <v>248</v>
      </c>
      <c r="D381" s="4"/>
      <c r="E381" s="4"/>
      <c r="F381" s="4"/>
      <c r="G381" s="2">
        <v>2014</v>
      </c>
      <c r="H381" s="4">
        <v>1900000</v>
      </c>
      <c r="I381" s="4">
        <v>0</v>
      </c>
      <c r="J381" s="4" t="s">
        <v>432</v>
      </c>
      <c r="K381" s="4" t="s">
        <v>333</v>
      </c>
      <c r="L381" s="4" t="s">
        <v>737</v>
      </c>
      <c r="M381" s="3">
        <v>41949</v>
      </c>
      <c r="N381" s="4"/>
      <c r="O381" s="4" t="s">
        <v>718</v>
      </c>
      <c r="P381" s="4" t="s">
        <v>861</v>
      </c>
      <c r="Q381" s="4" t="s">
        <v>424</v>
      </c>
      <c r="R381" s="4" t="s">
        <v>354</v>
      </c>
      <c r="S381" s="4" t="s">
        <v>400</v>
      </c>
      <c r="T381" s="4" t="s">
        <v>559</v>
      </c>
      <c r="U381" s="4" t="s">
        <v>412</v>
      </c>
      <c r="V381" s="4">
        <v>220822</v>
      </c>
      <c r="W381" s="4"/>
      <c r="X381" s="4" t="s">
        <v>564</v>
      </c>
      <c r="Y381" s="4"/>
    </row>
    <row r="382" spans="1:25" ht="79.5" customHeight="1">
      <c r="A382" s="4" t="s">
        <v>354</v>
      </c>
      <c r="B382" s="4" t="s">
        <v>112</v>
      </c>
      <c r="C382" s="4" t="s">
        <v>248</v>
      </c>
      <c r="D382" s="4" t="s">
        <v>158</v>
      </c>
      <c r="E382" s="4" t="s">
        <v>914</v>
      </c>
      <c r="F382" s="4" t="s">
        <v>845</v>
      </c>
      <c r="G382" s="2">
        <v>2014</v>
      </c>
      <c r="H382" s="4">
        <v>2800000</v>
      </c>
      <c r="I382" s="4">
        <v>0</v>
      </c>
      <c r="J382" s="4" t="s">
        <v>795</v>
      </c>
      <c r="K382" s="4" t="s">
        <v>333</v>
      </c>
      <c r="L382" s="4" t="s">
        <v>737</v>
      </c>
      <c r="M382" s="3">
        <v>41852</v>
      </c>
      <c r="N382" s="4" t="s">
        <v>597</v>
      </c>
      <c r="O382" s="4" t="s">
        <v>718</v>
      </c>
      <c r="P382" s="4" t="s">
        <v>861</v>
      </c>
      <c r="Q382" s="4" t="s">
        <v>560</v>
      </c>
      <c r="R382" s="4" t="s">
        <v>354</v>
      </c>
      <c r="S382" s="4" t="s">
        <v>400</v>
      </c>
      <c r="T382" s="4" t="s">
        <v>551</v>
      </c>
      <c r="U382" s="4" t="s">
        <v>412</v>
      </c>
      <c r="V382" s="4">
        <v>218067</v>
      </c>
      <c r="W382" s="4"/>
      <c r="X382" s="4" t="s">
        <v>564</v>
      </c>
      <c r="Y382" s="4" t="s">
        <v>731</v>
      </c>
    </row>
    <row r="383" spans="1:25" ht="57" customHeight="1">
      <c r="A383" s="4" t="s">
        <v>354</v>
      </c>
      <c r="B383" s="4" t="s">
        <v>541</v>
      </c>
      <c r="C383" s="4" t="s">
        <v>248</v>
      </c>
      <c r="D383" s="4"/>
      <c r="E383" s="4"/>
      <c r="F383" s="4"/>
      <c r="G383" s="2">
        <v>2014</v>
      </c>
      <c r="H383" s="4">
        <v>9000000</v>
      </c>
      <c r="I383" s="4">
        <v>0</v>
      </c>
      <c r="J383" s="4" t="s">
        <v>186</v>
      </c>
      <c r="K383" s="4" t="s">
        <v>333</v>
      </c>
      <c r="L383" s="4" t="s">
        <v>737</v>
      </c>
      <c r="M383" s="3">
        <v>41893</v>
      </c>
      <c r="N383" s="4"/>
      <c r="O383" s="4" t="s">
        <v>718</v>
      </c>
      <c r="P383" s="4" t="s">
        <v>861</v>
      </c>
      <c r="Q383" s="4" t="s">
        <v>424</v>
      </c>
      <c r="R383" s="4" t="s">
        <v>354</v>
      </c>
      <c r="S383" s="4" t="s">
        <v>400</v>
      </c>
      <c r="T383" s="4" t="s">
        <v>301</v>
      </c>
      <c r="U383" s="4" t="s">
        <v>412</v>
      </c>
      <c r="V383" s="4">
        <v>217974</v>
      </c>
      <c r="W383" s="4"/>
      <c r="X383" s="4" t="s">
        <v>564</v>
      </c>
      <c r="Y383" s="4"/>
    </row>
    <row r="384" spans="1:25" ht="79.5" customHeight="1">
      <c r="A384" s="4" t="s">
        <v>354</v>
      </c>
      <c r="B384" s="4" t="s">
        <v>548</v>
      </c>
      <c r="C384" s="4" t="s">
        <v>248</v>
      </c>
      <c r="D384" s="4"/>
      <c r="E384" s="4"/>
      <c r="F384" s="4"/>
      <c r="G384" s="2">
        <v>2014</v>
      </c>
      <c r="H384" s="4">
        <v>100000</v>
      </c>
      <c r="I384" s="4">
        <v>0</v>
      </c>
      <c r="J384" s="4" t="s">
        <v>789</v>
      </c>
      <c r="K384" s="4" t="s">
        <v>333</v>
      </c>
      <c r="L384" s="4" t="s">
        <v>737</v>
      </c>
      <c r="M384" s="3">
        <v>41894</v>
      </c>
      <c r="N384" s="4"/>
      <c r="O384" s="4" t="s">
        <v>718</v>
      </c>
      <c r="P384" s="4" t="s">
        <v>861</v>
      </c>
      <c r="Q384" s="4" t="s">
        <v>560</v>
      </c>
      <c r="R384" s="4" t="s">
        <v>354</v>
      </c>
      <c r="S384" s="4" t="s">
        <v>400</v>
      </c>
      <c r="T384" s="4" t="s">
        <v>559</v>
      </c>
      <c r="U384" s="4" t="s">
        <v>412</v>
      </c>
      <c r="V384" s="4">
        <v>219034</v>
      </c>
      <c r="W384" s="4"/>
      <c r="X384" s="4" t="s">
        <v>564</v>
      </c>
      <c r="Y384" s="4"/>
    </row>
    <row r="385" spans="1:25" ht="90.75" customHeight="1">
      <c r="A385" s="4" t="s">
        <v>354</v>
      </c>
      <c r="B385" s="4" t="s">
        <v>400</v>
      </c>
      <c r="C385" s="4" t="s">
        <v>248</v>
      </c>
      <c r="D385" s="4"/>
      <c r="E385" s="4"/>
      <c r="F385" s="4"/>
      <c r="G385" s="2">
        <v>2014</v>
      </c>
      <c r="H385" s="4">
        <v>0</v>
      </c>
      <c r="I385" s="4">
        <v>7500000</v>
      </c>
      <c r="J385" s="4" t="s">
        <v>268</v>
      </c>
      <c r="K385" s="4" t="s">
        <v>333</v>
      </c>
      <c r="L385" s="4" t="s">
        <v>737</v>
      </c>
      <c r="M385" s="3">
        <v>41935</v>
      </c>
      <c r="N385" s="4"/>
      <c r="O385" s="4" t="s">
        <v>718</v>
      </c>
      <c r="P385" s="4" t="s">
        <v>207</v>
      </c>
      <c r="Q385" s="4" t="s">
        <v>646</v>
      </c>
      <c r="R385" s="4" t="s">
        <v>354</v>
      </c>
      <c r="S385" s="4" t="s">
        <v>400</v>
      </c>
      <c r="T385" s="4" t="s">
        <v>301</v>
      </c>
      <c r="U385" s="4" t="s">
        <v>412</v>
      </c>
      <c r="V385" s="4">
        <v>220826</v>
      </c>
      <c r="W385" s="4"/>
      <c r="X385" s="4" t="s">
        <v>564</v>
      </c>
      <c r="Y385" s="4"/>
    </row>
    <row r="386" spans="1:25" ht="79.5" customHeight="1">
      <c r="A386" s="4" t="s">
        <v>354</v>
      </c>
      <c r="B386" s="4" t="s">
        <v>652</v>
      </c>
      <c r="C386" s="4" t="s">
        <v>248</v>
      </c>
      <c r="D386" s="4" t="s">
        <v>158</v>
      </c>
      <c r="E386" s="4" t="s">
        <v>281</v>
      </c>
      <c r="F386" s="4" t="s">
        <v>747</v>
      </c>
      <c r="G386" s="2">
        <v>2014</v>
      </c>
      <c r="H386" s="4">
        <v>0</v>
      </c>
      <c r="I386" s="4">
        <v>3600000</v>
      </c>
      <c r="J386" s="4" t="s">
        <v>836</v>
      </c>
      <c r="K386" s="4" t="s">
        <v>333</v>
      </c>
      <c r="L386" s="4" t="s">
        <v>737</v>
      </c>
      <c r="M386" s="3">
        <v>41897</v>
      </c>
      <c r="N386" s="4" t="s">
        <v>597</v>
      </c>
      <c r="O386" s="4" t="s">
        <v>718</v>
      </c>
      <c r="P386" s="4" t="s">
        <v>207</v>
      </c>
      <c r="Q386" s="4" t="s">
        <v>646</v>
      </c>
      <c r="R386" s="4" t="s">
        <v>354</v>
      </c>
      <c r="S386" s="4" t="s">
        <v>400</v>
      </c>
      <c r="T386" s="4" t="s">
        <v>439</v>
      </c>
      <c r="U386" s="4" t="s">
        <v>412</v>
      </c>
      <c r="V386" s="4">
        <v>218069</v>
      </c>
      <c r="W386" s="4"/>
      <c r="X386" s="4" t="s">
        <v>564</v>
      </c>
      <c r="Y386" s="4" t="s">
        <v>731</v>
      </c>
    </row>
    <row r="387" spans="1:25" ht="102" customHeight="1">
      <c r="A387" s="4" t="s">
        <v>354</v>
      </c>
      <c r="B387" s="4" t="s">
        <v>708</v>
      </c>
      <c r="C387" s="4" t="s">
        <v>248</v>
      </c>
      <c r="D387" s="4"/>
      <c r="E387" s="4"/>
      <c r="F387" s="4"/>
      <c r="G387" s="2">
        <v>2014</v>
      </c>
      <c r="H387" s="4">
        <v>0</v>
      </c>
      <c r="I387" s="4">
        <v>74100000</v>
      </c>
      <c r="J387" s="4" t="s">
        <v>594</v>
      </c>
      <c r="K387" s="4" t="s">
        <v>333</v>
      </c>
      <c r="L387" s="4" t="s">
        <v>737</v>
      </c>
      <c r="M387" s="3">
        <v>41935</v>
      </c>
      <c r="N387" s="4"/>
      <c r="O387" s="4" t="s">
        <v>718</v>
      </c>
      <c r="P387" s="4" t="s">
        <v>861</v>
      </c>
      <c r="Q387" s="4" t="s">
        <v>646</v>
      </c>
      <c r="R387" s="4" t="s">
        <v>354</v>
      </c>
      <c r="S387" s="4" t="s">
        <v>400</v>
      </c>
      <c r="T387" s="4" t="s">
        <v>210</v>
      </c>
      <c r="U387" s="4" t="s">
        <v>412</v>
      </c>
      <c r="V387" s="4">
        <v>220821</v>
      </c>
      <c r="W387" s="4"/>
      <c r="X387" s="4" t="s">
        <v>564</v>
      </c>
      <c r="Y387" s="4"/>
    </row>
    <row r="388" spans="1:25" ht="57" customHeight="1">
      <c r="A388" s="4" t="s">
        <v>354</v>
      </c>
      <c r="B388" s="4" t="s">
        <v>708</v>
      </c>
      <c r="C388" s="4" t="s">
        <v>248</v>
      </c>
      <c r="D388" s="4"/>
      <c r="E388" s="4"/>
      <c r="F388" s="4"/>
      <c r="G388" s="2">
        <v>2014</v>
      </c>
      <c r="H388" s="4">
        <v>1350000</v>
      </c>
      <c r="I388" s="4">
        <v>0</v>
      </c>
      <c r="J388" s="4" t="s">
        <v>122</v>
      </c>
      <c r="K388" s="4" t="s">
        <v>333</v>
      </c>
      <c r="L388" s="4" t="s">
        <v>737</v>
      </c>
      <c r="M388" s="3">
        <v>41949</v>
      </c>
      <c r="N388" s="4"/>
      <c r="O388" s="4" t="s">
        <v>718</v>
      </c>
      <c r="P388" s="4" t="s">
        <v>861</v>
      </c>
      <c r="Q388" s="4" t="s">
        <v>424</v>
      </c>
      <c r="R388" s="4" t="s">
        <v>354</v>
      </c>
      <c r="S388" s="4" t="s">
        <v>400</v>
      </c>
      <c r="T388" s="4" t="s">
        <v>210</v>
      </c>
      <c r="U388" s="4" t="s">
        <v>412</v>
      </c>
      <c r="V388" s="4">
        <v>220823</v>
      </c>
      <c r="W388" s="4"/>
      <c r="X388" s="4" t="s">
        <v>564</v>
      </c>
      <c r="Y388" s="4"/>
    </row>
    <row r="389" spans="1:25" ht="57" customHeight="1">
      <c r="A389" s="4" t="s">
        <v>354</v>
      </c>
      <c r="B389" s="4" t="s">
        <v>708</v>
      </c>
      <c r="C389" s="4" t="s">
        <v>248</v>
      </c>
      <c r="D389" s="4"/>
      <c r="E389" s="4"/>
      <c r="F389" s="4"/>
      <c r="G389" s="2">
        <v>2014</v>
      </c>
      <c r="H389" s="4">
        <v>1000000</v>
      </c>
      <c r="I389" s="4">
        <v>0</v>
      </c>
      <c r="J389" s="4" t="s">
        <v>834</v>
      </c>
      <c r="K389" s="4" t="s">
        <v>333</v>
      </c>
      <c r="L389" s="4" t="s">
        <v>737</v>
      </c>
      <c r="M389" s="3">
        <v>41949</v>
      </c>
      <c r="N389" s="4"/>
      <c r="O389" s="4" t="s">
        <v>718</v>
      </c>
      <c r="P389" s="4" t="s">
        <v>861</v>
      </c>
      <c r="Q389" s="4" t="s">
        <v>424</v>
      </c>
      <c r="R389" s="4" t="s">
        <v>354</v>
      </c>
      <c r="S389" s="4" t="s">
        <v>400</v>
      </c>
      <c r="T389" s="4" t="s">
        <v>210</v>
      </c>
      <c r="U389" s="4" t="s">
        <v>412</v>
      </c>
      <c r="V389" s="4">
        <v>220824</v>
      </c>
      <c r="W389" s="4"/>
      <c r="X389" s="4" t="s">
        <v>564</v>
      </c>
      <c r="Y389" s="4"/>
    </row>
    <row r="390" spans="1:25" ht="57" customHeight="1">
      <c r="A390" s="4" t="s">
        <v>354</v>
      </c>
      <c r="B390" s="4" t="s">
        <v>708</v>
      </c>
      <c r="C390" s="4" t="s">
        <v>248</v>
      </c>
      <c r="D390" s="4"/>
      <c r="E390" s="4"/>
      <c r="F390" s="4"/>
      <c r="G390" s="2">
        <v>2014</v>
      </c>
      <c r="H390" s="4">
        <v>0</v>
      </c>
      <c r="I390" s="4">
        <v>3000000</v>
      </c>
      <c r="J390" s="4" t="s">
        <v>633</v>
      </c>
      <c r="K390" s="4" t="s">
        <v>333</v>
      </c>
      <c r="L390" s="4" t="s">
        <v>737</v>
      </c>
      <c r="M390" s="3">
        <v>41897</v>
      </c>
      <c r="N390" s="4"/>
      <c r="O390" s="4" t="s">
        <v>718</v>
      </c>
      <c r="P390" s="4" t="s">
        <v>207</v>
      </c>
      <c r="Q390" s="4" t="s">
        <v>646</v>
      </c>
      <c r="R390" s="4" t="s">
        <v>354</v>
      </c>
      <c r="S390" s="4" t="s">
        <v>400</v>
      </c>
      <c r="T390" s="4" t="s">
        <v>210</v>
      </c>
      <c r="U390" s="4" t="s">
        <v>412</v>
      </c>
      <c r="V390" s="4">
        <v>218068</v>
      </c>
      <c r="W390" s="4"/>
      <c r="X390" s="4" t="s">
        <v>564</v>
      </c>
      <c r="Y390" s="4"/>
    </row>
    <row r="391" spans="1:25" ht="79.5" customHeight="1">
      <c r="A391" s="4" t="s">
        <v>542</v>
      </c>
      <c r="B391" s="4" t="s">
        <v>678</v>
      </c>
      <c r="C391" s="4" t="s">
        <v>248</v>
      </c>
      <c r="D391" s="4" t="s">
        <v>158</v>
      </c>
      <c r="E391" s="4" t="s">
        <v>809</v>
      </c>
      <c r="F391" s="4" t="s">
        <v>747</v>
      </c>
      <c r="G391" s="2">
        <v>2014</v>
      </c>
      <c r="H391" s="4">
        <v>2000000</v>
      </c>
      <c r="I391" s="4">
        <v>0</v>
      </c>
      <c r="J391" s="4" t="s">
        <v>316</v>
      </c>
      <c r="K391" s="4" t="s">
        <v>333</v>
      </c>
      <c r="L391" s="4" t="s">
        <v>737</v>
      </c>
      <c r="M391" s="3">
        <v>41943</v>
      </c>
      <c r="N391" s="4" t="s">
        <v>597</v>
      </c>
      <c r="O391" s="4" t="s">
        <v>718</v>
      </c>
      <c r="P391" s="4" t="s">
        <v>861</v>
      </c>
      <c r="Q391" s="4" t="s">
        <v>424</v>
      </c>
      <c r="R391" s="4" t="s">
        <v>542</v>
      </c>
      <c r="S391" s="4" t="s">
        <v>542</v>
      </c>
      <c r="T391" s="4" t="s">
        <v>439</v>
      </c>
      <c r="U391" s="4" t="s">
        <v>412</v>
      </c>
      <c r="V391" s="4">
        <v>220111</v>
      </c>
      <c r="W391" s="4"/>
      <c r="X391" s="4" t="s">
        <v>404</v>
      </c>
      <c r="Y391" s="4" t="s">
        <v>731</v>
      </c>
    </row>
    <row r="392" spans="1:25" ht="57" customHeight="1">
      <c r="A392" s="4" t="s">
        <v>400</v>
      </c>
      <c r="B392" s="4" t="s">
        <v>441</v>
      </c>
      <c r="C392" s="4" t="s">
        <v>248</v>
      </c>
      <c r="D392" s="4"/>
      <c r="E392" s="4"/>
      <c r="F392" s="4"/>
      <c r="G392" s="2">
        <v>2014</v>
      </c>
      <c r="H392" s="4">
        <v>0</v>
      </c>
      <c r="I392" s="4">
        <v>3000000</v>
      </c>
      <c r="J392" s="4" t="s">
        <v>825</v>
      </c>
      <c r="K392" s="4" t="s">
        <v>333</v>
      </c>
      <c r="L392" s="4" t="s">
        <v>737</v>
      </c>
      <c r="M392" s="3">
        <v>41956</v>
      </c>
      <c r="N392" s="4"/>
      <c r="O392" s="4" t="s">
        <v>718</v>
      </c>
      <c r="P392" s="4" t="s">
        <v>861</v>
      </c>
      <c r="Q392" s="4" t="s">
        <v>646</v>
      </c>
      <c r="R392" s="4" t="s">
        <v>400</v>
      </c>
      <c r="S392" s="4" t="s">
        <v>400</v>
      </c>
      <c r="T392" s="4" t="s">
        <v>409</v>
      </c>
      <c r="U392" s="4" t="s">
        <v>412</v>
      </c>
      <c r="V392" s="4">
        <v>220832</v>
      </c>
      <c r="W392" s="4"/>
      <c r="X392" s="4" t="s">
        <v>210</v>
      </c>
      <c r="Y392" s="4"/>
    </row>
    <row r="393" spans="1:25" ht="57" customHeight="1">
      <c r="A393" s="4" t="s">
        <v>400</v>
      </c>
      <c r="B393" s="4" t="s">
        <v>441</v>
      </c>
      <c r="C393" s="4" t="s">
        <v>248</v>
      </c>
      <c r="D393" s="4"/>
      <c r="E393" s="4"/>
      <c r="F393" s="4"/>
      <c r="G393" s="2">
        <v>2014</v>
      </c>
      <c r="H393" s="4">
        <v>0</v>
      </c>
      <c r="I393" s="4">
        <v>10000000</v>
      </c>
      <c r="J393" s="4" t="s">
        <v>308</v>
      </c>
      <c r="K393" s="4" t="s">
        <v>333</v>
      </c>
      <c r="L393" s="4" t="s">
        <v>737</v>
      </c>
      <c r="M393" s="3">
        <v>41956</v>
      </c>
      <c r="N393" s="4"/>
      <c r="O393" s="4" t="s">
        <v>718</v>
      </c>
      <c r="P393" s="4" t="s">
        <v>861</v>
      </c>
      <c r="Q393" s="4" t="s">
        <v>646</v>
      </c>
      <c r="R393" s="4" t="s">
        <v>400</v>
      </c>
      <c r="S393" s="4" t="s">
        <v>400</v>
      </c>
      <c r="T393" s="4" t="s">
        <v>409</v>
      </c>
      <c r="U393" s="4" t="s">
        <v>412</v>
      </c>
      <c r="V393" s="4">
        <v>220831</v>
      </c>
      <c r="W393" s="4"/>
      <c r="X393" s="4" t="s">
        <v>210</v>
      </c>
      <c r="Y393" s="4"/>
    </row>
    <row r="394" spans="1:25" ht="57" customHeight="1">
      <c r="A394" s="4" t="s">
        <v>400</v>
      </c>
      <c r="B394" s="4" t="s">
        <v>641</v>
      </c>
      <c r="C394" s="4" t="s">
        <v>248</v>
      </c>
      <c r="D394" s="4"/>
      <c r="E394" s="4"/>
      <c r="F394" s="4"/>
      <c r="G394" s="2">
        <v>2014</v>
      </c>
      <c r="H394" s="4">
        <v>0</v>
      </c>
      <c r="I394" s="4">
        <v>0</v>
      </c>
      <c r="J394" s="4" t="s">
        <v>369</v>
      </c>
      <c r="K394" s="4" t="s">
        <v>333</v>
      </c>
      <c r="L394" s="4" t="s">
        <v>737</v>
      </c>
      <c r="M394" s="3">
        <v>41907</v>
      </c>
      <c r="N394" s="4"/>
      <c r="O394" s="4" t="s">
        <v>718</v>
      </c>
      <c r="P394" s="4" t="s">
        <v>861</v>
      </c>
      <c r="Q394" s="4" t="s">
        <v>560</v>
      </c>
      <c r="R394" s="4" t="s">
        <v>400</v>
      </c>
      <c r="S394" s="4" t="s">
        <v>400</v>
      </c>
      <c r="T394" s="4" t="s">
        <v>559</v>
      </c>
      <c r="U394" s="4" t="s">
        <v>454</v>
      </c>
      <c r="V394" s="4">
        <v>219175</v>
      </c>
      <c r="W394" s="4"/>
      <c r="X394" s="4" t="s">
        <v>564</v>
      </c>
      <c r="Y394" s="4"/>
    </row>
    <row r="395" spans="1:25" ht="57" customHeight="1">
      <c r="A395" s="4" t="s">
        <v>400</v>
      </c>
      <c r="B395" s="4" t="s">
        <v>563</v>
      </c>
      <c r="C395" s="4" t="s">
        <v>248</v>
      </c>
      <c r="D395" s="4"/>
      <c r="E395" s="4"/>
      <c r="F395" s="4"/>
      <c r="G395" s="2">
        <v>2014</v>
      </c>
      <c r="H395" s="4">
        <v>225000</v>
      </c>
      <c r="I395" s="4">
        <v>0</v>
      </c>
      <c r="J395" s="4" t="s">
        <v>365</v>
      </c>
      <c r="K395" s="4" t="s">
        <v>333</v>
      </c>
      <c r="L395" s="4" t="s">
        <v>737</v>
      </c>
      <c r="M395" s="3">
        <v>41942</v>
      </c>
      <c r="N395" s="4"/>
      <c r="O395" s="4" t="s">
        <v>718</v>
      </c>
      <c r="P395" s="4" t="s">
        <v>693</v>
      </c>
      <c r="Q395" s="4" t="s">
        <v>560</v>
      </c>
      <c r="R395" s="4" t="s">
        <v>400</v>
      </c>
      <c r="S395" s="4" t="s">
        <v>400</v>
      </c>
      <c r="T395" s="4" t="s">
        <v>67</v>
      </c>
      <c r="U395" s="4" t="s">
        <v>412</v>
      </c>
      <c r="V395" s="4">
        <v>220806</v>
      </c>
      <c r="W395" s="4"/>
      <c r="X395" s="4" t="s">
        <v>564</v>
      </c>
      <c r="Y395" s="4"/>
    </row>
    <row r="396" spans="1:25" ht="57" customHeight="1">
      <c r="A396" s="4" t="s">
        <v>400</v>
      </c>
      <c r="B396" s="4" t="s">
        <v>563</v>
      </c>
      <c r="C396" s="4" t="s">
        <v>248</v>
      </c>
      <c r="D396" s="4"/>
      <c r="E396" s="4"/>
      <c r="F396" s="4"/>
      <c r="G396" s="2">
        <v>2014</v>
      </c>
      <c r="H396" s="4">
        <v>11000</v>
      </c>
      <c r="I396" s="4">
        <v>0</v>
      </c>
      <c r="J396" s="4" t="s">
        <v>847</v>
      </c>
      <c r="K396" s="4" t="s">
        <v>333</v>
      </c>
      <c r="L396" s="4" t="s">
        <v>737</v>
      </c>
      <c r="M396" s="3">
        <v>41942</v>
      </c>
      <c r="N396" s="4"/>
      <c r="O396" s="4" t="s">
        <v>718</v>
      </c>
      <c r="P396" s="4" t="s">
        <v>693</v>
      </c>
      <c r="Q396" s="4" t="s">
        <v>560</v>
      </c>
      <c r="R396" s="4" t="s">
        <v>400</v>
      </c>
      <c r="S396" s="4" t="s">
        <v>400</v>
      </c>
      <c r="T396" s="4" t="s">
        <v>67</v>
      </c>
      <c r="U396" s="4" t="s">
        <v>412</v>
      </c>
      <c r="V396" s="4">
        <v>220807</v>
      </c>
      <c r="W396" s="4"/>
      <c r="X396" s="4" t="s">
        <v>564</v>
      </c>
      <c r="Y396" s="4"/>
    </row>
    <row r="397" spans="1:25" ht="79.5" customHeight="1">
      <c r="A397" s="4" t="s">
        <v>400</v>
      </c>
      <c r="B397" s="4" t="s">
        <v>563</v>
      </c>
      <c r="C397" s="4" t="s">
        <v>248</v>
      </c>
      <c r="D397" s="4"/>
      <c r="E397" s="4"/>
      <c r="F397" s="4"/>
      <c r="G397" s="2">
        <v>2014</v>
      </c>
      <c r="H397" s="4">
        <v>0</v>
      </c>
      <c r="I397" s="4">
        <v>0</v>
      </c>
      <c r="J397" s="4" t="s">
        <v>264</v>
      </c>
      <c r="K397" s="4" t="s">
        <v>333</v>
      </c>
      <c r="L397" s="4" t="s">
        <v>737</v>
      </c>
      <c r="M397" s="3">
        <v>41942</v>
      </c>
      <c r="N397" s="4"/>
      <c r="O397" s="4" t="s">
        <v>718</v>
      </c>
      <c r="P397" s="4" t="s">
        <v>861</v>
      </c>
      <c r="Q397" s="4" t="s">
        <v>560</v>
      </c>
      <c r="R397" s="4" t="s">
        <v>400</v>
      </c>
      <c r="S397" s="4" t="s">
        <v>400</v>
      </c>
      <c r="T397" s="4" t="s">
        <v>67</v>
      </c>
      <c r="U397" s="4" t="s">
        <v>454</v>
      </c>
      <c r="V397" s="4">
        <v>220808</v>
      </c>
      <c r="W397" s="4"/>
      <c r="X397" s="4" t="s">
        <v>564</v>
      </c>
      <c r="Y397" s="4"/>
    </row>
    <row r="398" spans="1:25" ht="57" customHeight="1">
      <c r="A398" s="4" t="s">
        <v>400</v>
      </c>
      <c r="B398" s="4" t="s">
        <v>563</v>
      </c>
      <c r="C398" s="4" t="s">
        <v>248</v>
      </c>
      <c r="D398" s="4"/>
      <c r="E398" s="4"/>
      <c r="F398" s="4"/>
      <c r="G398" s="2">
        <v>2014</v>
      </c>
      <c r="H398" s="4">
        <v>14935</v>
      </c>
      <c r="I398" s="4">
        <v>0</v>
      </c>
      <c r="J398" s="4" t="s">
        <v>524</v>
      </c>
      <c r="K398" s="4" t="s">
        <v>333</v>
      </c>
      <c r="L398" s="4" t="s">
        <v>737</v>
      </c>
      <c r="M398" s="3">
        <v>41891</v>
      </c>
      <c r="N398" s="4"/>
      <c r="O398" s="4" t="s">
        <v>718</v>
      </c>
      <c r="P398" s="4" t="s">
        <v>861</v>
      </c>
      <c r="Q398" s="4" t="s">
        <v>560</v>
      </c>
      <c r="R398" s="4" t="s">
        <v>400</v>
      </c>
      <c r="S398" s="4" t="s">
        <v>400</v>
      </c>
      <c r="T398" s="4" t="s">
        <v>67</v>
      </c>
      <c r="U398" s="4" t="s">
        <v>412</v>
      </c>
      <c r="V398" s="4">
        <v>219063</v>
      </c>
      <c r="W398" s="4"/>
      <c r="X398" s="4" t="s">
        <v>564</v>
      </c>
      <c r="Y398" s="4"/>
    </row>
    <row r="399" spans="1:25" ht="57" customHeight="1">
      <c r="A399" s="4" t="s">
        <v>400</v>
      </c>
      <c r="B399" s="4" t="s">
        <v>563</v>
      </c>
      <c r="C399" s="4" t="s">
        <v>248</v>
      </c>
      <c r="D399" s="4"/>
      <c r="E399" s="4"/>
      <c r="F399" s="4"/>
      <c r="G399" s="2">
        <v>2014</v>
      </c>
      <c r="H399" s="4">
        <v>0</v>
      </c>
      <c r="I399" s="4">
        <v>0</v>
      </c>
      <c r="J399" s="4" t="s">
        <v>374</v>
      </c>
      <c r="K399" s="4" t="s">
        <v>333</v>
      </c>
      <c r="L399" s="4" t="s">
        <v>737</v>
      </c>
      <c r="M399" s="3">
        <v>41904</v>
      </c>
      <c r="N399" s="4"/>
      <c r="O399" s="4" t="s">
        <v>718</v>
      </c>
      <c r="P399" s="4" t="s">
        <v>693</v>
      </c>
      <c r="Q399" s="4" t="s">
        <v>560</v>
      </c>
      <c r="R399" s="4" t="s">
        <v>400</v>
      </c>
      <c r="S399" s="4" t="s">
        <v>400</v>
      </c>
      <c r="T399" s="4" t="s">
        <v>67</v>
      </c>
      <c r="U399" s="4" t="s">
        <v>454</v>
      </c>
      <c r="V399" s="4">
        <v>219168</v>
      </c>
      <c r="W399" s="4"/>
      <c r="X399" s="4" t="s">
        <v>564</v>
      </c>
      <c r="Y399" s="4"/>
    </row>
    <row r="400" spans="1:25" ht="68.25" customHeight="1">
      <c r="A400" s="4" t="s">
        <v>400</v>
      </c>
      <c r="B400" s="4" t="s">
        <v>563</v>
      </c>
      <c r="C400" s="4" t="s">
        <v>248</v>
      </c>
      <c r="D400" s="4"/>
      <c r="E400" s="4"/>
      <c r="F400" s="4"/>
      <c r="G400" s="2">
        <v>2014</v>
      </c>
      <c r="H400" s="4">
        <v>143051</v>
      </c>
      <c r="I400" s="4">
        <v>0</v>
      </c>
      <c r="J400" s="4" t="s">
        <v>38</v>
      </c>
      <c r="K400" s="4" t="s">
        <v>333</v>
      </c>
      <c r="L400" s="4" t="s">
        <v>737</v>
      </c>
      <c r="M400" s="3">
        <v>41897</v>
      </c>
      <c r="N400" s="4"/>
      <c r="O400" s="4" t="s">
        <v>718</v>
      </c>
      <c r="P400" s="4" t="s">
        <v>693</v>
      </c>
      <c r="Q400" s="4" t="s">
        <v>560</v>
      </c>
      <c r="R400" s="4" t="s">
        <v>400</v>
      </c>
      <c r="S400" s="4" t="s">
        <v>400</v>
      </c>
      <c r="T400" s="4" t="s">
        <v>67</v>
      </c>
      <c r="U400" s="4" t="s">
        <v>412</v>
      </c>
      <c r="V400" s="4">
        <v>219686</v>
      </c>
      <c r="W400" s="4"/>
      <c r="X400" s="4" t="s">
        <v>564</v>
      </c>
      <c r="Y400" s="4"/>
    </row>
    <row r="401" spans="1:25" ht="79.5" customHeight="1">
      <c r="A401" s="4" t="s">
        <v>400</v>
      </c>
      <c r="B401" s="4" t="s">
        <v>563</v>
      </c>
      <c r="C401" s="4" t="s">
        <v>248</v>
      </c>
      <c r="D401" s="4"/>
      <c r="E401" s="4"/>
      <c r="F401" s="4"/>
      <c r="G401" s="2">
        <v>2014</v>
      </c>
      <c r="H401" s="4">
        <v>275862</v>
      </c>
      <c r="I401" s="4">
        <v>0</v>
      </c>
      <c r="J401" s="4" t="s">
        <v>126</v>
      </c>
      <c r="K401" s="4" t="s">
        <v>333</v>
      </c>
      <c r="L401" s="4" t="s">
        <v>737</v>
      </c>
      <c r="M401" s="3">
        <v>41880</v>
      </c>
      <c r="N401" s="4"/>
      <c r="O401" s="4" t="s">
        <v>718</v>
      </c>
      <c r="P401" s="4" t="s">
        <v>693</v>
      </c>
      <c r="Q401" s="4" t="s">
        <v>560</v>
      </c>
      <c r="R401" s="4" t="s">
        <v>400</v>
      </c>
      <c r="S401" s="4" t="s">
        <v>400</v>
      </c>
      <c r="T401" s="4" t="s">
        <v>67</v>
      </c>
      <c r="U401" s="4" t="s">
        <v>412</v>
      </c>
      <c r="V401" s="4">
        <v>219687</v>
      </c>
      <c r="W401" s="4"/>
      <c r="X401" s="4" t="s">
        <v>564</v>
      </c>
      <c r="Y401" s="4"/>
    </row>
    <row r="402" spans="1:25" ht="57" customHeight="1">
      <c r="A402" s="4" t="s">
        <v>400</v>
      </c>
      <c r="B402" s="4" t="s">
        <v>563</v>
      </c>
      <c r="C402" s="4" t="s">
        <v>248</v>
      </c>
      <c r="D402" s="4"/>
      <c r="E402" s="4"/>
      <c r="F402" s="4"/>
      <c r="G402" s="2">
        <v>2014</v>
      </c>
      <c r="H402" s="4">
        <v>100000</v>
      </c>
      <c r="I402" s="4">
        <v>0</v>
      </c>
      <c r="J402" s="4" t="s">
        <v>97</v>
      </c>
      <c r="K402" s="4" t="s">
        <v>333</v>
      </c>
      <c r="L402" s="4" t="s">
        <v>737</v>
      </c>
      <c r="M402" s="3">
        <v>41914</v>
      </c>
      <c r="N402" s="4"/>
      <c r="O402" s="4" t="s">
        <v>718</v>
      </c>
      <c r="P402" s="4" t="s">
        <v>207</v>
      </c>
      <c r="Q402" s="4" t="s">
        <v>560</v>
      </c>
      <c r="R402" s="4" t="s">
        <v>400</v>
      </c>
      <c r="S402" s="4" t="s">
        <v>400</v>
      </c>
      <c r="T402" s="4" t="s">
        <v>67</v>
      </c>
      <c r="U402" s="4" t="s">
        <v>412</v>
      </c>
      <c r="V402" s="4">
        <v>219692</v>
      </c>
      <c r="W402" s="4"/>
      <c r="X402" s="4" t="s">
        <v>564</v>
      </c>
      <c r="Y402" s="4"/>
    </row>
    <row r="403" spans="1:25" ht="57" customHeight="1">
      <c r="A403" s="4" t="s">
        <v>400</v>
      </c>
      <c r="B403" s="4" t="s">
        <v>563</v>
      </c>
      <c r="C403" s="4" t="s">
        <v>248</v>
      </c>
      <c r="D403" s="4"/>
      <c r="E403" s="4"/>
      <c r="F403" s="4"/>
      <c r="G403" s="2">
        <v>2014</v>
      </c>
      <c r="H403" s="4">
        <v>0</v>
      </c>
      <c r="I403" s="4">
        <v>0</v>
      </c>
      <c r="J403" s="4" t="s">
        <v>706</v>
      </c>
      <c r="K403" s="4" t="s">
        <v>333</v>
      </c>
      <c r="L403" s="4" t="s">
        <v>737</v>
      </c>
      <c r="M403" s="3">
        <v>41904</v>
      </c>
      <c r="N403" s="4"/>
      <c r="O403" s="4" t="s">
        <v>718</v>
      </c>
      <c r="P403" s="4" t="s">
        <v>207</v>
      </c>
      <c r="Q403" s="4" t="s">
        <v>560</v>
      </c>
      <c r="R403" s="4" t="s">
        <v>400</v>
      </c>
      <c r="S403" s="4" t="s">
        <v>400</v>
      </c>
      <c r="T403" s="4" t="s">
        <v>67</v>
      </c>
      <c r="U403" s="4" t="s">
        <v>454</v>
      </c>
      <c r="V403" s="4">
        <v>219165</v>
      </c>
      <c r="W403" s="4"/>
      <c r="X403" s="4" t="s">
        <v>564</v>
      </c>
      <c r="Y403" s="4"/>
    </row>
    <row r="404" spans="1:25" ht="57" customHeight="1">
      <c r="A404" s="4" t="s">
        <v>400</v>
      </c>
      <c r="B404" s="4" t="s">
        <v>563</v>
      </c>
      <c r="C404" s="4" t="s">
        <v>248</v>
      </c>
      <c r="D404" s="4"/>
      <c r="E404" s="4"/>
      <c r="F404" s="4"/>
      <c r="G404" s="2">
        <v>2014</v>
      </c>
      <c r="H404" s="4">
        <v>0</v>
      </c>
      <c r="I404" s="4">
        <v>0</v>
      </c>
      <c r="J404" s="4" t="s">
        <v>337</v>
      </c>
      <c r="K404" s="4" t="s">
        <v>333</v>
      </c>
      <c r="L404" s="4" t="s">
        <v>737</v>
      </c>
      <c r="M404" s="3">
        <v>41904</v>
      </c>
      <c r="N404" s="4"/>
      <c r="O404" s="4" t="s">
        <v>718</v>
      </c>
      <c r="P404" s="4" t="s">
        <v>861</v>
      </c>
      <c r="Q404" s="4" t="s">
        <v>560</v>
      </c>
      <c r="R404" s="4" t="s">
        <v>400</v>
      </c>
      <c r="S404" s="4" t="s">
        <v>400</v>
      </c>
      <c r="T404" s="4" t="s">
        <v>67</v>
      </c>
      <c r="U404" s="4" t="s">
        <v>454</v>
      </c>
      <c r="V404" s="4">
        <v>219167</v>
      </c>
      <c r="W404" s="4"/>
      <c r="X404" s="4" t="s">
        <v>564</v>
      </c>
      <c r="Y404" s="4"/>
    </row>
    <row r="405" spans="1:25" ht="57" customHeight="1">
      <c r="A405" s="4" t="s">
        <v>400</v>
      </c>
      <c r="B405" s="4" t="s">
        <v>563</v>
      </c>
      <c r="C405" s="4" t="s">
        <v>248</v>
      </c>
      <c r="D405" s="4"/>
      <c r="E405" s="4"/>
      <c r="F405" s="4"/>
      <c r="G405" s="2">
        <v>2014</v>
      </c>
      <c r="H405" s="4">
        <v>0</v>
      </c>
      <c r="I405" s="4">
        <v>0</v>
      </c>
      <c r="J405" s="4" t="s">
        <v>167</v>
      </c>
      <c r="K405" s="4" t="s">
        <v>333</v>
      </c>
      <c r="L405" s="4" t="s">
        <v>737</v>
      </c>
      <c r="M405" s="3">
        <v>41904</v>
      </c>
      <c r="N405" s="4"/>
      <c r="O405" s="4" t="s">
        <v>718</v>
      </c>
      <c r="P405" s="4" t="s">
        <v>207</v>
      </c>
      <c r="Q405" s="4" t="s">
        <v>560</v>
      </c>
      <c r="R405" s="4" t="s">
        <v>400</v>
      </c>
      <c r="S405" s="4" t="s">
        <v>400</v>
      </c>
      <c r="T405" s="4" t="s">
        <v>67</v>
      </c>
      <c r="U405" s="4" t="s">
        <v>454</v>
      </c>
      <c r="V405" s="4">
        <v>219170</v>
      </c>
      <c r="W405" s="4"/>
      <c r="X405" s="4" t="s">
        <v>564</v>
      </c>
      <c r="Y405" s="4"/>
    </row>
    <row r="406" spans="1:25" ht="57" customHeight="1">
      <c r="A406" s="4" t="s">
        <v>400</v>
      </c>
      <c r="B406" s="4" t="s">
        <v>563</v>
      </c>
      <c r="C406" s="4" t="s">
        <v>248</v>
      </c>
      <c r="D406" s="4"/>
      <c r="E406" s="4"/>
      <c r="F406" s="4"/>
      <c r="G406" s="2">
        <v>2014</v>
      </c>
      <c r="H406" s="4">
        <v>0</v>
      </c>
      <c r="I406" s="4">
        <v>0</v>
      </c>
      <c r="J406" s="4" t="s">
        <v>569</v>
      </c>
      <c r="K406" s="4" t="s">
        <v>333</v>
      </c>
      <c r="L406" s="4" t="s">
        <v>737</v>
      </c>
      <c r="M406" s="3">
        <v>41905</v>
      </c>
      <c r="N406" s="4"/>
      <c r="O406" s="4" t="s">
        <v>718</v>
      </c>
      <c r="P406" s="4" t="s">
        <v>693</v>
      </c>
      <c r="Q406" s="4" t="s">
        <v>560</v>
      </c>
      <c r="R406" s="4" t="s">
        <v>400</v>
      </c>
      <c r="S406" s="4" t="s">
        <v>400</v>
      </c>
      <c r="T406" s="4" t="s">
        <v>67</v>
      </c>
      <c r="U406" s="4" t="s">
        <v>454</v>
      </c>
      <c r="V406" s="4">
        <v>219173</v>
      </c>
      <c r="W406" s="4"/>
      <c r="X406" s="4" t="s">
        <v>564</v>
      </c>
      <c r="Y406" s="4"/>
    </row>
    <row r="407" spans="1:25" ht="57" customHeight="1">
      <c r="A407" s="4" t="s">
        <v>400</v>
      </c>
      <c r="B407" s="4" t="s">
        <v>563</v>
      </c>
      <c r="C407" s="4" t="s">
        <v>248</v>
      </c>
      <c r="D407" s="4"/>
      <c r="E407" s="4"/>
      <c r="F407" s="4"/>
      <c r="G407" s="2">
        <v>2014</v>
      </c>
      <c r="H407" s="4">
        <v>0</v>
      </c>
      <c r="I407" s="4">
        <v>0</v>
      </c>
      <c r="J407" s="4" t="s">
        <v>215</v>
      </c>
      <c r="K407" s="4" t="s">
        <v>333</v>
      </c>
      <c r="L407" s="4" t="s">
        <v>737</v>
      </c>
      <c r="M407" s="3">
        <v>41922</v>
      </c>
      <c r="N407" s="4"/>
      <c r="O407" s="4" t="s">
        <v>718</v>
      </c>
      <c r="P407" s="4" t="s">
        <v>207</v>
      </c>
      <c r="Q407" s="4" t="s">
        <v>560</v>
      </c>
      <c r="R407" s="4" t="s">
        <v>400</v>
      </c>
      <c r="S407" s="4" t="s">
        <v>400</v>
      </c>
      <c r="T407" s="4" t="s">
        <v>67</v>
      </c>
      <c r="U407" s="4" t="s">
        <v>454</v>
      </c>
      <c r="V407" s="4">
        <v>219279</v>
      </c>
      <c r="W407" s="4"/>
      <c r="X407" s="4" t="s">
        <v>564</v>
      </c>
      <c r="Y407" s="4"/>
    </row>
    <row r="408" spans="1:25" ht="57" customHeight="1">
      <c r="A408" s="4" t="s">
        <v>400</v>
      </c>
      <c r="B408" s="4" t="s">
        <v>563</v>
      </c>
      <c r="C408" s="4" t="s">
        <v>248</v>
      </c>
      <c r="D408" s="4"/>
      <c r="E408" s="4"/>
      <c r="F408" s="4"/>
      <c r="G408" s="2">
        <v>2014</v>
      </c>
      <c r="H408" s="4">
        <v>100000</v>
      </c>
      <c r="I408" s="4">
        <v>0</v>
      </c>
      <c r="J408" s="4" t="s">
        <v>704</v>
      </c>
      <c r="K408" s="4" t="s">
        <v>333</v>
      </c>
      <c r="L408" s="4" t="s">
        <v>737</v>
      </c>
      <c r="M408" s="3">
        <v>41914</v>
      </c>
      <c r="N408" s="4"/>
      <c r="O408" s="4" t="s">
        <v>718</v>
      </c>
      <c r="P408" s="4" t="s">
        <v>861</v>
      </c>
      <c r="Q408" s="4" t="s">
        <v>560</v>
      </c>
      <c r="R408" s="4" t="s">
        <v>400</v>
      </c>
      <c r="S408" s="4" t="s">
        <v>400</v>
      </c>
      <c r="T408" s="4" t="s">
        <v>67</v>
      </c>
      <c r="U408" s="4" t="s">
        <v>454</v>
      </c>
      <c r="V408" s="4">
        <v>219267</v>
      </c>
      <c r="W408" s="4"/>
      <c r="X408" s="4" t="s">
        <v>564</v>
      </c>
      <c r="Y408" s="4"/>
    </row>
    <row r="409" spans="1:25" ht="79.5" customHeight="1">
      <c r="A409" s="4" t="s">
        <v>400</v>
      </c>
      <c r="B409" s="4" t="s">
        <v>563</v>
      </c>
      <c r="C409" s="4" t="s">
        <v>248</v>
      </c>
      <c r="D409" s="4"/>
      <c r="E409" s="4"/>
      <c r="F409" s="4"/>
      <c r="G409" s="2">
        <v>2014</v>
      </c>
      <c r="H409" s="4">
        <v>0</v>
      </c>
      <c r="I409" s="4">
        <v>0</v>
      </c>
      <c r="J409" s="4" t="s">
        <v>689</v>
      </c>
      <c r="K409" s="4" t="s">
        <v>333</v>
      </c>
      <c r="L409" s="4" t="s">
        <v>737</v>
      </c>
      <c r="M409" s="3">
        <v>41905</v>
      </c>
      <c r="N409" s="4"/>
      <c r="O409" s="4" t="s">
        <v>718</v>
      </c>
      <c r="P409" s="4" t="s">
        <v>207</v>
      </c>
      <c r="Q409" s="4" t="s">
        <v>424</v>
      </c>
      <c r="R409" s="4" t="s">
        <v>400</v>
      </c>
      <c r="S409" s="4" t="s">
        <v>400</v>
      </c>
      <c r="T409" s="4" t="s">
        <v>67</v>
      </c>
      <c r="U409" s="4" t="s">
        <v>454</v>
      </c>
      <c r="V409" s="4">
        <v>219378</v>
      </c>
      <c r="W409" s="4"/>
      <c r="X409" s="4" t="s">
        <v>564</v>
      </c>
      <c r="Y409" s="4"/>
    </row>
    <row r="410" spans="1:25" ht="57" customHeight="1">
      <c r="A410" s="4" t="s">
        <v>400</v>
      </c>
      <c r="B410" s="4" t="s">
        <v>563</v>
      </c>
      <c r="C410" s="4" t="s">
        <v>248</v>
      </c>
      <c r="D410" s="4"/>
      <c r="E410" s="4"/>
      <c r="F410" s="4"/>
      <c r="G410" s="2">
        <v>2014</v>
      </c>
      <c r="H410" s="4">
        <v>0</v>
      </c>
      <c r="I410" s="4">
        <v>0</v>
      </c>
      <c r="J410" s="4" t="s">
        <v>489</v>
      </c>
      <c r="K410" s="4" t="s">
        <v>333</v>
      </c>
      <c r="L410" s="4" t="s">
        <v>737</v>
      </c>
      <c r="M410" s="3">
        <v>41911</v>
      </c>
      <c r="N410" s="4"/>
      <c r="O410" s="4" t="s">
        <v>718</v>
      </c>
      <c r="P410" s="4" t="s">
        <v>207</v>
      </c>
      <c r="Q410" s="4" t="s">
        <v>424</v>
      </c>
      <c r="R410" s="4" t="s">
        <v>400</v>
      </c>
      <c r="S410" s="4" t="s">
        <v>400</v>
      </c>
      <c r="T410" s="4" t="s">
        <v>67</v>
      </c>
      <c r="U410" s="4" t="s">
        <v>454</v>
      </c>
      <c r="V410" s="4">
        <v>219382</v>
      </c>
      <c r="W410" s="4"/>
      <c r="X410" s="4" t="s">
        <v>564</v>
      </c>
      <c r="Y410" s="4"/>
    </row>
    <row r="411" spans="1:25" ht="57" customHeight="1">
      <c r="A411" s="4" t="s">
        <v>400</v>
      </c>
      <c r="B411" s="4" t="s">
        <v>563</v>
      </c>
      <c r="C411" s="4" t="s">
        <v>248</v>
      </c>
      <c r="D411" s="4"/>
      <c r="E411" s="4"/>
      <c r="F411" s="4"/>
      <c r="G411" s="2">
        <v>2014</v>
      </c>
      <c r="H411" s="4">
        <v>22883</v>
      </c>
      <c r="I411" s="4">
        <v>0</v>
      </c>
      <c r="J411" s="4" t="s">
        <v>724</v>
      </c>
      <c r="K411" s="4">
        <v>10000000</v>
      </c>
      <c r="L411" s="4" t="s">
        <v>422</v>
      </c>
      <c r="M411" s="3">
        <v>41906</v>
      </c>
      <c r="N411" s="4"/>
      <c r="O411" s="4" t="s">
        <v>718</v>
      </c>
      <c r="P411" s="4" t="s">
        <v>693</v>
      </c>
      <c r="Q411" s="4" t="s">
        <v>560</v>
      </c>
      <c r="R411" s="4" t="s">
        <v>400</v>
      </c>
      <c r="S411" s="4" t="s">
        <v>400</v>
      </c>
      <c r="T411" s="4" t="s">
        <v>67</v>
      </c>
      <c r="U411" s="4" t="s">
        <v>412</v>
      </c>
      <c r="V411" s="4">
        <v>219385</v>
      </c>
      <c r="W411" s="4"/>
      <c r="X411" s="4" t="s">
        <v>564</v>
      </c>
      <c r="Y411" s="4"/>
    </row>
    <row r="412" spans="1:25" ht="57" customHeight="1">
      <c r="A412" s="4" t="s">
        <v>400</v>
      </c>
      <c r="B412" s="4" t="s">
        <v>563</v>
      </c>
      <c r="C412" s="4" t="s">
        <v>248</v>
      </c>
      <c r="D412" s="4"/>
      <c r="E412" s="4"/>
      <c r="F412" s="4"/>
      <c r="G412" s="2">
        <v>2014</v>
      </c>
      <c r="H412" s="4">
        <v>8000</v>
      </c>
      <c r="I412" s="4">
        <v>0</v>
      </c>
      <c r="J412" s="4" t="s">
        <v>843</v>
      </c>
      <c r="K412" s="4" t="s">
        <v>333</v>
      </c>
      <c r="L412" s="4" t="s">
        <v>737</v>
      </c>
      <c r="M412" s="3">
        <v>41913</v>
      </c>
      <c r="N412" s="4"/>
      <c r="O412" s="4" t="s">
        <v>718</v>
      </c>
      <c r="P412" s="4" t="s">
        <v>693</v>
      </c>
      <c r="Q412" s="4" t="s">
        <v>560</v>
      </c>
      <c r="R412" s="4" t="s">
        <v>400</v>
      </c>
      <c r="S412" s="4" t="s">
        <v>400</v>
      </c>
      <c r="T412" s="4" t="s">
        <v>67</v>
      </c>
      <c r="U412" s="4" t="s">
        <v>412</v>
      </c>
      <c r="V412" s="4">
        <v>219386</v>
      </c>
      <c r="W412" s="4"/>
      <c r="X412" s="4" t="s">
        <v>564</v>
      </c>
      <c r="Y412" s="4"/>
    </row>
    <row r="413" spans="1:25" ht="114" customHeight="1">
      <c r="A413" s="4" t="s">
        <v>400</v>
      </c>
      <c r="B413" s="4" t="s">
        <v>563</v>
      </c>
      <c r="C413" s="4" t="s">
        <v>248</v>
      </c>
      <c r="D413" s="4"/>
      <c r="E413" s="4"/>
      <c r="F413" s="4"/>
      <c r="G413" s="2">
        <v>2014</v>
      </c>
      <c r="H413" s="4">
        <v>122100</v>
      </c>
      <c r="I413" s="4">
        <v>0</v>
      </c>
      <c r="J413" s="4" t="s">
        <v>0</v>
      </c>
      <c r="K413" s="4" t="s">
        <v>333</v>
      </c>
      <c r="L413" s="4" t="s">
        <v>737</v>
      </c>
      <c r="M413" s="3">
        <v>41905</v>
      </c>
      <c r="N413" s="4"/>
      <c r="O413" s="4" t="s">
        <v>718</v>
      </c>
      <c r="P413" s="4" t="s">
        <v>693</v>
      </c>
      <c r="Q413" s="4" t="s">
        <v>560</v>
      </c>
      <c r="R413" s="4" t="s">
        <v>400</v>
      </c>
      <c r="S413" s="4" t="s">
        <v>400</v>
      </c>
      <c r="T413" s="4" t="s">
        <v>67</v>
      </c>
      <c r="U413" s="4" t="s">
        <v>412</v>
      </c>
      <c r="V413" s="4">
        <v>219388</v>
      </c>
      <c r="W413" s="4"/>
      <c r="X413" s="4" t="s">
        <v>564</v>
      </c>
      <c r="Y413" s="4"/>
    </row>
    <row r="414" spans="1:25" ht="57" customHeight="1">
      <c r="A414" s="4" t="s">
        <v>400</v>
      </c>
      <c r="B414" s="4" t="s">
        <v>563</v>
      </c>
      <c r="C414" s="4" t="s">
        <v>248</v>
      </c>
      <c r="D414" s="4"/>
      <c r="E414" s="4"/>
      <c r="F414" s="4"/>
      <c r="G414" s="2">
        <v>2014</v>
      </c>
      <c r="H414" s="4">
        <v>0</v>
      </c>
      <c r="I414" s="4">
        <v>0</v>
      </c>
      <c r="J414" s="4" t="s">
        <v>846</v>
      </c>
      <c r="K414" s="4" t="s">
        <v>333</v>
      </c>
      <c r="L414" s="4" t="s">
        <v>737</v>
      </c>
      <c r="M414" s="3">
        <v>41922</v>
      </c>
      <c r="N414" s="4"/>
      <c r="O414" s="4" t="s">
        <v>508</v>
      </c>
      <c r="P414" s="4" t="s">
        <v>861</v>
      </c>
      <c r="Q414" s="4" t="s">
        <v>560</v>
      </c>
      <c r="R414" s="4" t="s">
        <v>400</v>
      </c>
      <c r="S414" s="4" t="s">
        <v>400</v>
      </c>
      <c r="T414" s="4" t="s">
        <v>67</v>
      </c>
      <c r="U414" s="4" t="s">
        <v>454</v>
      </c>
      <c r="V414" s="4">
        <v>219262</v>
      </c>
      <c r="W414" s="4"/>
      <c r="X414" s="4" t="s">
        <v>564</v>
      </c>
      <c r="Y414" s="4"/>
    </row>
    <row r="415" spans="1:25" ht="57" customHeight="1">
      <c r="A415" s="4" t="s">
        <v>400</v>
      </c>
      <c r="B415" s="4" t="s">
        <v>563</v>
      </c>
      <c r="C415" s="4" t="s">
        <v>248</v>
      </c>
      <c r="D415" s="4"/>
      <c r="E415" s="4"/>
      <c r="F415" s="4"/>
      <c r="G415" s="2">
        <v>2014</v>
      </c>
      <c r="H415" s="4">
        <v>0</v>
      </c>
      <c r="I415" s="4">
        <v>0</v>
      </c>
      <c r="J415" s="4" t="s">
        <v>688</v>
      </c>
      <c r="K415" s="4" t="s">
        <v>333</v>
      </c>
      <c r="L415" s="4" t="s">
        <v>737</v>
      </c>
      <c r="M415" s="3">
        <v>41901</v>
      </c>
      <c r="N415" s="4"/>
      <c r="O415" s="4" t="s">
        <v>718</v>
      </c>
      <c r="P415" s="4" t="s">
        <v>861</v>
      </c>
      <c r="Q415" s="4" t="s">
        <v>560</v>
      </c>
      <c r="R415" s="4" t="s">
        <v>400</v>
      </c>
      <c r="S415" s="4" t="s">
        <v>400</v>
      </c>
      <c r="T415" s="4" t="s">
        <v>67</v>
      </c>
      <c r="U415" s="4" t="s">
        <v>454</v>
      </c>
      <c r="V415" s="4">
        <v>219164</v>
      </c>
      <c r="W415" s="4"/>
      <c r="X415" s="4" t="s">
        <v>564</v>
      </c>
      <c r="Y415" s="4"/>
    </row>
    <row r="416" spans="1:25" ht="90.75" customHeight="1">
      <c r="A416" s="4" t="s">
        <v>400</v>
      </c>
      <c r="B416" s="4" t="s">
        <v>563</v>
      </c>
      <c r="C416" s="4" t="s">
        <v>248</v>
      </c>
      <c r="D416" s="4"/>
      <c r="E416" s="4"/>
      <c r="F416" s="4"/>
      <c r="G416" s="2">
        <v>2014</v>
      </c>
      <c r="H416" s="4">
        <v>279643</v>
      </c>
      <c r="I416" s="4">
        <v>0</v>
      </c>
      <c r="J416" s="4" t="s">
        <v>566</v>
      </c>
      <c r="K416" s="4" t="s">
        <v>333</v>
      </c>
      <c r="L416" s="4" t="s">
        <v>737</v>
      </c>
      <c r="M416" s="3">
        <v>41891</v>
      </c>
      <c r="N416" s="4"/>
      <c r="O416" s="4" t="s">
        <v>718</v>
      </c>
      <c r="P416" s="4" t="s">
        <v>693</v>
      </c>
      <c r="Q416" s="4" t="s">
        <v>560</v>
      </c>
      <c r="R416" s="4" t="s">
        <v>400</v>
      </c>
      <c r="S416" s="4" t="s">
        <v>400</v>
      </c>
      <c r="T416" s="4" t="s">
        <v>67</v>
      </c>
      <c r="U416" s="4" t="s">
        <v>412</v>
      </c>
      <c r="V416" s="4">
        <v>218070</v>
      </c>
      <c r="W416" s="4"/>
      <c r="X416" s="4" t="s">
        <v>210</v>
      </c>
      <c r="Y416" s="4"/>
    </row>
    <row r="417" spans="1:25" ht="57" customHeight="1">
      <c r="A417" s="4" t="s">
        <v>400</v>
      </c>
      <c r="B417" s="4" t="s">
        <v>563</v>
      </c>
      <c r="C417" s="4" t="s">
        <v>248</v>
      </c>
      <c r="D417" s="4"/>
      <c r="E417" s="4"/>
      <c r="F417" s="4"/>
      <c r="G417" s="2">
        <v>2014</v>
      </c>
      <c r="H417" s="4">
        <v>34483</v>
      </c>
      <c r="I417" s="4">
        <v>0</v>
      </c>
      <c r="J417" s="4" t="s">
        <v>39</v>
      </c>
      <c r="K417" s="4" t="s">
        <v>333</v>
      </c>
      <c r="L417" s="4" t="s">
        <v>737</v>
      </c>
      <c r="M417" s="3">
        <v>41838</v>
      </c>
      <c r="N417" s="4"/>
      <c r="O417" s="4" t="s">
        <v>718</v>
      </c>
      <c r="P417" s="4" t="s">
        <v>693</v>
      </c>
      <c r="Q417" s="4" t="s">
        <v>560</v>
      </c>
      <c r="R417" s="4" t="s">
        <v>400</v>
      </c>
      <c r="S417" s="4" t="s">
        <v>400</v>
      </c>
      <c r="T417" s="4" t="s">
        <v>67</v>
      </c>
      <c r="U417" s="4" t="s">
        <v>412</v>
      </c>
      <c r="V417" s="4">
        <v>219677</v>
      </c>
      <c r="W417" s="4"/>
      <c r="X417" s="4" t="s">
        <v>564</v>
      </c>
      <c r="Y417" s="4"/>
    </row>
    <row r="418" spans="1:25" ht="57" customHeight="1">
      <c r="A418" s="4" t="s">
        <v>400</v>
      </c>
      <c r="B418" s="4" t="s">
        <v>661</v>
      </c>
      <c r="C418" s="4" t="s">
        <v>248</v>
      </c>
      <c r="D418" s="4"/>
      <c r="E418" s="4"/>
      <c r="F418" s="4"/>
      <c r="G418" s="2">
        <v>2014</v>
      </c>
      <c r="H418" s="4">
        <v>35000</v>
      </c>
      <c r="I418" s="4">
        <v>0</v>
      </c>
      <c r="J418" s="4" t="s">
        <v>213</v>
      </c>
      <c r="K418" s="4" t="s">
        <v>333</v>
      </c>
      <c r="L418" s="4" t="s">
        <v>737</v>
      </c>
      <c r="M418" s="3">
        <v>41904</v>
      </c>
      <c r="N418" s="4"/>
      <c r="O418" s="4" t="s">
        <v>718</v>
      </c>
      <c r="P418" s="4" t="s">
        <v>781</v>
      </c>
      <c r="Q418" s="4" t="s">
        <v>560</v>
      </c>
      <c r="R418" s="4" t="s">
        <v>400</v>
      </c>
      <c r="S418" s="4" t="s">
        <v>400</v>
      </c>
      <c r="T418" s="4" t="s">
        <v>551</v>
      </c>
      <c r="U418" s="4" t="s">
        <v>412</v>
      </c>
      <c r="V418" s="4">
        <v>219387</v>
      </c>
      <c r="W418" s="4"/>
      <c r="X418" s="4" t="s">
        <v>564</v>
      </c>
      <c r="Y418" s="4"/>
    </row>
    <row r="419" spans="1:25" ht="79.5" customHeight="1">
      <c r="A419" s="4" t="s">
        <v>400</v>
      </c>
      <c r="B419" s="4" t="s">
        <v>661</v>
      </c>
      <c r="C419" s="4" t="s">
        <v>248</v>
      </c>
      <c r="D419" s="4" t="s">
        <v>158</v>
      </c>
      <c r="E419" s="4" t="s">
        <v>431</v>
      </c>
      <c r="F419" s="4" t="s">
        <v>747</v>
      </c>
      <c r="G419" s="2">
        <v>2014</v>
      </c>
      <c r="H419" s="4">
        <v>35000</v>
      </c>
      <c r="I419" s="4">
        <v>0</v>
      </c>
      <c r="J419" s="4" t="s">
        <v>416</v>
      </c>
      <c r="K419" s="4" t="s">
        <v>333</v>
      </c>
      <c r="L419" s="4" t="s">
        <v>737</v>
      </c>
      <c r="M419" s="3">
        <v>41941</v>
      </c>
      <c r="N419" s="4" t="s">
        <v>667</v>
      </c>
      <c r="O419" s="4" t="s">
        <v>718</v>
      </c>
      <c r="P419" s="4" t="s">
        <v>861</v>
      </c>
      <c r="Q419" s="4" t="s">
        <v>560</v>
      </c>
      <c r="R419" s="4" t="s">
        <v>400</v>
      </c>
      <c r="S419" s="4" t="s">
        <v>400</v>
      </c>
      <c r="T419" s="4" t="s">
        <v>551</v>
      </c>
      <c r="U419" s="4" t="s">
        <v>412</v>
      </c>
      <c r="V419" s="4">
        <v>220712</v>
      </c>
      <c r="W419" s="4"/>
      <c r="X419" s="4" t="s">
        <v>564</v>
      </c>
      <c r="Y419" s="4" t="s">
        <v>731</v>
      </c>
    </row>
    <row r="420" spans="1:25" ht="79.5" customHeight="1">
      <c r="A420" s="4" t="s">
        <v>400</v>
      </c>
      <c r="B420" s="4" t="s">
        <v>319</v>
      </c>
      <c r="C420" s="4" t="s">
        <v>248</v>
      </c>
      <c r="D420" s="4" t="s">
        <v>158</v>
      </c>
      <c r="E420" s="4" t="s">
        <v>86</v>
      </c>
      <c r="F420" s="4" t="s">
        <v>747</v>
      </c>
      <c r="G420" s="2">
        <v>2014</v>
      </c>
      <c r="H420" s="4">
        <v>44803</v>
      </c>
      <c r="I420" s="4">
        <v>0</v>
      </c>
      <c r="J420" s="4" t="s">
        <v>181</v>
      </c>
      <c r="K420" s="4">
        <v>50000</v>
      </c>
      <c r="L420" s="4" t="s">
        <v>877</v>
      </c>
      <c r="M420" s="3">
        <v>41918</v>
      </c>
      <c r="N420" s="4" t="s">
        <v>597</v>
      </c>
      <c r="O420" s="4" t="s">
        <v>718</v>
      </c>
      <c r="P420" s="4" t="s">
        <v>861</v>
      </c>
      <c r="Q420" s="4" t="s">
        <v>560</v>
      </c>
      <c r="R420" s="4" t="s">
        <v>400</v>
      </c>
      <c r="S420" s="4" t="s">
        <v>400</v>
      </c>
      <c r="T420" s="4" t="s">
        <v>551</v>
      </c>
      <c r="U420" s="4" t="s">
        <v>412</v>
      </c>
      <c r="V420" s="4">
        <v>219273</v>
      </c>
      <c r="W420" s="4"/>
      <c r="X420" s="4" t="s">
        <v>564</v>
      </c>
      <c r="Y420" s="4" t="s">
        <v>731</v>
      </c>
    </row>
    <row r="421" spans="1:25" ht="57" customHeight="1">
      <c r="A421" s="4" t="s">
        <v>400</v>
      </c>
      <c r="B421" s="4" t="s">
        <v>72</v>
      </c>
      <c r="C421" s="4" t="s">
        <v>248</v>
      </c>
      <c r="D421" s="4"/>
      <c r="E421" s="4"/>
      <c r="F421" s="4"/>
      <c r="G421" s="2">
        <v>2014</v>
      </c>
      <c r="H421" s="4">
        <v>0</v>
      </c>
      <c r="I421" s="4">
        <v>0</v>
      </c>
      <c r="J421" s="4" t="s">
        <v>779</v>
      </c>
      <c r="K421" s="4" t="s">
        <v>333</v>
      </c>
      <c r="L421" s="4" t="s">
        <v>737</v>
      </c>
      <c r="M421" s="3">
        <v>41899</v>
      </c>
      <c r="N421" s="4"/>
      <c r="O421" s="4" t="s">
        <v>718</v>
      </c>
      <c r="P421" s="4" t="s">
        <v>861</v>
      </c>
      <c r="Q421" s="4" t="s">
        <v>560</v>
      </c>
      <c r="R421" s="4" t="s">
        <v>400</v>
      </c>
      <c r="S421" s="4" t="s">
        <v>400</v>
      </c>
      <c r="T421" s="4" t="s">
        <v>559</v>
      </c>
      <c r="U421" s="4" t="s">
        <v>454</v>
      </c>
      <c r="V421" s="4">
        <v>219069</v>
      </c>
      <c r="W421" s="4"/>
      <c r="X421" s="4" t="s">
        <v>564</v>
      </c>
      <c r="Y421" s="4"/>
    </row>
    <row r="422" spans="1:25" ht="79.5" customHeight="1">
      <c r="A422" s="4" t="s">
        <v>400</v>
      </c>
      <c r="B422" s="4" t="s">
        <v>63</v>
      </c>
      <c r="C422" s="4" t="s">
        <v>248</v>
      </c>
      <c r="D422" s="4" t="s">
        <v>158</v>
      </c>
      <c r="E422" s="4" t="s">
        <v>854</v>
      </c>
      <c r="F422" s="4" t="s">
        <v>885</v>
      </c>
      <c r="G422" s="2">
        <v>2014</v>
      </c>
      <c r="H422" s="4">
        <v>300</v>
      </c>
      <c r="I422" s="4">
        <v>0</v>
      </c>
      <c r="J422" s="4" t="s">
        <v>774</v>
      </c>
      <c r="K422" s="4" t="s">
        <v>333</v>
      </c>
      <c r="L422" s="4" t="s">
        <v>737</v>
      </c>
      <c r="M422" s="3">
        <v>41921</v>
      </c>
      <c r="N422" s="4" t="s">
        <v>597</v>
      </c>
      <c r="O422" s="4" t="s">
        <v>718</v>
      </c>
      <c r="P422" s="4" t="s">
        <v>861</v>
      </c>
      <c r="Q422" s="4" t="s">
        <v>560</v>
      </c>
      <c r="R422" s="4" t="s">
        <v>400</v>
      </c>
      <c r="S422" s="4" t="s">
        <v>400</v>
      </c>
      <c r="T422" s="4" t="s">
        <v>439</v>
      </c>
      <c r="U422" s="4" t="s">
        <v>412</v>
      </c>
      <c r="V422" s="4">
        <v>220294</v>
      </c>
      <c r="W422" s="4"/>
      <c r="X422" s="4" t="s">
        <v>404</v>
      </c>
      <c r="Y422" s="4" t="s">
        <v>731</v>
      </c>
    </row>
    <row r="423" spans="1:25" ht="57" customHeight="1">
      <c r="A423" s="4" t="s">
        <v>400</v>
      </c>
      <c r="B423" s="4" t="s">
        <v>450</v>
      </c>
      <c r="C423" s="4" t="s">
        <v>248</v>
      </c>
      <c r="D423" s="4"/>
      <c r="E423" s="4"/>
      <c r="F423" s="4"/>
      <c r="G423" s="2">
        <v>2014</v>
      </c>
      <c r="H423" s="4">
        <v>0</v>
      </c>
      <c r="I423" s="4">
        <v>1381025</v>
      </c>
      <c r="J423" s="4" t="s">
        <v>109</v>
      </c>
      <c r="K423" s="4">
        <v>10000000</v>
      </c>
      <c r="L423" s="4" t="s">
        <v>500</v>
      </c>
      <c r="M423" s="3">
        <v>41932</v>
      </c>
      <c r="N423" s="4"/>
      <c r="O423" s="4" t="s">
        <v>718</v>
      </c>
      <c r="P423" s="4" t="s">
        <v>861</v>
      </c>
      <c r="Q423" s="4" t="s">
        <v>646</v>
      </c>
      <c r="R423" s="4" t="s">
        <v>400</v>
      </c>
      <c r="S423" s="4" t="s">
        <v>400</v>
      </c>
      <c r="T423" s="4" t="s">
        <v>301</v>
      </c>
      <c r="U423" s="4" t="s">
        <v>412</v>
      </c>
      <c r="V423" s="4">
        <v>219684</v>
      </c>
      <c r="W423" s="4"/>
      <c r="X423" s="4" t="s">
        <v>564</v>
      </c>
      <c r="Y423" s="4"/>
    </row>
    <row r="424" spans="1:25" ht="79.5" customHeight="1">
      <c r="A424" s="4" t="s">
        <v>400</v>
      </c>
      <c r="B424" s="4" t="s">
        <v>414</v>
      </c>
      <c r="C424" s="4" t="s">
        <v>248</v>
      </c>
      <c r="D424" s="4" t="s">
        <v>158</v>
      </c>
      <c r="E424" s="4" t="s">
        <v>788</v>
      </c>
      <c r="F424" s="4" t="s">
        <v>845</v>
      </c>
      <c r="G424" s="2">
        <v>2014</v>
      </c>
      <c r="H424" s="4">
        <v>199314</v>
      </c>
      <c r="I424" s="4">
        <v>0</v>
      </c>
      <c r="J424" s="4" t="s">
        <v>895</v>
      </c>
      <c r="K424" s="4">
        <v>181376</v>
      </c>
      <c r="L424" s="4" t="s">
        <v>350</v>
      </c>
      <c r="M424" s="3">
        <v>41879</v>
      </c>
      <c r="N424" s="4" t="s">
        <v>597</v>
      </c>
      <c r="O424" s="4" t="s">
        <v>718</v>
      </c>
      <c r="P424" s="4" t="s">
        <v>226</v>
      </c>
      <c r="Q424" s="4" t="s">
        <v>560</v>
      </c>
      <c r="R424" s="4" t="s">
        <v>400</v>
      </c>
      <c r="S424" s="4" t="s">
        <v>400</v>
      </c>
      <c r="T424" s="4" t="s">
        <v>551</v>
      </c>
      <c r="U424" s="4" t="s">
        <v>412</v>
      </c>
      <c r="V424" s="4">
        <v>217364</v>
      </c>
      <c r="W424" s="4"/>
      <c r="X424" s="4" t="s">
        <v>404</v>
      </c>
      <c r="Y424" s="4" t="s">
        <v>731</v>
      </c>
    </row>
    <row r="425" spans="1:25" ht="79.5" customHeight="1">
      <c r="A425" s="4" t="s">
        <v>400</v>
      </c>
      <c r="B425" s="4" t="s">
        <v>414</v>
      </c>
      <c r="C425" s="4" t="s">
        <v>248</v>
      </c>
      <c r="D425" s="4" t="s">
        <v>158</v>
      </c>
      <c r="E425" s="4" t="s">
        <v>788</v>
      </c>
      <c r="F425" s="4" t="s">
        <v>845</v>
      </c>
      <c r="G425" s="2">
        <v>2014</v>
      </c>
      <c r="H425" s="4">
        <v>2414274</v>
      </c>
      <c r="I425" s="4">
        <v>0</v>
      </c>
      <c r="J425" s="4" t="s">
        <v>40</v>
      </c>
      <c r="K425" s="4">
        <v>2196989</v>
      </c>
      <c r="L425" s="4" t="s">
        <v>350</v>
      </c>
      <c r="M425" s="3">
        <v>41879</v>
      </c>
      <c r="N425" s="4" t="s">
        <v>597</v>
      </c>
      <c r="O425" s="4" t="s">
        <v>718</v>
      </c>
      <c r="P425" s="4" t="s">
        <v>226</v>
      </c>
      <c r="Q425" s="4" t="s">
        <v>560</v>
      </c>
      <c r="R425" s="4" t="s">
        <v>400</v>
      </c>
      <c r="S425" s="4" t="s">
        <v>400</v>
      </c>
      <c r="T425" s="4" t="s">
        <v>551</v>
      </c>
      <c r="U425" s="4" t="s">
        <v>412</v>
      </c>
      <c r="V425" s="4">
        <v>217366</v>
      </c>
      <c r="W425" s="4"/>
      <c r="X425" s="4" t="s">
        <v>404</v>
      </c>
      <c r="Y425" s="4" t="s">
        <v>731</v>
      </c>
    </row>
    <row r="426" spans="1:25" ht="79.5" customHeight="1">
      <c r="A426" s="4" t="s">
        <v>400</v>
      </c>
      <c r="B426" s="4" t="s">
        <v>414</v>
      </c>
      <c r="C426" s="4" t="s">
        <v>248</v>
      </c>
      <c r="D426" s="4" t="s">
        <v>158</v>
      </c>
      <c r="E426" s="4" t="s">
        <v>788</v>
      </c>
      <c r="F426" s="4" t="s">
        <v>845</v>
      </c>
      <c r="G426" s="2">
        <v>2014</v>
      </c>
      <c r="H426" s="4">
        <v>1813560</v>
      </c>
      <c r="I426" s="4">
        <v>0</v>
      </c>
      <c r="J426" s="4" t="s">
        <v>649</v>
      </c>
      <c r="K426" s="4">
        <v>1650340</v>
      </c>
      <c r="L426" s="4" t="s">
        <v>350</v>
      </c>
      <c r="M426" s="3">
        <v>41879</v>
      </c>
      <c r="N426" s="4" t="s">
        <v>597</v>
      </c>
      <c r="O426" s="4" t="s">
        <v>718</v>
      </c>
      <c r="P426" s="4" t="s">
        <v>207</v>
      </c>
      <c r="Q426" s="4" t="s">
        <v>560</v>
      </c>
      <c r="R426" s="4" t="s">
        <v>400</v>
      </c>
      <c r="S426" s="4" t="s">
        <v>400</v>
      </c>
      <c r="T426" s="4" t="s">
        <v>551</v>
      </c>
      <c r="U426" s="4" t="s">
        <v>412</v>
      </c>
      <c r="V426" s="4">
        <v>217368</v>
      </c>
      <c r="W426" s="4"/>
      <c r="X426" s="4" t="s">
        <v>404</v>
      </c>
      <c r="Y426" s="4" t="s">
        <v>731</v>
      </c>
    </row>
    <row r="427" spans="1:25" ht="79.5" customHeight="1">
      <c r="A427" s="4" t="s">
        <v>400</v>
      </c>
      <c r="B427" s="4" t="s">
        <v>414</v>
      </c>
      <c r="C427" s="4" t="s">
        <v>248</v>
      </c>
      <c r="D427" s="4" t="s">
        <v>158</v>
      </c>
      <c r="E427" s="4" t="s">
        <v>788</v>
      </c>
      <c r="F427" s="4" t="s">
        <v>845</v>
      </c>
      <c r="G427" s="2">
        <v>2014</v>
      </c>
      <c r="H427" s="4">
        <v>1132078</v>
      </c>
      <c r="I427" s="4">
        <v>0</v>
      </c>
      <c r="J427" s="4" t="s">
        <v>840</v>
      </c>
      <c r="K427" s="4">
        <v>1030191</v>
      </c>
      <c r="L427" s="4" t="s">
        <v>350</v>
      </c>
      <c r="M427" s="3">
        <v>41879</v>
      </c>
      <c r="N427" s="4" t="s">
        <v>597</v>
      </c>
      <c r="O427" s="4" t="s">
        <v>718</v>
      </c>
      <c r="P427" s="4" t="s">
        <v>693</v>
      </c>
      <c r="Q427" s="4" t="s">
        <v>560</v>
      </c>
      <c r="R427" s="4" t="s">
        <v>400</v>
      </c>
      <c r="S427" s="4" t="s">
        <v>400</v>
      </c>
      <c r="T427" s="4" t="s">
        <v>551</v>
      </c>
      <c r="U427" s="4" t="s">
        <v>412</v>
      </c>
      <c r="V427" s="4">
        <v>217370</v>
      </c>
      <c r="W427" s="4"/>
      <c r="X427" s="4" t="s">
        <v>404</v>
      </c>
      <c r="Y427" s="4" t="s">
        <v>731</v>
      </c>
    </row>
    <row r="428" spans="1:25" ht="79.5" customHeight="1">
      <c r="A428" s="4" t="s">
        <v>400</v>
      </c>
      <c r="B428" s="4" t="s">
        <v>414</v>
      </c>
      <c r="C428" s="4" t="s">
        <v>248</v>
      </c>
      <c r="D428" s="4" t="s">
        <v>158</v>
      </c>
      <c r="E428" s="4" t="s">
        <v>788</v>
      </c>
      <c r="F428" s="4" t="s">
        <v>845</v>
      </c>
      <c r="G428" s="2">
        <v>2014</v>
      </c>
      <c r="H428" s="4">
        <v>100000</v>
      </c>
      <c r="I428" s="4">
        <v>0</v>
      </c>
      <c r="J428" s="4" t="s">
        <v>530</v>
      </c>
      <c r="K428" s="4" t="s">
        <v>333</v>
      </c>
      <c r="L428" s="4" t="s">
        <v>737</v>
      </c>
      <c r="M428" s="3">
        <v>41927</v>
      </c>
      <c r="N428" s="4" t="s">
        <v>597</v>
      </c>
      <c r="O428" s="4" t="s">
        <v>718</v>
      </c>
      <c r="P428" s="4" t="s">
        <v>861</v>
      </c>
      <c r="Q428" s="4" t="s">
        <v>560</v>
      </c>
      <c r="R428" s="4" t="s">
        <v>400</v>
      </c>
      <c r="S428" s="4" t="s">
        <v>400</v>
      </c>
      <c r="T428" s="4" t="s">
        <v>551</v>
      </c>
      <c r="U428" s="4" t="s">
        <v>412</v>
      </c>
      <c r="V428" s="4">
        <v>219674</v>
      </c>
      <c r="W428" s="4"/>
      <c r="X428" s="4" t="s">
        <v>564</v>
      </c>
      <c r="Y428" s="4" t="s">
        <v>731</v>
      </c>
    </row>
    <row r="429" spans="1:25" ht="79.5" customHeight="1">
      <c r="A429" s="4" t="s">
        <v>400</v>
      </c>
      <c r="B429" s="4" t="s">
        <v>414</v>
      </c>
      <c r="C429" s="4" t="s">
        <v>248</v>
      </c>
      <c r="D429" s="4" t="s">
        <v>158</v>
      </c>
      <c r="E429" s="4" t="s">
        <v>788</v>
      </c>
      <c r="F429" s="4" t="s">
        <v>845</v>
      </c>
      <c r="G429" s="2">
        <v>2014</v>
      </c>
      <c r="H429" s="4">
        <v>30000</v>
      </c>
      <c r="I429" s="4">
        <v>0</v>
      </c>
      <c r="J429" s="4" t="s">
        <v>555</v>
      </c>
      <c r="K429" s="4" t="s">
        <v>333</v>
      </c>
      <c r="L429" s="4" t="s">
        <v>737</v>
      </c>
      <c r="M429" s="3">
        <v>41905</v>
      </c>
      <c r="N429" s="4" t="s">
        <v>597</v>
      </c>
      <c r="O429" s="4" t="s">
        <v>718</v>
      </c>
      <c r="P429" s="4" t="s">
        <v>861</v>
      </c>
      <c r="Q429" s="4" t="s">
        <v>560</v>
      </c>
      <c r="R429" s="4" t="s">
        <v>400</v>
      </c>
      <c r="S429" s="4" t="s">
        <v>400</v>
      </c>
      <c r="T429" s="4" t="s">
        <v>551</v>
      </c>
      <c r="U429" s="4" t="s">
        <v>412</v>
      </c>
      <c r="V429" s="4">
        <v>219377</v>
      </c>
      <c r="W429" s="4"/>
      <c r="X429" s="4" t="s">
        <v>564</v>
      </c>
      <c r="Y429" s="4" t="s">
        <v>731</v>
      </c>
    </row>
    <row r="430" spans="1:25" ht="57" customHeight="1">
      <c r="A430" s="4" t="s">
        <v>400</v>
      </c>
      <c r="B430" s="4" t="s">
        <v>143</v>
      </c>
      <c r="C430" s="4" t="s">
        <v>248</v>
      </c>
      <c r="D430" s="4"/>
      <c r="E430" s="4"/>
      <c r="F430" s="4"/>
      <c r="G430" s="2">
        <v>2014</v>
      </c>
      <c r="H430" s="4">
        <v>0</v>
      </c>
      <c r="I430" s="4">
        <v>0</v>
      </c>
      <c r="J430" s="4" t="s">
        <v>141</v>
      </c>
      <c r="K430" s="4" t="s">
        <v>333</v>
      </c>
      <c r="L430" s="4" t="s">
        <v>737</v>
      </c>
      <c r="M430" s="3">
        <v>41904</v>
      </c>
      <c r="N430" s="4"/>
      <c r="O430" s="4" t="s">
        <v>718</v>
      </c>
      <c r="P430" s="4" t="s">
        <v>861</v>
      </c>
      <c r="Q430" s="4" t="s">
        <v>560</v>
      </c>
      <c r="R430" s="4" t="s">
        <v>400</v>
      </c>
      <c r="S430" s="4" t="s">
        <v>400</v>
      </c>
      <c r="T430" s="4" t="s">
        <v>559</v>
      </c>
      <c r="U430" s="4" t="s">
        <v>454</v>
      </c>
      <c r="V430" s="4">
        <v>219171</v>
      </c>
      <c r="W430" s="4"/>
      <c r="X430" s="4" t="s">
        <v>564</v>
      </c>
      <c r="Y430" s="4"/>
    </row>
    <row r="431" spans="1:25" ht="57" customHeight="1">
      <c r="A431" s="4" t="s">
        <v>400</v>
      </c>
      <c r="B431" s="4" t="s">
        <v>656</v>
      </c>
      <c r="C431" s="4" t="s">
        <v>248</v>
      </c>
      <c r="D431" s="4"/>
      <c r="E431" s="4"/>
      <c r="F431" s="4"/>
      <c r="G431" s="2">
        <v>2014</v>
      </c>
      <c r="H431" s="4">
        <v>97000</v>
      </c>
      <c r="I431" s="4">
        <v>0</v>
      </c>
      <c r="J431" s="4" t="s">
        <v>841</v>
      </c>
      <c r="K431" s="4" t="s">
        <v>333</v>
      </c>
      <c r="L431" s="4" t="s">
        <v>737</v>
      </c>
      <c r="M431" s="3">
        <v>41942</v>
      </c>
      <c r="N431" s="4"/>
      <c r="O431" s="4" t="s">
        <v>718</v>
      </c>
      <c r="P431" s="4" t="s">
        <v>207</v>
      </c>
      <c r="Q431" s="4" t="s">
        <v>560</v>
      </c>
      <c r="R431" s="4" t="s">
        <v>400</v>
      </c>
      <c r="S431" s="4" t="s">
        <v>400</v>
      </c>
      <c r="T431" s="4" t="s">
        <v>551</v>
      </c>
      <c r="U431" s="4" t="s">
        <v>454</v>
      </c>
      <c r="V431" s="4">
        <v>220360</v>
      </c>
      <c r="W431" s="4"/>
      <c r="X431" s="4" t="s">
        <v>564</v>
      </c>
      <c r="Y431" s="4"/>
    </row>
    <row r="432" spans="1:25" ht="57" customHeight="1">
      <c r="A432" s="4" t="s">
        <v>400</v>
      </c>
      <c r="B432" s="4" t="s">
        <v>656</v>
      </c>
      <c r="C432" s="4" t="s">
        <v>248</v>
      </c>
      <c r="D432" s="4"/>
      <c r="E432" s="4"/>
      <c r="F432" s="4"/>
      <c r="G432" s="2">
        <v>2014</v>
      </c>
      <c r="H432" s="4">
        <v>0</v>
      </c>
      <c r="I432" s="4">
        <v>140000</v>
      </c>
      <c r="J432" s="4" t="s">
        <v>23</v>
      </c>
      <c r="K432" s="4" t="s">
        <v>333</v>
      </c>
      <c r="L432" s="4" t="s">
        <v>737</v>
      </c>
      <c r="M432" s="3">
        <v>41935</v>
      </c>
      <c r="N432" s="4"/>
      <c r="O432" s="4" t="s">
        <v>718</v>
      </c>
      <c r="P432" s="4" t="s">
        <v>207</v>
      </c>
      <c r="Q432" s="4" t="s">
        <v>646</v>
      </c>
      <c r="R432" s="4" t="s">
        <v>400</v>
      </c>
      <c r="S432" s="4" t="s">
        <v>400</v>
      </c>
      <c r="T432" s="4" t="s">
        <v>551</v>
      </c>
      <c r="U432" s="4" t="s">
        <v>454</v>
      </c>
      <c r="V432" s="4">
        <v>219691</v>
      </c>
      <c r="W432" s="4"/>
      <c r="X432" s="4" t="s">
        <v>564</v>
      </c>
      <c r="Y432" s="4"/>
    </row>
    <row r="433" spans="1:25" ht="79.5" customHeight="1">
      <c r="A433" s="4" t="s">
        <v>400</v>
      </c>
      <c r="B433" s="4" t="s">
        <v>259</v>
      </c>
      <c r="C433" s="4" t="s">
        <v>248</v>
      </c>
      <c r="D433" s="4" t="s">
        <v>158</v>
      </c>
      <c r="E433" s="4" t="s">
        <v>715</v>
      </c>
      <c r="F433" s="4" t="s">
        <v>845</v>
      </c>
      <c r="G433" s="2">
        <v>2014</v>
      </c>
      <c r="H433" s="4">
        <v>2000000</v>
      </c>
      <c r="I433" s="4">
        <v>0</v>
      </c>
      <c r="J433" s="4" t="s">
        <v>62</v>
      </c>
      <c r="K433" s="4" t="s">
        <v>333</v>
      </c>
      <c r="L433" s="4" t="s">
        <v>737</v>
      </c>
      <c r="M433" s="3">
        <v>41927</v>
      </c>
      <c r="N433" s="4" t="s">
        <v>597</v>
      </c>
      <c r="O433" s="4" t="s">
        <v>718</v>
      </c>
      <c r="P433" s="4" t="s">
        <v>861</v>
      </c>
      <c r="Q433" s="4" t="s">
        <v>560</v>
      </c>
      <c r="R433" s="4" t="s">
        <v>400</v>
      </c>
      <c r="S433" s="4" t="s">
        <v>400</v>
      </c>
      <c r="T433" s="4" t="s">
        <v>559</v>
      </c>
      <c r="U433" s="4" t="s">
        <v>412</v>
      </c>
      <c r="V433" s="4">
        <v>220374</v>
      </c>
      <c r="W433" s="4"/>
      <c r="X433" s="4" t="s">
        <v>564</v>
      </c>
      <c r="Y433" s="4" t="s">
        <v>731</v>
      </c>
    </row>
    <row r="434" spans="1:25" ht="57" customHeight="1">
      <c r="A434" s="4" t="s">
        <v>400</v>
      </c>
      <c r="B434" s="4" t="s">
        <v>768</v>
      </c>
      <c r="C434" s="4" t="s">
        <v>248</v>
      </c>
      <c r="D434" s="4"/>
      <c r="E434" s="4"/>
      <c r="F434" s="4"/>
      <c r="G434" s="2">
        <v>2014</v>
      </c>
      <c r="H434" s="4">
        <v>0</v>
      </c>
      <c r="I434" s="4">
        <v>0</v>
      </c>
      <c r="J434" s="4" t="s">
        <v>535</v>
      </c>
      <c r="K434" s="4" t="s">
        <v>333</v>
      </c>
      <c r="L434" s="4" t="s">
        <v>737</v>
      </c>
      <c r="M434" s="3">
        <v>41886</v>
      </c>
      <c r="N434" s="4"/>
      <c r="O434" s="4" t="s">
        <v>718</v>
      </c>
      <c r="P434" s="4" t="s">
        <v>861</v>
      </c>
      <c r="Q434" s="4" t="s">
        <v>560</v>
      </c>
      <c r="R434" s="4" t="s">
        <v>400</v>
      </c>
      <c r="S434" s="4" t="s">
        <v>400</v>
      </c>
      <c r="T434" s="4" t="s">
        <v>559</v>
      </c>
      <c r="U434" s="4" t="s">
        <v>454</v>
      </c>
      <c r="V434" s="4">
        <v>219278</v>
      </c>
      <c r="W434" s="4"/>
      <c r="X434" s="4" t="s">
        <v>564</v>
      </c>
      <c r="Y434" s="4"/>
    </row>
    <row r="435" spans="1:25" ht="79.5" customHeight="1">
      <c r="A435" s="4" t="s">
        <v>400</v>
      </c>
      <c r="B435" s="4" t="s">
        <v>382</v>
      </c>
      <c r="C435" s="4" t="s">
        <v>248</v>
      </c>
      <c r="D435" s="4" t="s">
        <v>158</v>
      </c>
      <c r="E435" s="4" t="s">
        <v>743</v>
      </c>
      <c r="F435" s="4" t="s">
        <v>845</v>
      </c>
      <c r="G435" s="2">
        <v>2014</v>
      </c>
      <c r="H435" s="4">
        <v>376894</v>
      </c>
      <c r="I435" s="4">
        <v>0</v>
      </c>
      <c r="J435" s="4" t="s">
        <v>507</v>
      </c>
      <c r="K435" s="4" t="s">
        <v>333</v>
      </c>
      <c r="L435" s="4" t="s">
        <v>737</v>
      </c>
      <c r="M435" s="3">
        <v>41911</v>
      </c>
      <c r="N435" s="4" t="s">
        <v>597</v>
      </c>
      <c r="O435" s="4" t="s">
        <v>718</v>
      </c>
      <c r="P435" s="4" t="s">
        <v>861</v>
      </c>
      <c r="Q435" s="4" t="s">
        <v>424</v>
      </c>
      <c r="R435" s="4" t="s">
        <v>400</v>
      </c>
      <c r="S435" s="4" t="s">
        <v>400</v>
      </c>
      <c r="T435" s="4" t="s">
        <v>559</v>
      </c>
      <c r="U435" s="4" t="s">
        <v>412</v>
      </c>
      <c r="V435" s="4">
        <v>220084</v>
      </c>
      <c r="W435" s="4"/>
      <c r="X435" s="4" t="s">
        <v>404</v>
      </c>
      <c r="Y435" s="4" t="s">
        <v>731</v>
      </c>
    </row>
    <row r="436" spans="1:25" ht="79.5" customHeight="1">
      <c r="A436" s="4" t="s">
        <v>400</v>
      </c>
      <c r="B436" s="4" t="s">
        <v>400</v>
      </c>
      <c r="C436" s="4" t="s">
        <v>248</v>
      </c>
      <c r="D436" s="4"/>
      <c r="E436" s="4"/>
      <c r="F436" s="4"/>
      <c r="G436" s="2">
        <v>2014</v>
      </c>
      <c r="H436" s="4">
        <v>15637</v>
      </c>
      <c r="I436" s="4">
        <v>0</v>
      </c>
      <c r="J436" s="4" t="s">
        <v>140</v>
      </c>
      <c r="K436" s="4" t="s">
        <v>333</v>
      </c>
      <c r="L436" s="4" t="s">
        <v>737</v>
      </c>
      <c r="M436" s="3">
        <v>41908</v>
      </c>
      <c r="N436" s="4"/>
      <c r="O436" s="4" t="s">
        <v>718</v>
      </c>
      <c r="P436" s="4" t="s">
        <v>239</v>
      </c>
      <c r="Q436" s="4" t="s">
        <v>560</v>
      </c>
      <c r="R436" s="4" t="s">
        <v>400</v>
      </c>
      <c r="S436" s="4" t="s">
        <v>400</v>
      </c>
      <c r="T436" s="4" t="s">
        <v>301</v>
      </c>
      <c r="U436" s="4" t="s">
        <v>412</v>
      </c>
      <c r="V436" s="4">
        <v>219059</v>
      </c>
      <c r="W436" s="4"/>
      <c r="X436" s="4" t="s">
        <v>564</v>
      </c>
      <c r="Y436" s="4"/>
    </row>
    <row r="437" spans="1:25" ht="57" customHeight="1">
      <c r="A437" s="4" t="s">
        <v>400</v>
      </c>
      <c r="B437" s="4" t="s">
        <v>898</v>
      </c>
      <c r="C437" s="4" t="s">
        <v>248</v>
      </c>
      <c r="D437" s="4"/>
      <c r="E437" s="4"/>
      <c r="F437" s="4"/>
      <c r="G437" s="2">
        <v>2014</v>
      </c>
      <c r="H437" s="4">
        <v>0</v>
      </c>
      <c r="I437" s="4">
        <v>100000</v>
      </c>
      <c r="J437" s="4" t="s">
        <v>443</v>
      </c>
      <c r="K437" s="4" t="s">
        <v>333</v>
      </c>
      <c r="L437" s="4" t="s">
        <v>737</v>
      </c>
      <c r="M437" s="3">
        <v>41928</v>
      </c>
      <c r="N437" s="4"/>
      <c r="O437" s="4" t="s">
        <v>718</v>
      </c>
      <c r="P437" s="4" t="s">
        <v>861</v>
      </c>
      <c r="Q437" s="4" t="s">
        <v>646</v>
      </c>
      <c r="R437" s="4" t="s">
        <v>400</v>
      </c>
      <c r="S437" s="4" t="s">
        <v>400</v>
      </c>
      <c r="T437" s="4" t="s">
        <v>559</v>
      </c>
      <c r="U437" s="4" t="s">
        <v>412</v>
      </c>
      <c r="V437" s="4">
        <v>219685</v>
      </c>
      <c r="W437" s="4"/>
      <c r="X437" s="4" t="s">
        <v>564</v>
      </c>
      <c r="Y437" s="4"/>
    </row>
    <row r="438" spans="1:25" ht="79.5" customHeight="1">
      <c r="A438" s="4" t="s">
        <v>400</v>
      </c>
      <c r="B438" s="4" t="s">
        <v>898</v>
      </c>
      <c r="C438" s="4" t="s">
        <v>248</v>
      </c>
      <c r="D438" s="4" t="s">
        <v>158</v>
      </c>
      <c r="E438" s="4" t="s">
        <v>529</v>
      </c>
      <c r="F438" s="4" t="s">
        <v>845</v>
      </c>
      <c r="G438" s="2">
        <v>2014</v>
      </c>
      <c r="H438" s="4">
        <v>0</v>
      </c>
      <c r="I438" s="4">
        <v>100000</v>
      </c>
      <c r="J438" s="4" t="s">
        <v>793</v>
      </c>
      <c r="K438" s="4" t="s">
        <v>333</v>
      </c>
      <c r="L438" s="4" t="s">
        <v>737</v>
      </c>
      <c r="M438" s="3">
        <v>41943</v>
      </c>
      <c r="N438" s="4" t="s">
        <v>597</v>
      </c>
      <c r="O438" s="4" t="s">
        <v>718</v>
      </c>
      <c r="P438" s="4" t="s">
        <v>861</v>
      </c>
      <c r="Q438" s="4" t="s">
        <v>646</v>
      </c>
      <c r="R438" s="4" t="s">
        <v>400</v>
      </c>
      <c r="S438" s="4" t="s">
        <v>400</v>
      </c>
      <c r="T438" s="4" t="s">
        <v>559</v>
      </c>
      <c r="U438" s="4" t="s">
        <v>412</v>
      </c>
      <c r="V438" s="4">
        <v>220373</v>
      </c>
      <c r="W438" s="4"/>
      <c r="X438" s="4" t="s">
        <v>564</v>
      </c>
      <c r="Y438" s="4" t="s">
        <v>731</v>
      </c>
    </row>
    <row r="439" spans="1:25" ht="216" customHeight="1">
      <c r="A439" s="4" t="s">
        <v>400</v>
      </c>
      <c r="B439" s="4" t="s">
        <v>820</v>
      </c>
      <c r="C439" s="4" t="s">
        <v>248</v>
      </c>
      <c r="D439" s="4"/>
      <c r="E439" s="4"/>
      <c r="F439" s="4"/>
      <c r="G439" s="2">
        <v>2014</v>
      </c>
      <c r="H439" s="4">
        <v>0</v>
      </c>
      <c r="I439" s="4">
        <v>1000000</v>
      </c>
      <c r="J439" s="4" t="s">
        <v>249</v>
      </c>
      <c r="K439" s="4" t="s">
        <v>333</v>
      </c>
      <c r="L439" s="4" t="s">
        <v>737</v>
      </c>
      <c r="M439" s="3">
        <v>41946</v>
      </c>
      <c r="N439" s="4"/>
      <c r="O439" s="4" t="s">
        <v>718</v>
      </c>
      <c r="P439" s="4" t="s">
        <v>861</v>
      </c>
      <c r="Q439" s="4" t="s">
        <v>646</v>
      </c>
      <c r="R439" s="4" t="s">
        <v>400</v>
      </c>
      <c r="S439" s="4" t="s">
        <v>400</v>
      </c>
      <c r="T439" s="4" t="s">
        <v>439</v>
      </c>
      <c r="U439" s="4" t="s">
        <v>454</v>
      </c>
      <c r="V439" s="4">
        <v>220838</v>
      </c>
      <c r="W439" s="4"/>
      <c r="X439" s="4" t="s">
        <v>564</v>
      </c>
      <c r="Y439" s="4"/>
    </row>
    <row r="440" spans="1:25" ht="79.5" customHeight="1">
      <c r="A440" s="4" t="s">
        <v>400</v>
      </c>
      <c r="B440" s="4" t="s">
        <v>68</v>
      </c>
      <c r="C440" s="4" t="s">
        <v>248</v>
      </c>
      <c r="D440" s="4" t="s">
        <v>158</v>
      </c>
      <c r="E440" s="4" t="s">
        <v>386</v>
      </c>
      <c r="F440" s="4" t="s">
        <v>418</v>
      </c>
      <c r="G440" s="2">
        <v>2014</v>
      </c>
      <c r="H440" s="4">
        <v>15000</v>
      </c>
      <c r="I440" s="4">
        <v>0</v>
      </c>
      <c r="J440" s="4" t="s">
        <v>511</v>
      </c>
      <c r="K440" s="4">
        <v>100000</v>
      </c>
      <c r="L440" s="4" t="s">
        <v>156</v>
      </c>
      <c r="M440" s="3">
        <v>41919</v>
      </c>
      <c r="N440" s="4" t="s">
        <v>667</v>
      </c>
      <c r="O440" s="4" t="s">
        <v>82</v>
      </c>
      <c r="P440" s="4" t="s">
        <v>861</v>
      </c>
      <c r="Q440" s="4" t="s">
        <v>560</v>
      </c>
      <c r="R440" s="4" t="s">
        <v>400</v>
      </c>
      <c r="S440" s="4" t="s">
        <v>400</v>
      </c>
      <c r="T440" s="4" t="s">
        <v>210</v>
      </c>
      <c r="U440" s="4" t="s">
        <v>412</v>
      </c>
      <c r="V440" s="4">
        <v>219061</v>
      </c>
      <c r="W440" s="4"/>
      <c r="X440" s="4" t="s">
        <v>564</v>
      </c>
      <c r="Y440" s="4" t="s">
        <v>731</v>
      </c>
    </row>
    <row r="441" spans="1:25" ht="79.5" customHeight="1">
      <c r="A441" s="4" t="s">
        <v>400</v>
      </c>
      <c r="B441" s="4" t="s">
        <v>652</v>
      </c>
      <c r="C441" s="4" t="s">
        <v>248</v>
      </c>
      <c r="D441" s="4" t="s">
        <v>158</v>
      </c>
      <c r="E441" s="4" t="s">
        <v>281</v>
      </c>
      <c r="F441" s="4" t="s">
        <v>747</v>
      </c>
      <c r="G441" s="2">
        <v>2014</v>
      </c>
      <c r="H441" s="4">
        <v>45700</v>
      </c>
      <c r="I441" s="4">
        <v>0</v>
      </c>
      <c r="J441" s="4" t="s">
        <v>828</v>
      </c>
      <c r="K441" s="4" t="s">
        <v>333</v>
      </c>
      <c r="L441" s="4" t="s">
        <v>737</v>
      </c>
      <c r="M441" s="3">
        <v>41852</v>
      </c>
      <c r="N441" s="4" t="s">
        <v>597</v>
      </c>
      <c r="O441" s="4" t="s">
        <v>718</v>
      </c>
      <c r="P441" s="4" t="s">
        <v>693</v>
      </c>
      <c r="Q441" s="4" t="s">
        <v>560</v>
      </c>
      <c r="R441" s="4" t="s">
        <v>400</v>
      </c>
      <c r="S441" s="4" t="s">
        <v>400</v>
      </c>
      <c r="T441" s="4" t="s">
        <v>439</v>
      </c>
      <c r="U441" s="4" t="s">
        <v>412</v>
      </c>
      <c r="V441" s="4">
        <v>217965</v>
      </c>
      <c r="W441" s="4"/>
      <c r="X441" s="4" t="s">
        <v>404</v>
      </c>
      <c r="Y441" s="4" t="s">
        <v>731</v>
      </c>
    </row>
    <row r="442" spans="1:25" ht="79.5" customHeight="1">
      <c r="A442" s="4" t="s">
        <v>400</v>
      </c>
      <c r="B442" s="4" t="s">
        <v>652</v>
      </c>
      <c r="C442" s="4" t="s">
        <v>248</v>
      </c>
      <c r="D442" s="4" t="s">
        <v>158</v>
      </c>
      <c r="E442" s="4" t="s">
        <v>281</v>
      </c>
      <c r="F442" s="4" t="s">
        <v>747</v>
      </c>
      <c r="G442" s="2">
        <v>2014</v>
      </c>
      <c r="H442" s="4">
        <v>10000</v>
      </c>
      <c r="I442" s="4">
        <v>0</v>
      </c>
      <c r="J442" s="4" t="s">
        <v>855</v>
      </c>
      <c r="K442" s="4" t="s">
        <v>333</v>
      </c>
      <c r="L442" s="4" t="s">
        <v>737</v>
      </c>
      <c r="M442" s="3">
        <v>41907</v>
      </c>
      <c r="N442" s="4" t="s">
        <v>597</v>
      </c>
      <c r="O442" s="4" t="s">
        <v>718</v>
      </c>
      <c r="P442" s="4" t="s">
        <v>207</v>
      </c>
      <c r="Q442" s="4" t="s">
        <v>424</v>
      </c>
      <c r="R442" s="4" t="s">
        <v>400</v>
      </c>
      <c r="S442" s="4" t="s">
        <v>400</v>
      </c>
      <c r="T442" s="4" t="s">
        <v>439</v>
      </c>
      <c r="U442" s="4" t="s">
        <v>412</v>
      </c>
      <c r="V442" s="4">
        <v>219381</v>
      </c>
      <c r="W442" s="4"/>
      <c r="X442" s="4" t="s">
        <v>564</v>
      </c>
      <c r="Y442" s="4" t="s">
        <v>731</v>
      </c>
    </row>
    <row r="443" spans="1:25" ht="79.5" customHeight="1">
      <c r="A443" s="4" t="s">
        <v>400</v>
      </c>
      <c r="B443" s="4" t="s">
        <v>652</v>
      </c>
      <c r="C443" s="4" t="s">
        <v>248</v>
      </c>
      <c r="D443" s="4" t="s">
        <v>158</v>
      </c>
      <c r="E443" s="4" t="s">
        <v>281</v>
      </c>
      <c r="F443" s="4" t="s">
        <v>747</v>
      </c>
      <c r="G443" s="2">
        <v>2014</v>
      </c>
      <c r="H443" s="4">
        <v>15000</v>
      </c>
      <c r="I443" s="4">
        <v>0</v>
      </c>
      <c r="J443" s="4" t="s">
        <v>232</v>
      </c>
      <c r="K443" s="4" t="s">
        <v>333</v>
      </c>
      <c r="L443" s="4" t="s">
        <v>737</v>
      </c>
      <c r="M443" s="3">
        <v>41907</v>
      </c>
      <c r="N443" s="4" t="s">
        <v>597</v>
      </c>
      <c r="O443" s="4" t="s">
        <v>718</v>
      </c>
      <c r="P443" s="4" t="s">
        <v>693</v>
      </c>
      <c r="Q443" s="4" t="s">
        <v>424</v>
      </c>
      <c r="R443" s="4" t="s">
        <v>400</v>
      </c>
      <c r="S443" s="4" t="s">
        <v>400</v>
      </c>
      <c r="T443" s="4" t="s">
        <v>439</v>
      </c>
      <c r="U443" s="4" t="s">
        <v>412</v>
      </c>
      <c r="V443" s="4">
        <v>219380</v>
      </c>
      <c r="W443" s="4"/>
      <c r="X443" s="4" t="s">
        <v>564</v>
      </c>
      <c r="Y443" s="4" t="s">
        <v>731</v>
      </c>
    </row>
    <row r="444" spans="1:25" ht="90.75" customHeight="1">
      <c r="A444" s="4" t="s">
        <v>400</v>
      </c>
      <c r="B444" s="4" t="s">
        <v>708</v>
      </c>
      <c r="C444" s="4" t="s">
        <v>248</v>
      </c>
      <c r="D444" s="4"/>
      <c r="E444" s="4"/>
      <c r="F444" s="4"/>
      <c r="G444" s="2">
        <v>2014</v>
      </c>
      <c r="H444" s="4">
        <v>0</v>
      </c>
      <c r="I444" s="4">
        <v>0</v>
      </c>
      <c r="J444" s="4" t="s">
        <v>698</v>
      </c>
      <c r="K444" s="4" t="s">
        <v>333</v>
      </c>
      <c r="L444" s="4" t="s">
        <v>737</v>
      </c>
      <c r="M444" s="3">
        <v>41942</v>
      </c>
      <c r="N444" s="4"/>
      <c r="O444" s="4" t="s">
        <v>718</v>
      </c>
      <c r="P444" s="4" t="s">
        <v>693</v>
      </c>
      <c r="Q444" s="4" t="s">
        <v>560</v>
      </c>
      <c r="R444" s="4" t="s">
        <v>400</v>
      </c>
      <c r="S444" s="4" t="s">
        <v>400</v>
      </c>
      <c r="T444" s="4" t="s">
        <v>210</v>
      </c>
      <c r="U444" s="4" t="s">
        <v>454</v>
      </c>
      <c r="V444" s="4">
        <v>220713</v>
      </c>
      <c r="W444" s="4"/>
      <c r="X444" s="4" t="s">
        <v>564</v>
      </c>
      <c r="Y444" s="4"/>
    </row>
    <row r="445" spans="1:25" ht="90.75" customHeight="1">
      <c r="A445" s="4" t="s">
        <v>400</v>
      </c>
      <c r="B445" s="4" t="s">
        <v>708</v>
      </c>
      <c r="C445" s="4" t="s">
        <v>248</v>
      </c>
      <c r="D445" s="4"/>
      <c r="E445" s="4"/>
      <c r="F445" s="4"/>
      <c r="G445" s="2">
        <v>2014</v>
      </c>
      <c r="H445" s="4">
        <v>0</v>
      </c>
      <c r="I445" s="4">
        <v>0</v>
      </c>
      <c r="J445" s="4" t="s">
        <v>55</v>
      </c>
      <c r="K445" s="4" t="s">
        <v>333</v>
      </c>
      <c r="L445" s="4" t="s">
        <v>737</v>
      </c>
      <c r="M445" s="3">
        <v>41899</v>
      </c>
      <c r="N445" s="4"/>
      <c r="O445" s="4" t="s">
        <v>718</v>
      </c>
      <c r="P445" s="4" t="s">
        <v>861</v>
      </c>
      <c r="Q445" s="4" t="s">
        <v>560</v>
      </c>
      <c r="R445" s="4" t="s">
        <v>400</v>
      </c>
      <c r="S445" s="4" t="s">
        <v>400</v>
      </c>
      <c r="T445" s="4" t="s">
        <v>210</v>
      </c>
      <c r="U445" s="4" t="s">
        <v>454</v>
      </c>
      <c r="V445" s="4">
        <v>219066</v>
      </c>
      <c r="W445" s="4"/>
      <c r="X445" s="4" t="s">
        <v>564</v>
      </c>
      <c r="Y445" s="4"/>
    </row>
    <row r="446" spans="1:25" ht="68.25" customHeight="1">
      <c r="A446" s="4" t="s">
        <v>400</v>
      </c>
      <c r="B446" s="4" t="s">
        <v>708</v>
      </c>
      <c r="C446" s="4" t="s">
        <v>248</v>
      </c>
      <c r="D446" s="4"/>
      <c r="E446" s="4"/>
      <c r="F446" s="4"/>
      <c r="G446" s="2">
        <v>2014</v>
      </c>
      <c r="H446" s="4">
        <v>1000000</v>
      </c>
      <c r="I446" s="4">
        <v>0</v>
      </c>
      <c r="J446" s="4" t="s">
        <v>8</v>
      </c>
      <c r="K446" s="4" t="s">
        <v>333</v>
      </c>
      <c r="L446" s="4" t="s">
        <v>737</v>
      </c>
      <c r="M446" s="3">
        <v>41940</v>
      </c>
      <c r="N446" s="4"/>
      <c r="O446" s="4" t="s">
        <v>718</v>
      </c>
      <c r="P446" s="4" t="s">
        <v>226</v>
      </c>
      <c r="Q446" s="4" t="s">
        <v>560</v>
      </c>
      <c r="R446" s="4" t="s">
        <v>400</v>
      </c>
      <c r="S446" s="4" t="s">
        <v>400</v>
      </c>
      <c r="T446" s="4" t="s">
        <v>210</v>
      </c>
      <c r="U446" s="4" t="s">
        <v>412</v>
      </c>
      <c r="V446" s="4">
        <v>220358</v>
      </c>
      <c r="W446" s="4"/>
      <c r="X446" s="4" t="s">
        <v>564</v>
      </c>
      <c r="Y446" s="4"/>
    </row>
    <row r="447" spans="1:25" ht="136.5" customHeight="1">
      <c r="A447" s="4" t="s">
        <v>400</v>
      </c>
      <c r="B447" s="4" t="s">
        <v>708</v>
      </c>
      <c r="C447" s="4" t="s">
        <v>248</v>
      </c>
      <c r="D447" s="4"/>
      <c r="E447" s="4"/>
      <c r="F447" s="4"/>
      <c r="G447" s="2">
        <v>2014</v>
      </c>
      <c r="H447" s="4">
        <v>0</v>
      </c>
      <c r="I447" s="4">
        <v>200000</v>
      </c>
      <c r="J447" s="4" t="s">
        <v>255</v>
      </c>
      <c r="K447" s="4" t="s">
        <v>333</v>
      </c>
      <c r="L447" s="4" t="s">
        <v>737</v>
      </c>
      <c r="M447" s="3">
        <v>41933</v>
      </c>
      <c r="N447" s="4"/>
      <c r="O447" s="4" t="s">
        <v>718</v>
      </c>
      <c r="P447" s="4" t="s">
        <v>861</v>
      </c>
      <c r="Q447" s="4" t="s">
        <v>646</v>
      </c>
      <c r="R447" s="4" t="s">
        <v>400</v>
      </c>
      <c r="S447" s="4" t="s">
        <v>400</v>
      </c>
      <c r="T447" s="4" t="s">
        <v>210</v>
      </c>
      <c r="U447" s="4" t="s">
        <v>412</v>
      </c>
      <c r="V447" s="4">
        <v>220376</v>
      </c>
      <c r="W447" s="4"/>
      <c r="X447" s="4" t="s">
        <v>564</v>
      </c>
      <c r="Y447" s="4"/>
    </row>
    <row r="448" spans="1:25" ht="57" customHeight="1">
      <c r="A448" s="4" t="s">
        <v>400</v>
      </c>
      <c r="B448" s="4" t="s">
        <v>708</v>
      </c>
      <c r="C448" s="4" t="s">
        <v>248</v>
      </c>
      <c r="D448" s="4"/>
      <c r="E448" s="4"/>
      <c r="F448" s="4"/>
      <c r="G448" s="2">
        <v>2014</v>
      </c>
      <c r="H448" s="4">
        <v>0</v>
      </c>
      <c r="I448" s="4">
        <v>0</v>
      </c>
      <c r="J448" s="4" t="s">
        <v>146</v>
      </c>
      <c r="K448" s="4" t="s">
        <v>333</v>
      </c>
      <c r="L448" s="4" t="s">
        <v>737</v>
      </c>
      <c r="M448" s="3">
        <v>41942</v>
      </c>
      <c r="N448" s="4"/>
      <c r="O448" s="4" t="s">
        <v>718</v>
      </c>
      <c r="P448" s="4" t="s">
        <v>693</v>
      </c>
      <c r="Q448" s="4" t="s">
        <v>560</v>
      </c>
      <c r="R448" s="4" t="s">
        <v>400</v>
      </c>
      <c r="S448" s="4" t="s">
        <v>400</v>
      </c>
      <c r="T448" s="4" t="s">
        <v>210</v>
      </c>
      <c r="U448" s="4" t="s">
        <v>454</v>
      </c>
      <c r="V448" s="4">
        <v>220805</v>
      </c>
      <c r="W448" s="4"/>
      <c r="X448" s="4" t="s">
        <v>564</v>
      </c>
      <c r="Y448" s="4"/>
    </row>
    <row r="449" spans="1:25" ht="57" customHeight="1">
      <c r="A449" s="4" t="s">
        <v>400</v>
      </c>
      <c r="B449" s="4" t="s">
        <v>708</v>
      </c>
      <c r="C449" s="4" t="s">
        <v>248</v>
      </c>
      <c r="D449" s="4"/>
      <c r="E449" s="4"/>
      <c r="F449" s="4"/>
      <c r="G449" s="2">
        <v>2014</v>
      </c>
      <c r="H449" s="4">
        <v>0</v>
      </c>
      <c r="I449" s="4">
        <v>0</v>
      </c>
      <c r="J449" s="4" t="s">
        <v>336</v>
      </c>
      <c r="K449" s="4" t="s">
        <v>333</v>
      </c>
      <c r="L449" s="4" t="s">
        <v>737</v>
      </c>
      <c r="M449" s="3">
        <v>41899</v>
      </c>
      <c r="N449" s="4"/>
      <c r="O449" s="4" t="s">
        <v>718</v>
      </c>
      <c r="P449" s="4" t="s">
        <v>226</v>
      </c>
      <c r="Q449" s="4" t="s">
        <v>560</v>
      </c>
      <c r="R449" s="4" t="s">
        <v>400</v>
      </c>
      <c r="S449" s="4" t="s">
        <v>400</v>
      </c>
      <c r="T449" s="4" t="s">
        <v>210</v>
      </c>
      <c r="U449" s="4" t="s">
        <v>454</v>
      </c>
      <c r="V449" s="4">
        <v>219067</v>
      </c>
      <c r="W449" s="4"/>
      <c r="X449" s="4" t="s">
        <v>564</v>
      </c>
      <c r="Y449" s="4"/>
    </row>
    <row r="450" spans="1:25" ht="57" customHeight="1">
      <c r="A450" s="4" t="s">
        <v>400</v>
      </c>
      <c r="B450" s="4" t="s">
        <v>708</v>
      </c>
      <c r="C450" s="4" t="s">
        <v>248</v>
      </c>
      <c r="D450" s="4"/>
      <c r="E450" s="4"/>
      <c r="F450" s="4"/>
      <c r="G450" s="2">
        <v>2014</v>
      </c>
      <c r="H450" s="4">
        <v>0</v>
      </c>
      <c r="I450" s="4">
        <v>0</v>
      </c>
      <c r="J450" s="4" t="s">
        <v>726</v>
      </c>
      <c r="K450" s="4" t="s">
        <v>333</v>
      </c>
      <c r="L450" s="4" t="s">
        <v>737</v>
      </c>
      <c r="M450" s="3">
        <v>41899</v>
      </c>
      <c r="N450" s="4"/>
      <c r="O450" s="4" t="s">
        <v>718</v>
      </c>
      <c r="P450" s="4" t="s">
        <v>861</v>
      </c>
      <c r="Q450" s="4" t="s">
        <v>560</v>
      </c>
      <c r="R450" s="4" t="s">
        <v>400</v>
      </c>
      <c r="S450" s="4" t="s">
        <v>400</v>
      </c>
      <c r="T450" s="4" t="s">
        <v>210</v>
      </c>
      <c r="U450" s="4" t="s">
        <v>454</v>
      </c>
      <c r="V450" s="4">
        <v>219068</v>
      </c>
      <c r="W450" s="4"/>
      <c r="X450" s="4" t="s">
        <v>564</v>
      </c>
      <c r="Y450" s="4"/>
    </row>
    <row r="451" spans="1:25" ht="57" customHeight="1">
      <c r="A451" s="4" t="s">
        <v>400</v>
      </c>
      <c r="B451" s="4" t="s">
        <v>708</v>
      </c>
      <c r="C451" s="4" t="s">
        <v>248</v>
      </c>
      <c r="D451" s="4"/>
      <c r="E451" s="4"/>
      <c r="F451" s="4"/>
      <c r="G451" s="2">
        <v>2014</v>
      </c>
      <c r="H451" s="4">
        <v>0</v>
      </c>
      <c r="I451" s="4">
        <v>10000</v>
      </c>
      <c r="J451" s="4" t="s">
        <v>798</v>
      </c>
      <c r="K451" s="4" t="s">
        <v>333</v>
      </c>
      <c r="L451" s="4" t="s">
        <v>737</v>
      </c>
      <c r="M451" s="3">
        <v>41884</v>
      </c>
      <c r="N451" s="4"/>
      <c r="O451" s="4" t="s">
        <v>718</v>
      </c>
      <c r="P451" s="4" t="s">
        <v>207</v>
      </c>
      <c r="Q451" s="4" t="s">
        <v>646</v>
      </c>
      <c r="R451" s="4" t="s">
        <v>400</v>
      </c>
      <c r="S451" s="4" t="s">
        <v>400</v>
      </c>
      <c r="T451" s="4" t="s">
        <v>210</v>
      </c>
      <c r="U451" s="4" t="s">
        <v>412</v>
      </c>
      <c r="V451" s="4">
        <v>219065</v>
      </c>
      <c r="W451" s="4"/>
      <c r="X451" s="4" t="s">
        <v>564</v>
      </c>
      <c r="Y451" s="4"/>
    </row>
    <row r="452" spans="1:25" ht="57" customHeight="1">
      <c r="A452" s="4" t="s">
        <v>400</v>
      </c>
      <c r="B452" s="4" t="s">
        <v>708</v>
      </c>
      <c r="C452" s="4" t="s">
        <v>248</v>
      </c>
      <c r="D452" s="4"/>
      <c r="E452" s="4"/>
      <c r="F452" s="4"/>
      <c r="G452" s="2">
        <v>2014</v>
      </c>
      <c r="H452" s="4">
        <v>0</v>
      </c>
      <c r="I452" s="4">
        <v>19000</v>
      </c>
      <c r="J452" s="4" t="s">
        <v>517</v>
      </c>
      <c r="K452" s="4" t="s">
        <v>333</v>
      </c>
      <c r="L452" s="4" t="s">
        <v>737</v>
      </c>
      <c r="M452" s="3">
        <v>41859</v>
      </c>
      <c r="N452" s="4"/>
      <c r="O452" s="4" t="s">
        <v>718</v>
      </c>
      <c r="P452" s="4" t="s">
        <v>861</v>
      </c>
      <c r="Q452" s="4" t="s">
        <v>646</v>
      </c>
      <c r="R452" s="4" t="s">
        <v>400</v>
      </c>
      <c r="S452" s="4" t="s">
        <v>400</v>
      </c>
      <c r="T452" s="4" t="s">
        <v>210</v>
      </c>
      <c r="U452" s="4" t="s">
        <v>412</v>
      </c>
      <c r="V452" s="4">
        <v>219057</v>
      </c>
      <c r="W452" s="4"/>
      <c r="X452" s="4" t="s">
        <v>564</v>
      </c>
      <c r="Y452" s="4"/>
    </row>
    <row r="453" spans="1:25" ht="57" customHeight="1">
      <c r="A453" s="4" t="s">
        <v>400</v>
      </c>
      <c r="B453" s="4" t="s">
        <v>708</v>
      </c>
      <c r="C453" s="4" t="s">
        <v>248</v>
      </c>
      <c r="D453" s="4"/>
      <c r="E453" s="4"/>
      <c r="F453" s="4"/>
      <c r="G453" s="2">
        <v>2014</v>
      </c>
      <c r="H453" s="4">
        <v>205000</v>
      </c>
      <c r="I453" s="4">
        <v>0</v>
      </c>
      <c r="J453" s="4" t="s">
        <v>471</v>
      </c>
      <c r="K453" s="4" t="s">
        <v>333</v>
      </c>
      <c r="L453" s="4" t="s">
        <v>737</v>
      </c>
      <c r="M453" s="3">
        <v>41908</v>
      </c>
      <c r="N453" s="4"/>
      <c r="O453" s="4" t="s">
        <v>718</v>
      </c>
      <c r="P453" s="4" t="s">
        <v>693</v>
      </c>
      <c r="Q453" s="4" t="s">
        <v>424</v>
      </c>
      <c r="R453" s="4" t="s">
        <v>400</v>
      </c>
      <c r="S453" s="4" t="s">
        <v>400</v>
      </c>
      <c r="T453" s="4" t="s">
        <v>210</v>
      </c>
      <c r="U453" s="4" t="s">
        <v>454</v>
      </c>
      <c r="V453" s="4">
        <v>219373</v>
      </c>
      <c r="W453" s="4"/>
      <c r="X453" s="4" t="s">
        <v>564</v>
      </c>
      <c r="Y453" s="4"/>
    </row>
    <row r="454" spans="1:25" ht="79.5" customHeight="1">
      <c r="A454" s="4" t="s">
        <v>400</v>
      </c>
      <c r="B454" s="4" t="s">
        <v>708</v>
      </c>
      <c r="C454" s="4" t="s">
        <v>248</v>
      </c>
      <c r="D454" s="4"/>
      <c r="E454" s="4"/>
      <c r="F454" s="4"/>
      <c r="G454" s="2">
        <v>2014</v>
      </c>
      <c r="H454" s="4">
        <v>0</v>
      </c>
      <c r="I454" s="4">
        <v>0</v>
      </c>
      <c r="J454" s="4" t="s">
        <v>691</v>
      </c>
      <c r="K454" s="4" t="s">
        <v>333</v>
      </c>
      <c r="L454" s="4" t="s">
        <v>737</v>
      </c>
      <c r="M454" s="3">
        <v>41904</v>
      </c>
      <c r="N454" s="4"/>
      <c r="O454" s="4" t="s">
        <v>718</v>
      </c>
      <c r="P454" s="4" t="s">
        <v>207</v>
      </c>
      <c r="Q454" s="4" t="s">
        <v>560</v>
      </c>
      <c r="R454" s="4" t="s">
        <v>400</v>
      </c>
      <c r="S454" s="4" t="s">
        <v>400</v>
      </c>
      <c r="T454" s="4" t="s">
        <v>210</v>
      </c>
      <c r="U454" s="4" t="s">
        <v>454</v>
      </c>
      <c r="V454" s="4">
        <v>219439</v>
      </c>
      <c r="W454" s="4"/>
      <c r="X454" s="4" t="s">
        <v>564</v>
      </c>
      <c r="Y454" s="4"/>
    </row>
    <row r="455" spans="1:25" ht="57" customHeight="1">
      <c r="A455" s="4" t="s">
        <v>400</v>
      </c>
      <c r="B455" s="4" t="s">
        <v>708</v>
      </c>
      <c r="C455" s="4" t="s">
        <v>248</v>
      </c>
      <c r="D455" s="4"/>
      <c r="E455" s="4"/>
      <c r="F455" s="4"/>
      <c r="G455" s="2">
        <v>2014</v>
      </c>
      <c r="H455" s="4">
        <v>100000</v>
      </c>
      <c r="I455" s="4">
        <v>0</v>
      </c>
      <c r="J455" s="4" t="s">
        <v>900</v>
      </c>
      <c r="K455" s="4" t="s">
        <v>333</v>
      </c>
      <c r="L455" s="4" t="s">
        <v>737</v>
      </c>
      <c r="M455" s="3">
        <v>41936</v>
      </c>
      <c r="N455" s="4"/>
      <c r="O455" s="4" t="s">
        <v>718</v>
      </c>
      <c r="P455" s="4" t="s">
        <v>226</v>
      </c>
      <c r="Q455" s="4" t="s">
        <v>424</v>
      </c>
      <c r="R455" s="4" t="s">
        <v>400</v>
      </c>
      <c r="S455" s="4" t="s">
        <v>400</v>
      </c>
      <c r="T455" s="4" t="s">
        <v>210</v>
      </c>
      <c r="U455" s="4" t="s">
        <v>412</v>
      </c>
      <c r="V455" s="4">
        <v>219442</v>
      </c>
      <c r="W455" s="4"/>
      <c r="X455" s="4" t="s">
        <v>564</v>
      </c>
      <c r="Y455" s="4"/>
    </row>
    <row r="456" spans="1:25" ht="90.75" customHeight="1">
      <c r="A456" s="4" t="s">
        <v>400</v>
      </c>
      <c r="B456" s="4" t="s">
        <v>708</v>
      </c>
      <c r="C456" s="4" t="s">
        <v>248</v>
      </c>
      <c r="D456" s="4"/>
      <c r="E456" s="4"/>
      <c r="F456" s="4"/>
      <c r="G456" s="2">
        <v>2014</v>
      </c>
      <c r="H456" s="4">
        <v>0</v>
      </c>
      <c r="I456" s="4">
        <v>0</v>
      </c>
      <c r="J456" s="4" t="s">
        <v>684</v>
      </c>
      <c r="K456" s="4" t="s">
        <v>333</v>
      </c>
      <c r="L456" s="4" t="s">
        <v>737</v>
      </c>
      <c r="M456" s="3">
        <v>41904</v>
      </c>
      <c r="N456" s="4"/>
      <c r="O456" s="4" t="s">
        <v>718</v>
      </c>
      <c r="P456" s="4" t="s">
        <v>207</v>
      </c>
      <c r="Q456" s="4" t="s">
        <v>424</v>
      </c>
      <c r="R456" s="4" t="s">
        <v>400</v>
      </c>
      <c r="S456" s="4" t="s">
        <v>400</v>
      </c>
      <c r="T456" s="4" t="s">
        <v>210</v>
      </c>
      <c r="U456" s="4" t="s">
        <v>454</v>
      </c>
      <c r="V456" s="4">
        <v>219443</v>
      </c>
      <c r="W456" s="4"/>
      <c r="X456" s="4" t="s">
        <v>564</v>
      </c>
      <c r="Y456" s="4"/>
    </row>
    <row r="457" spans="1:25" ht="57" customHeight="1">
      <c r="A457" s="4" t="s">
        <v>400</v>
      </c>
      <c r="B457" s="4" t="s">
        <v>708</v>
      </c>
      <c r="C457" s="4" t="s">
        <v>248</v>
      </c>
      <c r="D457" s="4"/>
      <c r="E457" s="4"/>
      <c r="F457" s="4"/>
      <c r="G457" s="2">
        <v>2014</v>
      </c>
      <c r="H457" s="4">
        <v>0</v>
      </c>
      <c r="I457" s="4">
        <v>0</v>
      </c>
      <c r="J457" s="4" t="s">
        <v>50</v>
      </c>
      <c r="K457" s="4" t="s">
        <v>333</v>
      </c>
      <c r="L457" s="4" t="s">
        <v>737</v>
      </c>
      <c r="M457" s="3">
        <v>41899</v>
      </c>
      <c r="N457" s="4"/>
      <c r="O457" s="4" t="s">
        <v>718</v>
      </c>
      <c r="P457" s="4" t="s">
        <v>207</v>
      </c>
      <c r="Q457" s="4" t="s">
        <v>424</v>
      </c>
      <c r="R457" s="4" t="s">
        <v>400</v>
      </c>
      <c r="S457" s="4" t="s">
        <v>400</v>
      </c>
      <c r="T457" s="4" t="s">
        <v>210</v>
      </c>
      <c r="U457" s="4" t="s">
        <v>454</v>
      </c>
      <c r="V457" s="4">
        <v>219383</v>
      </c>
      <c r="W457" s="4"/>
      <c r="X457" s="4" t="s">
        <v>564</v>
      </c>
      <c r="Y457" s="4"/>
    </row>
    <row r="458" spans="1:25" ht="125.25" customHeight="1">
      <c r="A458" s="4" t="s">
        <v>400</v>
      </c>
      <c r="B458" s="4" t="s">
        <v>708</v>
      </c>
      <c r="C458" s="4" t="s">
        <v>248</v>
      </c>
      <c r="D458" s="4"/>
      <c r="E458" s="4"/>
      <c r="F458" s="4"/>
      <c r="G458" s="2">
        <v>2014</v>
      </c>
      <c r="H458" s="4">
        <v>0</v>
      </c>
      <c r="I458" s="4">
        <v>0</v>
      </c>
      <c r="J458" s="4" t="s">
        <v>119</v>
      </c>
      <c r="K458" s="4" t="s">
        <v>333</v>
      </c>
      <c r="L458" s="4" t="s">
        <v>737</v>
      </c>
      <c r="M458" s="3">
        <v>41906</v>
      </c>
      <c r="N458" s="4"/>
      <c r="O458" s="4" t="s">
        <v>718</v>
      </c>
      <c r="P458" s="4" t="s">
        <v>693</v>
      </c>
      <c r="Q458" s="4" t="s">
        <v>424</v>
      </c>
      <c r="R458" s="4" t="s">
        <v>400</v>
      </c>
      <c r="S458" s="4" t="s">
        <v>400</v>
      </c>
      <c r="T458" s="4" t="s">
        <v>210</v>
      </c>
      <c r="U458" s="4" t="s">
        <v>454</v>
      </c>
      <c r="V458" s="4">
        <v>219384</v>
      </c>
      <c r="W458" s="4"/>
      <c r="X458" s="4" t="s">
        <v>564</v>
      </c>
      <c r="Y458" s="4"/>
    </row>
    <row r="459" spans="1:25" ht="125.25" customHeight="1">
      <c r="A459" s="4" t="s">
        <v>400</v>
      </c>
      <c r="B459" s="4" t="s">
        <v>708</v>
      </c>
      <c r="C459" s="4" t="s">
        <v>248</v>
      </c>
      <c r="D459" s="4"/>
      <c r="E459" s="4"/>
      <c r="F459" s="4"/>
      <c r="G459" s="2">
        <v>2014</v>
      </c>
      <c r="H459" s="4">
        <v>0</v>
      </c>
      <c r="I459" s="4">
        <v>0</v>
      </c>
      <c r="J459" s="4" t="s">
        <v>148</v>
      </c>
      <c r="K459" s="4" t="s">
        <v>333</v>
      </c>
      <c r="L459" s="4" t="s">
        <v>737</v>
      </c>
      <c r="M459" s="3">
        <v>41939</v>
      </c>
      <c r="N459" s="4"/>
      <c r="O459" s="4" t="s">
        <v>718</v>
      </c>
      <c r="P459" s="4" t="s">
        <v>207</v>
      </c>
      <c r="Q459" s="4" t="s">
        <v>560</v>
      </c>
      <c r="R459" s="4" t="s">
        <v>400</v>
      </c>
      <c r="S459" s="4" t="s">
        <v>400</v>
      </c>
      <c r="T459" s="4" t="s">
        <v>210</v>
      </c>
      <c r="U459" s="4" t="s">
        <v>454</v>
      </c>
      <c r="V459" s="4">
        <v>220709</v>
      </c>
      <c r="W459" s="4"/>
      <c r="X459" s="4" t="s">
        <v>564</v>
      </c>
      <c r="Y459" s="4"/>
    </row>
    <row r="460" spans="1:25" ht="125.25" customHeight="1">
      <c r="A460" s="4" t="s">
        <v>400</v>
      </c>
      <c r="B460" s="4" t="s">
        <v>708</v>
      </c>
      <c r="C460" s="4" t="s">
        <v>248</v>
      </c>
      <c r="D460" s="4"/>
      <c r="E460" s="4"/>
      <c r="F460" s="4"/>
      <c r="G460" s="2">
        <v>2014</v>
      </c>
      <c r="H460" s="4">
        <v>0</v>
      </c>
      <c r="I460" s="4">
        <v>0</v>
      </c>
      <c r="J460" s="4" t="s">
        <v>663</v>
      </c>
      <c r="K460" s="4" t="s">
        <v>333</v>
      </c>
      <c r="L460" s="4" t="s">
        <v>737</v>
      </c>
      <c r="M460" s="3">
        <v>41940</v>
      </c>
      <c r="N460" s="4"/>
      <c r="O460" s="4" t="s">
        <v>718</v>
      </c>
      <c r="P460" s="4" t="s">
        <v>207</v>
      </c>
      <c r="Q460" s="4" t="s">
        <v>560</v>
      </c>
      <c r="R460" s="4" t="s">
        <v>400</v>
      </c>
      <c r="S460" s="4" t="s">
        <v>400</v>
      </c>
      <c r="T460" s="4" t="s">
        <v>210</v>
      </c>
      <c r="U460" s="4" t="s">
        <v>454</v>
      </c>
      <c r="V460" s="4">
        <v>220710</v>
      </c>
      <c r="W460" s="4"/>
      <c r="X460" s="4" t="s">
        <v>564</v>
      </c>
      <c r="Y460" s="4"/>
    </row>
    <row r="461" spans="1:25" ht="68.25" customHeight="1">
      <c r="A461" s="4" t="s">
        <v>400</v>
      </c>
      <c r="B461" s="4" t="s">
        <v>708</v>
      </c>
      <c r="C461" s="4" t="s">
        <v>248</v>
      </c>
      <c r="D461" s="4"/>
      <c r="E461" s="4"/>
      <c r="F461" s="4"/>
      <c r="G461" s="2">
        <v>2014</v>
      </c>
      <c r="H461" s="4">
        <v>0</v>
      </c>
      <c r="I461" s="4">
        <v>0</v>
      </c>
      <c r="J461" s="4" t="s">
        <v>138</v>
      </c>
      <c r="K461" s="4" t="s">
        <v>333</v>
      </c>
      <c r="L461" s="4" t="s">
        <v>737</v>
      </c>
      <c r="M461" s="3">
        <v>41940</v>
      </c>
      <c r="N461" s="4"/>
      <c r="O461" s="4" t="s">
        <v>718</v>
      </c>
      <c r="P461" s="4" t="s">
        <v>861</v>
      </c>
      <c r="Q461" s="4" t="s">
        <v>560</v>
      </c>
      <c r="R461" s="4" t="s">
        <v>400</v>
      </c>
      <c r="S461" s="4" t="s">
        <v>400</v>
      </c>
      <c r="T461" s="4" t="s">
        <v>210</v>
      </c>
      <c r="U461" s="4" t="s">
        <v>454</v>
      </c>
      <c r="V461" s="4">
        <v>220711</v>
      </c>
      <c r="W461" s="4"/>
      <c r="X461" s="4" t="s">
        <v>564</v>
      </c>
      <c r="Y461" s="4"/>
    </row>
    <row r="462" spans="1:25" ht="57" customHeight="1">
      <c r="A462" s="4" t="s">
        <v>400</v>
      </c>
      <c r="B462" s="4" t="s">
        <v>708</v>
      </c>
      <c r="C462" s="4" t="s">
        <v>248</v>
      </c>
      <c r="D462" s="4"/>
      <c r="E462" s="4"/>
      <c r="F462" s="4"/>
      <c r="G462" s="2">
        <v>2014</v>
      </c>
      <c r="H462" s="4">
        <v>0</v>
      </c>
      <c r="I462" s="4">
        <v>0</v>
      </c>
      <c r="J462" s="4" t="s">
        <v>45</v>
      </c>
      <c r="K462" s="4" t="s">
        <v>333</v>
      </c>
      <c r="L462" s="4" t="s">
        <v>737</v>
      </c>
      <c r="M462" s="3">
        <v>41911</v>
      </c>
      <c r="N462" s="4"/>
      <c r="O462" s="4" t="s">
        <v>718</v>
      </c>
      <c r="P462" s="4" t="s">
        <v>861</v>
      </c>
      <c r="Q462" s="4" t="s">
        <v>560</v>
      </c>
      <c r="R462" s="4" t="s">
        <v>400</v>
      </c>
      <c r="S462" s="4" t="s">
        <v>400</v>
      </c>
      <c r="T462" s="4" t="s">
        <v>210</v>
      </c>
      <c r="U462" s="4" t="s">
        <v>454</v>
      </c>
      <c r="V462" s="4">
        <v>219441</v>
      </c>
      <c r="W462" s="4"/>
      <c r="X462" s="4" t="s">
        <v>564</v>
      </c>
      <c r="Y462" s="4"/>
    </row>
    <row r="463" spans="1:25" ht="375.75" customHeight="1">
      <c r="A463" s="4" t="s">
        <v>400</v>
      </c>
      <c r="B463" s="4" t="s">
        <v>708</v>
      </c>
      <c r="C463" s="4" t="s">
        <v>248</v>
      </c>
      <c r="D463" s="4"/>
      <c r="E463" s="4"/>
      <c r="F463" s="4"/>
      <c r="G463" s="2">
        <v>2014</v>
      </c>
      <c r="H463" s="4">
        <v>0</v>
      </c>
      <c r="I463" s="4">
        <v>0</v>
      </c>
      <c r="J463" s="4" t="s">
        <v>123</v>
      </c>
      <c r="K463" s="4" t="s">
        <v>333</v>
      </c>
      <c r="L463" s="4" t="s">
        <v>737</v>
      </c>
      <c r="M463" s="3">
        <v>41921</v>
      </c>
      <c r="N463" s="4"/>
      <c r="O463" s="4" t="s">
        <v>718</v>
      </c>
      <c r="P463" s="4" t="s">
        <v>207</v>
      </c>
      <c r="Q463" s="4" t="s">
        <v>560</v>
      </c>
      <c r="R463" s="4" t="s">
        <v>400</v>
      </c>
      <c r="S463" s="4" t="s">
        <v>400</v>
      </c>
      <c r="T463" s="4" t="s">
        <v>210</v>
      </c>
      <c r="U463" s="4" t="s">
        <v>454</v>
      </c>
      <c r="V463" s="4">
        <v>219440</v>
      </c>
      <c r="W463" s="4"/>
      <c r="X463" s="4" t="s">
        <v>564</v>
      </c>
      <c r="Y463" s="4"/>
    </row>
    <row r="464" spans="1:25" ht="102" customHeight="1">
      <c r="A464" s="4" t="s">
        <v>400</v>
      </c>
      <c r="B464" s="4" t="s">
        <v>708</v>
      </c>
      <c r="C464" s="4" t="s">
        <v>248</v>
      </c>
      <c r="D464" s="4"/>
      <c r="E464" s="4"/>
      <c r="F464" s="4"/>
      <c r="G464" s="2">
        <v>2014</v>
      </c>
      <c r="H464" s="4">
        <v>0</v>
      </c>
      <c r="I464" s="4">
        <v>250000</v>
      </c>
      <c r="J464" s="4" t="s">
        <v>351</v>
      </c>
      <c r="K464" s="4" t="s">
        <v>333</v>
      </c>
      <c r="L464" s="4" t="s">
        <v>737</v>
      </c>
      <c r="M464" s="3">
        <v>41947</v>
      </c>
      <c r="N464" s="4"/>
      <c r="O464" s="4" t="s">
        <v>718</v>
      </c>
      <c r="P464" s="4" t="s">
        <v>861</v>
      </c>
      <c r="Q464" s="4" t="s">
        <v>646</v>
      </c>
      <c r="R464" s="4" t="s">
        <v>400</v>
      </c>
      <c r="S464" s="4" t="s">
        <v>400</v>
      </c>
      <c r="T464" s="4" t="s">
        <v>210</v>
      </c>
      <c r="U464" s="4" t="s">
        <v>454</v>
      </c>
      <c r="V464" s="4">
        <v>220839</v>
      </c>
      <c r="W464" s="4"/>
      <c r="X464" s="4" t="s">
        <v>564</v>
      </c>
      <c r="Y464" s="4"/>
    </row>
    <row r="465" spans="1:25" ht="79.5" customHeight="1">
      <c r="A465" s="4" t="s">
        <v>400</v>
      </c>
      <c r="B465" s="4" t="s">
        <v>708</v>
      </c>
      <c r="C465" s="4" t="s">
        <v>248</v>
      </c>
      <c r="D465" s="4"/>
      <c r="E465" s="4"/>
      <c r="F465" s="4"/>
      <c r="G465" s="2">
        <v>2014</v>
      </c>
      <c r="H465" s="4">
        <v>0</v>
      </c>
      <c r="I465" s="4">
        <v>0</v>
      </c>
      <c r="J465" s="4" t="s">
        <v>279</v>
      </c>
      <c r="K465" s="4" t="s">
        <v>333</v>
      </c>
      <c r="L465" s="4" t="s">
        <v>737</v>
      </c>
      <c r="M465" s="3">
        <v>41884</v>
      </c>
      <c r="N465" s="4"/>
      <c r="O465" s="4" t="s">
        <v>718</v>
      </c>
      <c r="P465" s="4" t="s">
        <v>861</v>
      </c>
      <c r="Q465" s="4" t="s">
        <v>560</v>
      </c>
      <c r="R465" s="4" t="s">
        <v>400</v>
      </c>
      <c r="S465" s="4" t="s">
        <v>400</v>
      </c>
      <c r="T465" s="4" t="s">
        <v>210</v>
      </c>
      <c r="U465" s="4" t="s">
        <v>454</v>
      </c>
      <c r="V465" s="4">
        <v>219163</v>
      </c>
      <c r="W465" s="4"/>
      <c r="X465" s="4" t="s">
        <v>564</v>
      </c>
      <c r="Y465" s="4"/>
    </row>
    <row r="466" spans="1:25" ht="114" customHeight="1">
      <c r="A466" s="4" t="s">
        <v>400</v>
      </c>
      <c r="B466" s="4" t="s">
        <v>708</v>
      </c>
      <c r="C466" s="4" t="s">
        <v>248</v>
      </c>
      <c r="D466" s="4"/>
      <c r="E466" s="4"/>
      <c r="F466" s="4"/>
      <c r="G466" s="2">
        <v>2014</v>
      </c>
      <c r="H466" s="4">
        <v>0</v>
      </c>
      <c r="I466" s="4">
        <v>1000000</v>
      </c>
      <c r="J466" s="4" t="s">
        <v>637</v>
      </c>
      <c r="K466" s="4" t="s">
        <v>333</v>
      </c>
      <c r="L466" s="4" t="s">
        <v>737</v>
      </c>
      <c r="M466" s="3">
        <v>41955</v>
      </c>
      <c r="N466" s="4"/>
      <c r="O466" s="4" t="s">
        <v>467</v>
      </c>
      <c r="P466" s="4" t="s">
        <v>226</v>
      </c>
      <c r="Q466" s="4" t="s">
        <v>646</v>
      </c>
      <c r="R466" s="4" t="s">
        <v>400</v>
      </c>
      <c r="S466" s="4" t="s">
        <v>400</v>
      </c>
      <c r="T466" s="4" t="s">
        <v>210</v>
      </c>
      <c r="U466" s="4" t="s">
        <v>412</v>
      </c>
      <c r="V466" s="4">
        <v>220842</v>
      </c>
      <c r="W466" s="4"/>
      <c r="X466" s="4" t="s">
        <v>564</v>
      </c>
      <c r="Y466" s="4"/>
    </row>
    <row r="467" spans="1:25" ht="182.25" customHeight="1">
      <c r="A467" s="4" t="s">
        <v>400</v>
      </c>
      <c r="B467" s="4" t="s">
        <v>708</v>
      </c>
      <c r="C467" s="4" t="s">
        <v>248</v>
      </c>
      <c r="D467" s="4"/>
      <c r="E467" s="4"/>
      <c r="F467" s="4"/>
      <c r="G467" s="2">
        <v>2014</v>
      </c>
      <c r="H467" s="4">
        <v>0</v>
      </c>
      <c r="I467" s="4">
        <v>0</v>
      </c>
      <c r="J467" s="4" t="s">
        <v>64</v>
      </c>
      <c r="K467" s="4" t="s">
        <v>333</v>
      </c>
      <c r="L467" s="4" t="s">
        <v>737</v>
      </c>
      <c r="M467" s="3">
        <v>41934</v>
      </c>
      <c r="N467" s="4"/>
      <c r="O467" s="4" t="s">
        <v>718</v>
      </c>
      <c r="P467" s="4" t="s">
        <v>519</v>
      </c>
      <c r="Q467" s="4" t="s">
        <v>560</v>
      </c>
      <c r="R467" s="4" t="s">
        <v>400</v>
      </c>
      <c r="S467" s="4" t="s">
        <v>400</v>
      </c>
      <c r="T467" s="4" t="s">
        <v>210</v>
      </c>
      <c r="U467" s="4" t="s">
        <v>454</v>
      </c>
      <c r="V467" s="4">
        <v>220714</v>
      </c>
      <c r="W467" s="4"/>
      <c r="X467" s="4" t="s">
        <v>564</v>
      </c>
      <c r="Y467" s="4"/>
    </row>
    <row r="468" spans="1:25" ht="114" customHeight="1">
      <c r="A468" s="4" t="s">
        <v>400</v>
      </c>
      <c r="B468" s="4" t="s">
        <v>708</v>
      </c>
      <c r="C468" s="4" t="s">
        <v>248</v>
      </c>
      <c r="D468" s="4"/>
      <c r="E468" s="4"/>
      <c r="F468" s="4"/>
      <c r="G468" s="2">
        <v>2014</v>
      </c>
      <c r="H468" s="4">
        <v>0</v>
      </c>
      <c r="I468" s="4">
        <v>0</v>
      </c>
      <c r="J468" s="4" t="s">
        <v>482</v>
      </c>
      <c r="K468" s="4" t="s">
        <v>333</v>
      </c>
      <c r="L468" s="4" t="s">
        <v>737</v>
      </c>
      <c r="M468" s="3">
        <v>41942</v>
      </c>
      <c r="N468" s="4"/>
      <c r="O468" s="4" t="s">
        <v>718</v>
      </c>
      <c r="P468" s="4" t="s">
        <v>693</v>
      </c>
      <c r="Q468" s="4" t="s">
        <v>560</v>
      </c>
      <c r="R468" s="4" t="s">
        <v>400</v>
      </c>
      <c r="S468" s="4" t="s">
        <v>400</v>
      </c>
      <c r="T468" s="4" t="s">
        <v>210</v>
      </c>
      <c r="U468" s="4" t="s">
        <v>454</v>
      </c>
      <c r="V468" s="4">
        <v>220804</v>
      </c>
      <c r="W468" s="4"/>
      <c r="X468" s="4" t="s">
        <v>564</v>
      </c>
      <c r="Y468" s="4"/>
    </row>
    <row r="469" spans="1:25" ht="204.75" customHeight="1">
      <c r="A469" s="4" t="s">
        <v>400</v>
      </c>
      <c r="B469" s="4" t="s">
        <v>357</v>
      </c>
      <c r="C469" s="4" t="s">
        <v>248</v>
      </c>
      <c r="D469" s="4"/>
      <c r="E469" s="4"/>
      <c r="F469" s="4"/>
      <c r="G469" s="2">
        <v>2014</v>
      </c>
      <c r="H469" s="4">
        <v>2570000</v>
      </c>
      <c r="I469" s="4">
        <v>0</v>
      </c>
      <c r="J469" s="4" t="s">
        <v>79</v>
      </c>
      <c r="K469" s="4" t="s">
        <v>333</v>
      </c>
      <c r="L469" s="4" t="s">
        <v>737</v>
      </c>
      <c r="M469" s="3">
        <v>41950</v>
      </c>
      <c r="N469" s="4"/>
      <c r="O469" s="4" t="s">
        <v>467</v>
      </c>
      <c r="P469" s="4" t="s">
        <v>226</v>
      </c>
      <c r="Q469" s="4" t="s">
        <v>560</v>
      </c>
      <c r="R469" s="4" t="s">
        <v>400</v>
      </c>
      <c r="S469" s="4" t="s">
        <v>400</v>
      </c>
      <c r="T469" s="4" t="s">
        <v>439</v>
      </c>
      <c r="U469" s="4" t="s">
        <v>454</v>
      </c>
      <c r="V469" s="4">
        <v>220841</v>
      </c>
      <c r="W469" s="4"/>
      <c r="X469" s="4" t="s">
        <v>564</v>
      </c>
      <c r="Y469" s="4"/>
    </row>
    <row r="470" spans="1:25" ht="79.5" customHeight="1">
      <c r="A470" s="4" t="s">
        <v>400</v>
      </c>
      <c r="B470" s="4" t="s">
        <v>357</v>
      </c>
      <c r="C470" s="4" t="s">
        <v>248</v>
      </c>
      <c r="D470" s="4" t="s">
        <v>158</v>
      </c>
      <c r="E470" s="4" t="s">
        <v>767</v>
      </c>
      <c r="F470" s="4" t="s">
        <v>747</v>
      </c>
      <c r="G470" s="2">
        <v>2014</v>
      </c>
      <c r="H470" s="4">
        <v>182999</v>
      </c>
      <c r="I470" s="4">
        <v>0</v>
      </c>
      <c r="J470" s="4" t="s">
        <v>546</v>
      </c>
      <c r="K470" s="4" t="s">
        <v>333</v>
      </c>
      <c r="L470" s="4" t="s">
        <v>737</v>
      </c>
      <c r="M470" s="3">
        <v>41950</v>
      </c>
      <c r="N470" s="4" t="s">
        <v>597</v>
      </c>
      <c r="O470" s="4" t="s">
        <v>467</v>
      </c>
      <c r="P470" s="4" t="s">
        <v>861</v>
      </c>
      <c r="Q470" s="4" t="s">
        <v>560</v>
      </c>
      <c r="R470" s="4" t="s">
        <v>400</v>
      </c>
      <c r="S470" s="4" t="s">
        <v>400</v>
      </c>
      <c r="T470" s="4" t="s">
        <v>439</v>
      </c>
      <c r="U470" s="4" t="s">
        <v>412</v>
      </c>
      <c r="V470" s="4">
        <v>220433</v>
      </c>
      <c r="W470" s="4"/>
      <c r="X470" s="4" t="s">
        <v>404</v>
      </c>
      <c r="Y470" s="4" t="s">
        <v>731</v>
      </c>
    </row>
    <row r="471" spans="1:25" ht="79.5" customHeight="1">
      <c r="A471" s="4" t="s">
        <v>400</v>
      </c>
      <c r="B471" s="4" t="s">
        <v>357</v>
      </c>
      <c r="C471" s="4" t="s">
        <v>248</v>
      </c>
      <c r="D471" s="4" t="s">
        <v>158</v>
      </c>
      <c r="E471" s="4" t="s">
        <v>767</v>
      </c>
      <c r="F471" s="4" t="s">
        <v>747</v>
      </c>
      <c r="G471" s="2">
        <v>2014</v>
      </c>
      <c r="H471" s="4">
        <v>49950</v>
      </c>
      <c r="I471" s="4">
        <v>0</v>
      </c>
      <c r="J471" s="4" t="s">
        <v>627</v>
      </c>
      <c r="K471" s="4" t="s">
        <v>333</v>
      </c>
      <c r="L471" s="4" t="s">
        <v>737</v>
      </c>
      <c r="M471" s="3">
        <v>41926</v>
      </c>
      <c r="N471" s="4" t="s">
        <v>597</v>
      </c>
      <c r="O471" s="4" t="s">
        <v>467</v>
      </c>
      <c r="P471" s="4" t="s">
        <v>861</v>
      </c>
      <c r="Q471" s="4" t="s">
        <v>560</v>
      </c>
      <c r="R471" s="4" t="s">
        <v>400</v>
      </c>
      <c r="S471" s="4" t="s">
        <v>400</v>
      </c>
      <c r="T471" s="4" t="s">
        <v>439</v>
      </c>
      <c r="U471" s="4" t="s">
        <v>412</v>
      </c>
      <c r="V471" s="4">
        <v>219425</v>
      </c>
      <c r="W471" s="4"/>
      <c r="X471" s="4" t="s">
        <v>404</v>
      </c>
      <c r="Y471" s="4" t="s">
        <v>731</v>
      </c>
    </row>
    <row r="472" spans="1:25" ht="79.5" customHeight="1">
      <c r="A472" s="4" t="s">
        <v>400</v>
      </c>
      <c r="B472" s="4" t="s">
        <v>357</v>
      </c>
      <c r="C472" s="4" t="s">
        <v>248</v>
      </c>
      <c r="D472" s="4" t="s">
        <v>158</v>
      </c>
      <c r="E472" s="4" t="s">
        <v>767</v>
      </c>
      <c r="F472" s="4" t="s">
        <v>747</v>
      </c>
      <c r="G472" s="2">
        <v>2014</v>
      </c>
      <c r="H472" s="4">
        <v>112973</v>
      </c>
      <c r="I472" s="4">
        <v>0</v>
      </c>
      <c r="J472" s="4" t="s">
        <v>300</v>
      </c>
      <c r="K472" s="4" t="s">
        <v>333</v>
      </c>
      <c r="L472" s="4" t="s">
        <v>737</v>
      </c>
      <c r="M472" s="3">
        <v>41901</v>
      </c>
      <c r="N472" s="4" t="s">
        <v>597</v>
      </c>
      <c r="O472" s="4" t="s">
        <v>467</v>
      </c>
      <c r="P472" s="4" t="s">
        <v>207</v>
      </c>
      <c r="Q472" s="4" t="s">
        <v>560</v>
      </c>
      <c r="R472" s="4" t="s">
        <v>400</v>
      </c>
      <c r="S472" s="4" t="s">
        <v>400</v>
      </c>
      <c r="T472" s="4" t="s">
        <v>439</v>
      </c>
      <c r="U472" s="4" t="s">
        <v>412</v>
      </c>
      <c r="V472" s="4">
        <v>218156</v>
      </c>
      <c r="W472" s="4"/>
      <c r="X472" s="4" t="s">
        <v>404</v>
      </c>
      <c r="Y472" s="4" t="s">
        <v>731</v>
      </c>
    </row>
    <row r="473" spans="1:25" ht="57" customHeight="1">
      <c r="A473" s="4" t="s">
        <v>400</v>
      </c>
      <c r="B473" s="4" t="s">
        <v>678</v>
      </c>
      <c r="C473" s="4" t="s">
        <v>248</v>
      </c>
      <c r="D473" s="4"/>
      <c r="E473" s="4"/>
      <c r="F473" s="4"/>
      <c r="G473" s="2">
        <v>2014</v>
      </c>
      <c r="H473" s="4">
        <v>30000</v>
      </c>
      <c r="I473" s="4">
        <v>0</v>
      </c>
      <c r="J473" s="4" t="s">
        <v>90</v>
      </c>
      <c r="K473" s="4" t="s">
        <v>333</v>
      </c>
      <c r="L473" s="4" t="s">
        <v>737</v>
      </c>
      <c r="M473" s="3">
        <v>41935</v>
      </c>
      <c r="N473" s="4"/>
      <c r="O473" s="4" t="s">
        <v>718</v>
      </c>
      <c r="P473" s="4" t="s">
        <v>861</v>
      </c>
      <c r="Q473" s="4" t="s">
        <v>560</v>
      </c>
      <c r="R473" s="4" t="s">
        <v>400</v>
      </c>
      <c r="S473" s="4" t="s">
        <v>400</v>
      </c>
      <c r="T473" s="4" t="s">
        <v>439</v>
      </c>
      <c r="U473" s="4" t="s">
        <v>454</v>
      </c>
      <c r="V473" s="4">
        <v>219905</v>
      </c>
      <c r="W473" s="4"/>
      <c r="X473" s="4" t="s">
        <v>564</v>
      </c>
      <c r="Y473" s="4"/>
    </row>
    <row r="474" spans="1:25" ht="79.5" customHeight="1">
      <c r="A474" s="4" t="s">
        <v>400</v>
      </c>
      <c r="B474" s="4" t="s">
        <v>678</v>
      </c>
      <c r="C474" s="4" t="s">
        <v>248</v>
      </c>
      <c r="D474" s="4" t="s">
        <v>158</v>
      </c>
      <c r="E474" s="4" t="s">
        <v>809</v>
      </c>
      <c r="F474" s="4" t="s">
        <v>747</v>
      </c>
      <c r="G474" s="2">
        <v>2014</v>
      </c>
      <c r="H474" s="4">
        <v>28200</v>
      </c>
      <c r="I474" s="4">
        <v>0</v>
      </c>
      <c r="J474" s="4" t="s">
        <v>274</v>
      </c>
      <c r="K474" s="4" t="s">
        <v>333</v>
      </c>
      <c r="L474" s="4" t="s">
        <v>737</v>
      </c>
      <c r="M474" s="3">
        <v>41820</v>
      </c>
      <c r="N474" s="4" t="s">
        <v>597</v>
      </c>
      <c r="O474" s="4" t="s">
        <v>718</v>
      </c>
      <c r="P474" s="4" t="s">
        <v>226</v>
      </c>
      <c r="Q474" s="4" t="s">
        <v>560</v>
      </c>
      <c r="R474" s="4" t="s">
        <v>400</v>
      </c>
      <c r="S474" s="4" t="s">
        <v>400</v>
      </c>
      <c r="T474" s="4" t="s">
        <v>439</v>
      </c>
      <c r="U474" s="4" t="s">
        <v>412</v>
      </c>
      <c r="V474" s="4">
        <v>217845</v>
      </c>
      <c r="W474" s="4"/>
      <c r="X474" s="4" t="s">
        <v>404</v>
      </c>
      <c r="Y474" s="4" t="s">
        <v>731</v>
      </c>
    </row>
    <row r="475" spans="1:25" ht="79.5" customHeight="1">
      <c r="A475" s="4" t="s">
        <v>400</v>
      </c>
      <c r="B475" s="4" t="s">
        <v>678</v>
      </c>
      <c r="C475" s="4" t="s">
        <v>248</v>
      </c>
      <c r="D475" s="4" t="s">
        <v>158</v>
      </c>
      <c r="E475" s="4" t="s">
        <v>809</v>
      </c>
      <c r="F475" s="4" t="s">
        <v>747</v>
      </c>
      <c r="G475" s="2">
        <v>2014</v>
      </c>
      <c r="H475" s="4">
        <v>400000</v>
      </c>
      <c r="I475" s="4">
        <v>0</v>
      </c>
      <c r="J475" s="4" t="s">
        <v>751</v>
      </c>
      <c r="K475" s="4" t="s">
        <v>333</v>
      </c>
      <c r="L475" s="4" t="s">
        <v>737</v>
      </c>
      <c r="M475" s="3">
        <v>41890</v>
      </c>
      <c r="N475" s="4" t="s">
        <v>597</v>
      </c>
      <c r="O475" s="4" t="s">
        <v>718</v>
      </c>
      <c r="P475" s="4" t="s">
        <v>861</v>
      </c>
      <c r="Q475" s="4" t="s">
        <v>560</v>
      </c>
      <c r="R475" s="4" t="s">
        <v>400</v>
      </c>
      <c r="S475" s="4" t="s">
        <v>400</v>
      </c>
      <c r="T475" s="4" t="s">
        <v>439</v>
      </c>
      <c r="U475" s="4" t="s">
        <v>412</v>
      </c>
      <c r="V475" s="4">
        <v>218850</v>
      </c>
      <c r="W475" s="4"/>
      <c r="X475" s="4" t="s">
        <v>404</v>
      </c>
      <c r="Y475" s="4" t="s">
        <v>731</v>
      </c>
    </row>
    <row r="476" spans="1:25" ht="79.5" customHeight="1">
      <c r="A476" s="4" t="s">
        <v>400</v>
      </c>
      <c r="B476" s="4" t="s">
        <v>678</v>
      </c>
      <c r="C476" s="4" t="s">
        <v>248</v>
      </c>
      <c r="D476" s="4" t="s">
        <v>158</v>
      </c>
      <c r="E476" s="4" t="s">
        <v>809</v>
      </c>
      <c r="F476" s="4" t="s">
        <v>747</v>
      </c>
      <c r="G476" s="2">
        <v>2014</v>
      </c>
      <c r="H476" s="4">
        <v>100000</v>
      </c>
      <c r="I476" s="4">
        <v>0</v>
      </c>
      <c r="J476" s="4" t="s">
        <v>584</v>
      </c>
      <c r="K476" s="4" t="s">
        <v>333</v>
      </c>
      <c r="L476" s="4" t="s">
        <v>737</v>
      </c>
      <c r="M476" s="3">
        <v>41759</v>
      </c>
      <c r="N476" s="4" t="s">
        <v>597</v>
      </c>
      <c r="O476" s="4" t="s">
        <v>718</v>
      </c>
      <c r="P476" s="4" t="s">
        <v>226</v>
      </c>
      <c r="Q476" s="4" t="s">
        <v>560</v>
      </c>
      <c r="R476" s="4" t="s">
        <v>400</v>
      </c>
      <c r="S476" s="4" t="s">
        <v>400</v>
      </c>
      <c r="T476" s="4" t="s">
        <v>439</v>
      </c>
      <c r="U476" s="4" t="s">
        <v>412</v>
      </c>
      <c r="V476" s="4">
        <v>217834</v>
      </c>
      <c r="W476" s="4"/>
      <c r="X476" s="4" t="s">
        <v>404</v>
      </c>
      <c r="Y476" s="4" t="s">
        <v>731</v>
      </c>
    </row>
    <row r="477" spans="1:25" ht="79.5" customHeight="1">
      <c r="A477" s="4" t="s">
        <v>400</v>
      </c>
      <c r="B477" s="4" t="s">
        <v>678</v>
      </c>
      <c r="C477" s="4" t="s">
        <v>248</v>
      </c>
      <c r="D477" s="4" t="s">
        <v>158</v>
      </c>
      <c r="E477" s="4" t="s">
        <v>809</v>
      </c>
      <c r="F477" s="4" t="s">
        <v>747</v>
      </c>
      <c r="G477" s="2">
        <v>2014</v>
      </c>
      <c r="H477" s="4">
        <v>400000</v>
      </c>
      <c r="I477" s="4">
        <v>0</v>
      </c>
      <c r="J477" s="4" t="s">
        <v>751</v>
      </c>
      <c r="K477" s="4" t="s">
        <v>333</v>
      </c>
      <c r="L477" s="4" t="s">
        <v>737</v>
      </c>
      <c r="M477" s="3">
        <v>41890</v>
      </c>
      <c r="N477" s="4" t="s">
        <v>597</v>
      </c>
      <c r="O477" s="4" t="s">
        <v>718</v>
      </c>
      <c r="P477" s="4" t="s">
        <v>861</v>
      </c>
      <c r="Q477" s="4" t="s">
        <v>560</v>
      </c>
      <c r="R477" s="4" t="s">
        <v>400</v>
      </c>
      <c r="S477" s="4" t="s">
        <v>400</v>
      </c>
      <c r="T477" s="4" t="s">
        <v>439</v>
      </c>
      <c r="U477" s="4" t="s">
        <v>412</v>
      </c>
      <c r="V477" s="4">
        <v>217852</v>
      </c>
      <c r="W477" s="4"/>
      <c r="X477" s="4" t="s">
        <v>404</v>
      </c>
      <c r="Y477" s="4" t="s">
        <v>731</v>
      </c>
    </row>
    <row r="478" spans="1:25" ht="79.5" customHeight="1">
      <c r="A478" s="4" t="s">
        <v>400</v>
      </c>
      <c r="B478" s="4" t="s">
        <v>678</v>
      </c>
      <c r="C478" s="4" t="s">
        <v>248</v>
      </c>
      <c r="D478" s="4" t="s">
        <v>158</v>
      </c>
      <c r="E478" s="4" t="s">
        <v>809</v>
      </c>
      <c r="F478" s="4" t="s">
        <v>747</v>
      </c>
      <c r="G478" s="2">
        <v>2014</v>
      </c>
      <c r="H478" s="4">
        <v>107000</v>
      </c>
      <c r="I478" s="4">
        <v>0</v>
      </c>
      <c r="J478" s="4" t="s">
        <v>608</v>
      </c>
      <c r="K478" s="4" t="s">
        <v>333</v>
      </c>
      <c r="L478" s="4" t="s">
        <v>737</v>
      </c>
      <c r="M478" s="3">
        <v>41820</v>
      </c>
      <c r="N478" s="4" t="s">
        <v>597</v>
      </c>
      <c r="O478" s="4" t="s">
        <v>718</v>
      </c>
      <c r="P478" s="4" t="s">
        <v>226</v>
      </c>
      <c r="Q478" s="4" t="s">
        <v>560</v>
      </c>
      <c r="R478" s="4" t="s">
        <v>400</v>
      </c>
      <c r="S478" s="4" t="s">
        <v>400</v>
      </c>
      <c r="T478" s="4" t="s">
        <v>439</v>
      </c>
      <c r="U478" s="4" t="s">
        <v>412</v>
      </c>
      <c r="V478" s="4">
        <v>217843</v>
      </c>
      <c r="W478" s="4"/>
      <c r="X478" s="4" t="s">
        <v>404</v>
      </c>
      <c r="Y478" s="4" t="s">
        <v>731</v>
      </c>
    </row>
    <row r="479" spans="1:25" ht="79.5" customHeight="1">
      <c r="A479" s="4" t="s">
        <v>400</v>
      </c>
      <c r="B479" s="4" t="s">
        <v>678</v>
      </c>
      <c r="C479" s="4" t="s">
        <v>248</v>
      </c>
      <c r="D479" s="4" t="s">
        <v>158</v>
      </c>
      <c r="E479" s="4" t="s">
        <v>809</v>
      </c>
      <c r="F479" s="4" t="s">
        <v>747</v>
      </c>
      <c r="G479" s="2">
        <v>2014</v>
      </c>
      <c r="H479" s="4">
        <v>100000</v>
      </c>
      <c r="I479" s="4">
        <v>0</v>
      </c>
      <c r="J479" s="4" t="s">
        <v>433</v>
      </c>
      <c r="K479" s="4" t="s">
        <v>333</v>
      </c>
      <c r="L479" s="4" t="s">
        <v>737</v>
      </c>
      <c r="M479" s="3">
        <v>41820</v>
      </c>
      <c r="N479" s="4" t="s">
        <v>597</v>
      </c>
      <c r="O479" s="4" t="s">
        <v>718</v>
      </c>
      <c r="P479" s="4" t="s">
        <v>861</v>
      </c>
      <c r="Q479" s="4" t="s">
        <v>560</v>
      </c>
      <c r="R479" s="4" t="s">
        <v>400</v>
      </c>
      <c r="S479" s="4" t="s">
        <v>400</v>
      </c>
      <c r="T479" s="4" t="s">
        <v>439</v>
      </c>
      <c r="U479" s="4" t="s">
        <v>412</v>
      </c>
      <c r="V479" s="4">
        <v>217844</v>
      </c>
      <c r="W479" s="4"/>
      <c r="X479" s="4" t="s">
        <v>404</v>
      </c>
      <c r="Y479" s="4" t="s">
        <v>731</v>
      </c>
    </row>
    <row r="480" spans="1:25" ht="79.5" customHeight="1">
      <c r="A480" s="4" t="s">
        <v>545</v>
      </c>
      <c r="B480" s="4" t="s">
        <v>678</v>
      </c>
      <c r="C480" s="4" t="s">
        <v>248</v>
      </c>
      <c r="D480" s="4" t="s">
        <v>158</v>
      </c>
      <c r="E480" s="4" t="s">
        <v>809</v>
      </c>
      <c r="F480" s="4" t="s">
        <v>747</v>
      </c>
      <c r="G480" s="2">
        <v>2014</v>
      </c>
      <c r="H480" s="4">
        <v>1000000</v>
      </c>
      <c r="I480" s="4">
        <v>0</v>
      </c>
      <c r="J480" s="4" t="s">
        <v>339</v>
      </c>
      <c r="K480" s="4" t="s">
        <v>333</v>
      </c>
      <c r="L480" s="4" t="s">
        <v>737</v>
      </c>
      <c r="M480" s="3">
        <v>41901</v>
      </c>
      <c r="N480" s="4" t="s">
        <v>597</v>
      </c>
      <c r="O480" s="4" t="s">
        <v>718</v>
      </c>
      <c r="P480" s="4" t="s">
        <v>861</v>
      </c>
      <c r="Q480" s="4" t="s">
        <v>560</v>
      </c>
      <c r="R480" s="4" t="s">
        <v>545</v>
      </c>
      <c r="S480" s="4" t="s">
        <v>545</v>
      </c>
      <c r="T480" s="4" t="s">
        <v>439</v>
      </c>
      <c r="U480" s="4" t="s">
        <v>412</v>
      </c>
      <c r="V480" s="4">
        <v>218174</v>
      </c>
      <c r="W480" s="4"/>
      <c r="X480" s="4" t="s">
        <v>404</v>
      </c>
      <c r="Y480" s="4" t="s">
        <v>731</v>
      </c>
    </row>
    <row r="481" spans="1:25" ht="57" customHeight="1">
      <c r="A481" s="4" t="s">
        <v>848</v>
      </c>
      <c r="B481" s="4" t="s">
        <v>708</v>
      </c>
      <c r="C481" s="4" t="s">
        <v>248</v>
      </c>
      <c r="D481" s="4"/>
      <c r="E481" s="4"/>
      <c r="F481" s="4"/>
      <c r="G481" s="2">
        <v>2014</v>
      </c>
      <c r="H481" s="4">
        <v>100000</v>
      </c>
      <c r="I481" s="4">
        <v>0</v>
      </c>
      <c r="J481" s="4" t="s">
        <v>811</v>
      </c>
      <c r="K481" s="4">
        <v>100000</v>
      </c>
      <c r="L481" s="4" t="s">
        <v>737</v>
      </c>
      <c r="M481" s="3">
        <v>41905</v>
      </c>
      <c r="N481" s="4"/>
      <c r="O481" s="4" t="s">
        <v>718</v>
      </c>
      <c r="P481" s="4" t="s">
        <v>861</v>
      </c>
      <c r="Q481" s="4" t="s">
        <v>560</v>
      </c>
      <c r="R481" s="4" t="s">
        <v>848</v>
      </c>
      <c r="S481" s="4" t="s">
        <v>400</v>
      </c>
      <c r="T481" s="4" t="s">
        <v>210</v>
      </c>
      <c r="U481" s="4" t="s">
        <v>412</v>
      </c>
      <c r="V481" s="4">
        <v>219800</v>
      </c>
      <c r="W481" s="4"/>
      <c r="X481" s="4" t="s">
        <v>564</v>
      </c>
      <c r="Y481" s="4"/>
    </row>
    <row r="482" spans="1:25" ht="57" customHeight="1">
      <c r="A482" s="4" t="s">
        <v>495</v>
      </c>
      <c r="B482" s="4" t="s">
        <v>541</v>
      </c>
      <c r="C482" s="4" t="s">
        <v>248</v>
      </c>
      <c r="D482" s="4"/>
      <c r="E482" s="4"/>
      <c r="F482" s="4"/>
      <c r="G482" s="2">
        <v>2014</v>
      </c>
      <c r="H482" s="4">
        <v>1000000</v>
      </c>
      <c r="I482" s="4">
        <v>0</v>
      </c>
      <c r="J482" s="4" t="s">
        <v>1</v>
      </c>
      <c r="K482" s="4" t="s">
        <v>333</v>
      </c>
      <c r="L482" s="4" t="s">
        <v>737</v>
      </c>
      <c r="M482" s="3">
        <v>41876</v>
      </c>
      <c r="N482" s="4"/>
      <c r="O482" s="4" t="s">
        <v>718</v>
      </c>
      <c r="P482" s="4" t="s">
        <v>861</v>
      </c>
      <c r="Q482" s="4" t="s">
        <v>424</v>
      </c>
      <c r="R482" s="4" t="s">
        <v>495</v>
      </c>
      <c r="S482" s="4" t="s">
        <v>400</v>
      </c>
      <c r="T482" s="4" t="s">
        <v>301</v>
      </c>
      <c r="U482" s="4" t="s">
        <v>412</v>
      </c>
      <c r="V482" s="4">
        <v>217973</v>
      </c>
      <c r="W482" s="4"/>
      <c r="X482" s="4" t="s">
        <v>564</v>
      </c>
      <c r="Y482" s="4"/>
    </row>
    <row r="483" spans="1:25" ht="79.5" customHeight="1">
      <c r="A483" s="4" t="s">
        <v>615</v>
      </c>
      <c r="B483" s="4" t="s">
        <v>63</v>
      </c>
      <c r="C483" s="4" t="s">
        <v>248</v>
      </c>
      <c r="D483" s="4" t="s">
        <v>158</v>
      </c>
      <c r="E483" s="4" t="s">
        <v>854</v>
      </c>
      <c r="F483" s="4" t="s">
        <v>885</v>
      </c>
      <c r="G483" s="2">
        <v>2014</v>
      </c>
      <c r="H483" s="4">
        <v>40000</v>
      </c>
      <c r="I483" s="4">
        <v>0</v>
      </c>
      <c r="J483" s="4" t="s">
        <v>774</v>
      </c>
      <c r="K483" s="4" t="s">
        <v>333</v>
      </c>
      <c r="L483" s="4" t="s">
        <v>737</v>
      </c>
      <c r="M483" s="3">
        <v>41921</v>
      </c>
      <c r="N483" s="4" t="s">
        <v>597</v>
      </c>
      <c r="O483" s="4" t="s">
        <v>718</v>
      </c>
      <c r="P483" s="4" t="s">
        <v>861</v>
      </c>
      <c r="Q483" s="4" t="s">
        <v>424</v>
      </c>
      <c r="R483" s="4" t="s">
        <v>615</v>
      </c>
      <c r="S483" s="4" t="s">
        <v>615</v>
      </c>
      <c r="T483" s="4" t="s">
        <v>439</v>
      </c>
      <c r="U483" s="4" t="s">
        <v>412</v>
      </c>
      <c r="V483" s="4">
        <v>219323</v>
      </c>
      <c r="W483" s="4"/>
      <c r="X483" s="4" t="s">
        <v>404</v>
      </c>
      <c r="Y483" s="4" t="s">
        <v>731</v>
      </c>
    </row>
    <row r="484" spans="1:25" ht="57" customHeight="1">
      <c r="A484" s="4" t="s">
        <v>857</v>
      </c>
      <c r="B484" s="4" t="s">
        <v>820</v>
      </c>
      <c r="C484" s="4" t="s">
        <v>248</v>
      </c>
      <c r="D484" s="4"/>
      <c r="E484" s="4"/>
      <c r="F484" s="4"/>
      <c r="G484" s="2">
        <v>2014</v>
      </c>
      <c r="H484" s="4">
        <v>0</v>
      </c>
      <c r="I484" s="4">
        <v>1000000</v>
      </c>
      <c r="J484" s="4" t="s">
        <v>256</v>
      </c>
      <c r="K484" s="4" t="s">
        <v>333</v>
      </c>
      <c r="L484" s="4" t="s">
        <v>737</v>
      </c>
      <c r="M484" s="3">
        <v>41928</v>
      </c>
      <c r="N484" s="4"/>
      <c r="O484" s="4" t="s">
        <v>718</v>
      </c>
      <c r="P484" s="4" t="s">
        <v>861</v>
      </c>
      <c r="Q484" s="4" t="s">
        <v>646</v>
      </c>
      <c r="R484" s="4" t="s">
        <v>857</v>
      </c>
      <c r="S484" s="4" t="s">
        <v>400</v>
      </c>
      <c r="T484" s="4" t="s">
        <v>439</v>
      </c>
      <c r="U484" s="4" t="s">
        <v>454</v>
      </c>
      <c r="V484" s="4">
        <v>219670</v>
      </c>
      <c r="W484" s="4"/>
      <c r="X484" s="4" t="s">
        <v>564</v>
      </c>
      <c r="Y484" s="4"/>
    </row>
    <row r="485" spans="1:25" ht="79.5" customHeight="1">
      <c r="A485" s="4" t="s">
        <v>205</v>
      </c>
      <c r="B485" s="4" t="s">
        <v>357</v>
      </c>
      <c r="C485" s="4" t="s">
        <v>248</v>
      </c>
      <c r="D485" s="4" t="s">
        <v>158</v>
      </c>
      <c r="E485" s="4" t="s">
        <v>767</v>
      </c>
      <c r="F485" s="4" t="s">
        <v>747</v>
      </c>
      <c r="G485" s="2">
        <v>2014</v>
      </c>
      <c r="H485" s="4">
        <v>190738</v>
      </c>
      <c r="I485" s="4">
        <v>0</v>
      </c>
      <c r="J485" s="4" t="s">
        <v>546</v>
      </c>
      <c r="K485" s="4" t="s">
        <v>333</v>
      </c>
      <c r="L485" s="4" t="s">
        <v>737</v>
      </c>
      <c r="M485" s="3">
        <v>41950</v>
      </c>
      <c r="N485" s="4" t="s">
        <v>597</v>
      </c>
      <c r="O485" s="4" t="s">
        <v>467</v>
      </c>
      <c r="P485" s="4" t="s">
        <v>861</v>
      </c>
      <c r="Q485" s="4" t="s">
        <v>560</v>
      </c>
      <c r="R485" s="4" t="s">
        <v>205</v>
      </c>
      <c r="S485" s="4" t="s">
        <v>185</v>
      </c>
      <c r="T485" s="4" t="s">
        <v>439</v>
      </c>
      <c r="U485" s="4" t="s">
        <v>412</v>
      </c>
      <c r="V485" s="4">
        <v>220434</v>
      </c>
      <c r="W485" s="4"/>
      <c r="X485" s="4" t="s">
        <v>404</v>
      </c>
      <c r="Y485" s="4" t="s">
        <v>731</v>
      </c>
    </row>
    <row r="486" spans="1:25" ht="79.5" customHeight="1">
      <c r="A486" s="4" t="s">
        <v>484</v>
      </c>
      <c r="B486" s="4" t="s">
        <v>319</v>
      </c>
      <c r="C486" s="4" t="s">
        <v>248</v>
      </c>
      <c r="D486" s="4" t="s">
        <v>158</v>
      </c>
      <c r="E486" s="4" t="s">
        <v>86</v>
      </c>
      <c r="F486" s="4" t="s">
        <v>747</v>
      </c>
      <c r="G486" s="2">
        <v>2014</v>
      </c>
      <c r="H486" s="4">
        <v>31362</v>
      </c>
      <c r="I486" s="4">
        <v>0</v>
      </c>
      <c r="J486" s="4" t="s">
        <v>396</v>
      </c>
      <c r="K486" s="4">
        <v>35000</v>
      </c>
      <c r="L486" s="4" t="s">
        <v>877</v>
      </c>
      <c r="M486" s="3">
        <v>41918</v>
      </c>
      <c r="N486" s="4" t="s">
        <v>597</v>
      </c>
      <c r="O486" s="4" t="s">
        <v>718</v>
      </c>
      <c r="P486" s="4" t="s">
        <v>861</v>
      </c>
      <c r="Q486" s="4" t="s">
        <v>560</v>
      </c>
      <c r="R486" s="4" t="s">
        <v>484</v>
      </c>
      <c r="S486" s="4" t="s">
        <v>400</v>
      </c>
      <c r="T486" s="4" t="s">
        <v>551</v>
      </c>
      <c r="U486" s="4" t="s">
        <v>412</v>
      </c>
      <c r="V486" s="4">
        <v>219268</v>
      </c>
      <c r="W486" s="4"/>
      <c r="X486" s="4" t="s">
        <v>564</v>
      </c>
      <c r="Y486" s="4" t="s">
        <v>731</v>
      </c>
    </row>
    <row r="487" spans="1:25" ht="22.5" customHeight="1">
      <c r="A487" s="4" t="s">
        <v>781</v>
      </c>
      <c r="B487" s="4" t="s">
        <v>708</v>
      </c>
      <c r="C487" s="4" t="s">
        <v>248</v>
      </c>
      <c r="D487" s="4"/>
      <c r="E487" s="4"/>
      <c r="F487" s="4"/>
      <c r="G487" s="2">
        <v>2014</v>
      </c>
      <c r="H487" s="4">
        <v>0</v>
      </c>
      <c r="I487" s="4">
        <v>0</v>
      </c>
      <c r="J487" s="4" t="s">
        <v>546</v>
      </c>
      <c r="K487" s="4" t="s">
        <v>333</v>
      </c>
      <c r="L487" s="4" t="s">
        <v>737</v>
      </c>
      <c r="M487" s="3">
        <v>41907</v>
      </c>
      <c r="N487" s="4"/>
      <c r="O487" s="4" t="s">
        <v>718</v>
      </c>
      <c r="P487" s="4" t="s">
        <v>861</v>
      </c>
      <c r="Q487" s="4" t="s">
        <v>646</v>
      </c>
      <c r="R487" s="4" t="s">
        <v>781</v>
      </c>
      <c r="S487" s="4" t="s">
        <v>781</v>
      </c>
      <c r="T487" s="4" t="s">
        <v>210</v>
      </c>
      <c r="U487" s="4" t="s">
        <v>412</v>
      </c>
      <c r="V487" s="4">
        <v>219319</v>
      </c>
      <c r="W487" s="4"/>
      <c r="X487" s="4" t="s">
        <v>564</v>
      </c>
      <c r="Y487" s="4"/>
    </row>
    <row r="488" spans="1:25" ht="57" customHeight="1">
      <c r="A488" s="4" t="s">
        <v>102</v>
      </c>
      <c r="B488" s="4" t="s">
        <v>563</v>
      </c>
      <c r="C488" s="4" t="s">
        <v>248</v>
      </c>
      <c r="D488" s="4"/>
      <c r="E488" s="4"/>
      <c r="F488" s="4"/>
      <c r="G488" s="2">
        <v>2014</v>
      </c>
      <c r="H488" s="4">
        <v>123457</v>
      </c>
      <c r="I488" s="4">
        <v>0</v>
      </c>
      <c r="J488" s="4" t="s">
        <v>133</v>
      </c>
      <c r="K488" s="4">
        <v>20000000</v>
      </c>
      <c r="L488" s="4" t="s">
        <v>52</v>
      </c>
      <c r="M488" s="3">
        <v>41894</v>
      </c>
      <c r="N488" s="4"/>
      <c r="O488" s="4" t="s">
        <v>718</v>
      </c>
      <c r="P488" s="4" t="s">
        <v>239</v>
      </c>
      <c r="Q488" s="4" t="s">
        <v>560</v>
      </c>
      <c r="R488" s="4" t="s">
        <v>102</v>
      </c>
      <c r="S488" s="4" t="s">
        <v>400</v>
      </c>
      <c r="T488" s="4" t="s">
        <v>67</v>
      </c>
      <c r="U488" s="4" t="s">
        <v>412</v>
      </c>
      <c r="V488" s="4">
        <v>219033</v>
      </c>
      <c r="W488" s="4"/>
      <c r="X488" s="4" t="s">
        <v>564</v>
      </c>
      <c r="Y488" s="4"/>
    </row>
    <row r="489" spans="1:25" ht="57" customHeight="1">
      <c r="A489" s="4" t="s">
        <v>102</v>
      </c>
      <c r="B489" s="4" t="s">
        <v>400</v>
      </c>
      <c r="C489" s="4" t="s">
        <v>248</v>
      </c>
      <c r="D489" s="4"/>
      <c r="E489" s="4"/>
      <c r="F489" s="4"/>
      <c r="G489" s="2">
        <v>2014</v>
      </c>
      <c r="H489" s="4">
        <v>185185</v>
      </c>
      <c r="I489" s="4">
        <v>0</v>
      </c>
      <c r="J489" s="4" t="s">
        <v>711</v>
      </c>
      <c r="K489" s="4" t="s">
        <v>333</v>
      </c>
      <c r="L489" s="4" t="s">
        <v>737</v>
      </c>
      <c r="M489" s="3">
        <v>41894</v>
      </c>
      <c r="N489" s="4"/>
      <c r="O489" s="4" t="s">
        <v>718</v>
      </c>
      <c r="P489" s="4" t="s">
        <v>239</v>
      </c>
      <c r="Q489" s="4" t="s">
        <v>560</v>
      </c>
      <c r="R489" s="4" t="s">
        <v>102</v>
      </c>
      <c r="S489" s="4" t="s">
        <v>400</v>
      </c>
      <c r="T489" s="4" t="s">
        <v>301</v>
      </c>
      <c r="U489" s="4" t="s">
        <v>412</v>
      </c>
      <c r="V489" s="4">
        <v>219029</v>
      </c>
      <c r="W489" s="4"/>
      <c r="X489" s="4" t="s">
        <v>564</v>
      </c>
      <c r="Y489" s="4"/>
    </row>
    <row r="490" spans="1:25" ht="102" customHeight="1">
      <c r="A490" s="4" t="s">
        <v>859</v>
      </c>
      <c r="B490" s="4" t="s">
        <v>563</v>
      </c>
      <c r="C490" s="4" t="s">
        <v>248</v>
      </c>
      <c r="D490" s="4"/>
      <c r="E490" s="4"/>
      <c r="F490" s="4"/>
      <c r="G490" s="2">
        <v>2014</v>
      </c>
      <c r="H490" s="4">
        <v>0</v>
      </c>
      <c r="I490" s="4">
        <v>0</v>
      </c>
      <c r="J490" s="4" t="s">
        <v>591</v>
      </c>
      <c r="K490" s="4" t="s">
        <v>333</v>
      </c>
      <c r="L490" s="4" t="s">
        <v>737</v>
      </c>
      <c r="M490" s="3">
        <v>41867</v>
      </c>
      <c r="N490" s="4"/>
      <c r="O490" s="4" t="s">
        <v>718</v>
      </c>
      <c r="P490" s="4" t="s">
        <v>239</v>
      </c>
      <c r="Q490" s="4" t="s">
        <v>560</v>
      </c>
      <c r="R490" s="4" t="s">
        <v>859</v>
      </c>
      <c r="S490" s="4" t="s">
        <v>400</v>
      </c>
      <c r="T490" s="4" t="s">
        <v>67</v>
      </c>
      <c r="U490" s="4" t="s">
        <v>454</v>
      </c>
      <c r="V490" s="4">
        <v>219071</v>
      </c>
      <c r="W490" s="4"/>
      <c r="X490" s="4" t="s">
        <v>564</v>
      </c>
      <c r="Y490" s="4"/>
    </row>
    <row r="491" spans="1:25" ht="57" customHeight="1">
      <c r="A491" s="4" t="s">
        <v>859</v>
      </c>
      <c r="B491" s="4" t="s">
        <v>400</v>
      </c>
      <c r="C491" s="4" t="s">
        <v>248</v>
      </c>
      <c r="D491" s="4"/>
      <c r="E491" s="4"/>
      <c r="F491" s="4"/>
      <c r="G491" s="2">
        <v>2014</v>
      </c>
      <c r="H491" s="4">
        <v>0</v>
      </c>
      <c r="I491" s="4">
        <v>0</v>
      </c>
      <c r="J491" s="4" t="s">
        <v>49</v>
      </c>
      <c r="K491" s="4" t="s">
        <v>333</v>
      </c>
      <c r="L491" s="4" t="s">
        <v>737</v>
      </c>
      <c r="M491" s="3">
        <v>41904</v>
      </c>
      <c r="N491" s="4"/>
      <c r="O491" s="4" t="s">
        <v>718</v>
      </c>
      <c r="P491" s="4" t="s">
        <v>861</v>
      </c>
      <c r="Q491" s="4" t="s">
        <v>560</v>
      </c>
      <c r="R491" s="4" t="s">
        <v>859</v>
      </c>
      <c r="S491" s="4" t="s">
        <v>400</v>
      </c>
      <c r="T491" s="4" t="s">
        <v>301</v>
      </c>
      <c r="U491" s="4" t="s">
        <v>454</v>
      </c>
      <c r="V491" s="4">
        <v>219172</v>
      </c>
      <c r="W491" s="4"/>
      <c r="X491" s="4" t="s">
        <v>564</v>
      </c>
      <c r="Y491" s="4"/>
    </row>
    <row r="492" spans="1:25" ht="57" customHeight="1">
      <c r="A492" s="4" t="s">
        <v>429</v>
      </c>
      <c r="B492" s="4" t="s">
        <v>563</v>
      </c>
      <c r="C492" s="4" t="s">
        <v>248</v>
      </c>
      <c r="D492" s="4"/>
      <c r="E492" s="4"/>
      <c r="F492" s="4"/>
      <c r="G492" s="2">
        <v>2014</v>
      </c>
      <c r="H492" s="4">
        <v>30345</v>
      </c>
      <c r="I492" s="4">
        <v>0</v>
      </c>
      <c r="J492" s="4" t="s">
        <v>522</v>
      </c>
      <c r="K492" s="4" t="s">
        <v>333</v>
      </c>
      <c r="L492" s="4" t="s">
        <v>737</v>
      </c>
      <c r="M492" s="3">
        <v>41891</v>
      </c>
      <c r="N492" s="4"/>
      <c r="O492" s="4" t="s">
        <v>718</v>
      </c>
      <c r="P492" s="4" t="s">
        <v>693</v>
      </c>
      <c r="Q492" s="4" t="s">
        <v>560</v>
      </c>
      <c r="R492" s="4" t="s">
        <v>429</v>
      </c>
      <c r="S492" s="4" t="s">
        <v>400</v>
      </c>
      <c r="T492" s="4" t="s">
        <v>67</v>
      </c>
      <c r="U492" s="4" t="s">
        <v>412</v>
      </c>
      <c r="V492" s="4">
        <v>219054</v>
      </c>
      <c r="W492" s="4"/>
      <c r="X492" s="4" t="s">
        <v>564</v>
      </c>
      <c r="Y492" s="4"/>
    </row>
    <row r="493" spans="1:25" ht="57" customHeight="1">
      <c r="A493" s="4" t="s">
        <v>345</v>
      </c>
      <c r="B493" s="4" t="s">
        <v>541</v>
      </c>
      <c r="C493" s="4" t="s">
        <v>248</v>
      </c>
      <c r="D493" s="4"/>
      <c r="E493" s="4"/>
      <c r="F493" s="4"/>
      <c r="G493" s="2">
        <v>2014</v>
      </c>
      <c r="H493" s="4">
        <v>0</v>
      </c>
      <c r="I493" s="4">
        <v>25000000</v>
      </c>
      <c r="J493" s="4" t="s">
        <v>246</v>
      </c>
      <c r="K493" s="4" t="s">
        <v>333</v>
      </c>
      <c r="L493" s="4" t="s">
        <v>737</v>
      </c>
      <c r="M493" s="3">
        <v>41926</v>
      </c>
      <c r="N493" s="4"/>
      <c r="O493" s="4" t="s">
        <v>718</v>
      </c>
      <c r="P493" s="4" t="s">
        <v>861</v>
      </c>
      <c r="Q493" s="4" t="s">
        <v>646</v>
      </c>
      <c r="R493" s="4" t="s">
        <v>345</v>
      </c>
      <c r="S493" s="4" t="s">
        <v>400</v>
      </c>
      <c r="T493" s="4" t="s">
        <v>301</v>
      </c>
      <c r="U493" s="4" t="s">
        <v>412</v>
      </c>
      <c r="V493" s="4">
        <v>219325</v>
      </c>
      <c r="W493" s="4"/>
      <c r="X493" s="4" t="s">
        <v>564</v>
      </c>
      <c r="Y493" s="4"/>
    </row>
    <row r="494" spans="1:25" ht="79.5" customHeight="1">
      <c r="A494" s="4" t="s">
        <v>294</v>
      </c>
      <c r="B494" s="4" t="s">
        <v>678</v>
      </c>
      <c r="C494" s="4" t="s">
        <v>248</v>
      </c>
      <c r="D494" s="4" t="s">
        <v>158</v>
      </c>
      <c r="E494" s="4" t="s">
        <v>809</v>
      </c>
      <c r="F494" s="4" t="s">
        <v>747</v>
      </c>
      <c r="G494" s="2">
        <v>2014</v>
      </c>
      <c r="H494" s="4">
        <v>150000</v>
      </c>
      <c r="I494" s="4">
        <v>0</v>
      </c>
      <c r="J494" s="4" t="s">
        <v>316</v>
      </c>
      <c r="K494" s="4" t="s">
        <v>333</v>
      </c>
      <c r="L494" s="4" t="s">
        <v>737</v>
      </c>
      <c r="M494" s="3">
        <v>41943</v>
      </c>
      <c r="N494" s="4" t="s">
        <v>597</v>
      </c>
      <c r="O494" s="4" t="s">
        <v>718</v>
      </c>
      <c r="P494" s="4" t="s">
        <v>861</v>
      </c>
      <c r="Q494" s="4" t="s">
        <v>424</v>
      </c>
      <c r="R494" s="4" t="s">
        <v>294</v>
      </c>
      <c r="S494" s="4" t="s">
        <v>294</v>
      </c>
      <c r="T494" s="4" t="s">
        <v>439</v>
      </c>
      <c r="U494" s="4" t="s">
        <v>412</v>
      </c>
      <c r="V494" s="4">
        <v>220110</v>
      </c>
      <c r="W494" s="4"/>
      <c r="X494" s="4" t="s">
        <v>404</v>
      </c>
      <c r="Y494" s="4" t="s">
        <v>731</v>
      </c>
    </row>
    <row r="495" spans="1:25" ht="79.5" customHeight="1">
      <c r="A495" s="4" t="s">
        <v>503</v>
      </c>
      <c r="B495" s="4" t="s">
        <v>678</v>
      </c>
      <c r="C495" s="4" t="s">
        <v>248</v>
      </c>
      <c r="D495" s="4" t="s">
        <v>158</v>
      </c>
      <c r="E495" s="4" t="s">
        <v>809</v>
      </c>
      <c r="F495" s="4" t="s">
        <v>747</v>
      </c>
      <c r="G495" s="2">
        <v>2014</v>
      </c>
      <c r="H495" s="4">
        <v>20053</v>
      </c>
      <c r="I495" s="4">
        <v>0</v>
      </c>
      <c r="J495" s="4" t="s">
        <v>316</v>
      </c>
      <c r="K495" s="4">
        <v>15000</v>
      </c>
      <c r="L495" s="4" t="s">
        <v>262</v>
      </c>
      <c r="M495" s="3">
        <v>41883</v>
      </c>
      <c r="N495" s="4" t="s">
        <v>597</v>
      </c>
      <c r="O495" s="4" t="s">
        <v>718</v>
      </c>
      <c r="P495" s="4" t="s">
        <v>861</v>
      </c>
      <c r="Q495" s="4" t="s">
        <v>560</v>
      </c>
      <c r="R495" s="4" t="s">
        <v>503</v>
      </c>
      <c r="S495" s="4" t="s">
        <v>503</v>
      </c>
      <c r="T495" s="4" t="s">
        <v>439</v>
      </c>
      <c r="U495" s="4" t="s">
        <v>412</v>
      </c>
      <c r="V495" s="4">
        <v>218849</v>
      </c>
      <c r="W495" s="4"/>
      <c r="X495" s="4" t="s">
        <v>404</v>
      </c>
      <c r="Y495" s="4" t="s">
        <v>731</v>
      </c>
    </row>
    <row r="496" spans="1:25" ht="79.5" customHeight="1">
      <c r="A496" s="4" t="s">
        <v>650</v>
      </c>
      <c r="B496" s="4" t="s">
        <v>678</v>
      </c>
      <c r="C496" s="4" t="s">
        <v>248</v>
      </c>
      <c r="D496" s="4" t="s">
        <v>158</v>
      </c>
      <c r="E496" s="4" t="s">
        <v>809</v>
      </c>
      <c r="F496" s="4" t="s">
        <v>747</v>
      </c>
      <c r="G496" s="2">
        <v>2014</v>
      </c>
      <c r="H496" s="4">
        <v>50000</v>
      </c>
      <c r="I496" s="4">
        <v>0</v>
      </c>
      <c r="J496" s="4" t="s">
        <v>639</v>
      </c>
      <c r="K496" s="4" t="s">
        <v>333</v>
      </c>
      <c r="L496" s="4" t="s">
        <v>737</v>
      </c>
      <c r="M496" s="3">
        <v>41790</v>
      </c>
      <c r="N496" s="4" t="s">
        <v>597</v>
      </c>
      <c r="O496" s="4" t="s">
        <v>718</v>
      </c>
      <c r="P496" s="4" t="s">
        <v>226</v>
      </c>
      <c r="Q496" s="4" t="s">
        <v>560</v>
      </c>
      <c r="R496" s="4" t="s">
        <v>650</v>
      </c>
      <c r="S496" s="4" t="s">
        <v>400</v>
      </c>
      <c r="T496" s="4" t="s">
        <v>439</v>
      </c>
      <c r="U496" s="4" t="s">
        <v>412</v>
      </c>
      <c r="V496" s="4">
        <v>217842</v>
      </c>
      <c r="W496" s="4"/>
      <c r="X496" s="4" t="s">
        <v>404</v>
      </c>
      <c r="Y496" s="4" t="s">
        <v>731</v>
      </c>
    </row>
    <row r="497" spans="1:25" ht="90.75" customHeight="1">
      <c r="A497" s="4" t="s">
        <v>100</v>
      </c>
      <c r="B497" s="4" t="s">
        <v>708</v>
      </c>
      <c r="C497" s="4" t="s">
        <v>248</v>
      </c>
      <c r="D497" s="4"/>
      <c r="E497" s="4"/>
      <c r="F497" s="4"/>
      <c r="G497" s="2">
        <v>2014</v>
      </c>
      <c r="H497" s="4">
        <v>0</v>
      </c>
      <c r="I497" s="4">
        <v>0</v>
      </c>
      <c r="J497" s="4" t="s">
        <v>470</v>
      </c>
      <c r="K497" s="4" t="s">
        <v>333</v>
      </c>
      <c r="L497" s="4" t="s">
        <v>737</v>
      </c>
      <c r="M497" s="3">
        <v>41907</v>
      </c>
      <c r="N497" s="4"/>
      <c r="O497" s="4" t="s">
        <v>718</v>
      </c>
      <c r="P497" s="4" t="s">
        <v>861</v>
      </c>
      <c r="Q497" s="4" t="s">
        <v>646</v>
      </c>
      <c r="R497" s="4" t="s">
        <v>100</v>
      </c>
      <c r="S497" s="4" t="s">
        <v>100</v>
      </c>
      <c r="T497" s="4" t="s">
        <v>210</v>
      </c>
      <c r="U497" s="4" t="s">
        <v>454</v>
      </c>
      <c r="V497" s="4">
        <v>219318</v>
      </c>
      <c r="W497" s="4"/>
      <c r="X497" s="4" t="s">
        <v>564</v>
      </c>
      <c r="Y497" s="4"/>
    </row>
    <row r="498" spans="1:25" ht="22.5" customHeight="1">
      <c r="A498" s="4" t="s">
        <v>599</v>
      </c>
      <c r="B498" s="4" t="s">
        <v>435</v>
      </c>
      <c r="C498" s="4" t="s">
        <v>248</v>
      </c>
      <c r="D498" s="4"/>
      <c r="E498" s="4"/>
      <c r="F498" s="4"/>
      <c r="G498" s="2">
        <v>2014</v>
      </c>
      <c r="H498" s="4">
        <v>68776</v>
      </c>
      <c r="I498" s="4">
        <v>0</v>
      </c>
      <c r="J498" s="4" t="s">
        <v>812</v>
      </c>
      <c r="K498" s="4">
        <v>50000</v>
      </c>
      <c r="L498" s="4" t="s">
        <v>262</v>
      </c>
      <c r="M498" s="3">
        <v>41737</v>
      </c>
      <c r="N498" s="4"/>
      <c r="O498" s="4" t="s">
        <v>718</v>
      </c>
      <c r="P498" s="4" t="s">
        <v>226</v>
      </c>
      <c r="Q498" s="4" t="s">
        <v>424</v>
      </c>
      <c r="R498" s="4" t="s">
        <v>599</v>
      </c>
      <c r="S498" s="4" t="s">
        <v>599</v>
      </c>
      <c r="T498" s="4" t="s">
        <v>559</v>
      </c>
      <c r="U498" s="4" t="s">
        <v>412</v>
      </c>
      <c r="V498" s="4">
        <v>218262</v>
      </c>
      <c r="W498" s="4"/>
      <c r="X498" s="4" t="s">
        <v>564</v>
      </c>
      <c r="Y498" s="4"/>
    </row>
    <row r="499" spans="1:25" ht="57" customHeight="1">
      <c r="A499" s="4" t="s">
        <v>599</v>
      </c>
      <c r="B499" s="4" t="s">
        <v>563</v>
      </c>
      <c r="C499" s="4" t="s">
        <v>248</v>
      </c>
      <c r="D499" s="4"/>
      <c r="E499" s="4"/>
      <c r="F499" s="4"/>
      <c r="G499" s="2">
        <v>2014</v>
      </c>
      <c r="H499" s="4">
        <v>213904</v>
      </c>
      <c r="I499" s="4">
        <v>0</v>
      </c>
      <c r="J499" s="4" t="s">
        <v>161</v>
      </c>
      <c r="K499" s="4">
        <v>160000</v>
      </c>
      <c r="L499" s="4" t="s">
        <v>262</v>
      </c>
      <c r="M499" s="3">
        <v>41864</v>
      </c>
      <c r="N499" s="4"/>
      <c r="O499" s="4" t="s">
        <v>718</v>
      </c>
      <c r="P499" s="4" t="s">
        <v>207</v>
      </c>
      <c r="Q499" s="4" t="s">
        <v>424</v>
      </c>
      <c r="R499" s="4" t="s">
        <v>599</v>
      </c>
      <c r="S499" s="4" t="s">
        <v>599</v>
      </c>
      <c r="T499" s="4" t="s">
        <v>67</v>
      </c>
      <c r="U499" s="4" t="s">
        <v>454</v>
      </c>
      <c r="V499" s="4">
        <v>218876</v>
      </c>
      <c r="W499" s="4"/>
      <c r="X499" s="4" t="s">
        <v>564</v>
      </c>
      <c r="Y499" s="4"/>
    </row>
    <row r="500" spans="1:25" ht="79.5" customHeight="1">
      <c r="A500" s="4" t="s">
        <v>599</v>
      </c>
      <c r="B500" s="4" t="s">
        <v>414</v>
      </c>
      <c r="C500" s="4" t="s">
        <v>248</v>
      </c>
      <c r="D500" s="4" t="s">
        <v>158</v>
      </c>
      <c r="E500" s="4" t="s">
        <v>788</v>
      </c>
      <c r="F500" s="4" t="s">
        <v>845</v>
      </c>
      <c r="G500" s="2">
        <v>2014</v>
      </c>
      <c r="H500" s="4">
        <v>13305</v>
      </c>
      <c r="I500" s="4">
        <v>0</v>
      </c>
      <c r="J500" s="4" t="s">
        <v>165</v>
      </c>
      <c r="K500" s="4">
        <v>9952</v>
      </c>
      <c r="L500" s="4" t="s">
        <v>262</v>
      </c>
      <c r="M500" s="3">
        <v>41873</v>
      </c>
      <c r="N500" s="4" t="s">
        <v>597</v>
      </c>
      <c r="O500" s="4" t="s">
        <v>718</v>
      </c>
      <c r="P500" s="4" t="s">
        <v>42</v>
      </c>
      <c r="Q500" s="4" t="s">
        <v>424</v>
      </c>
      <c r="R500" s="4" t="s">
        <v>599</v>
      </c>
      <c r="S500" s="4" t="s">
        <v>599</v>
      </c>
      <c r="T500" s="4" t="s">
        <v>551</v>
      </c>
      <c r="U500" s="4" t="s">
        <v>412</v>
      </c>
      <c r="V500" s="4">
        <v>219973</v>
      </c>
      <c r="W500" s="4"/>
      <c r="X500" s="4" t="s">
        <v>564</v>
      </c>
      <c r="Y500" s="4" t="s">
        <v>731</v>
      </c>
    </row>
    <row r="501" spans="1:25" ht="79.5" customHeight="1">
      <c r="A501" s="4" t="s">
        <v>599</v>
      </c>
      <c r="B501" s="4" t="s">
        <v>414</v>
      </c>
      <c r="C501" s="4" t="s">
        <v>248</v>
      </c>
      <c r="D501" s="4" t="s">
        <v>158</v>
      </c>
      <c r="E501" s="4" t="s">
        <v>788</v>
      </c>
      <c r="F501" s="4" t="s">
        <v>845</v>
      </c>
      <c r="G501" s="2">
        <v>2014</v>
      </c>
      <c r="H501" s="4">
        <v>40978</v>
      </c>
      <c r="I501" s="4">
        <v>0</v>
      </c>
      <c r="J501" s="4" t="s">
        <v>744</v>
      </c>
      <c r="K501" s="4">
        <v>32250</v>
      </c>
      <c r="L501" s="4" t="s">
        <v>262</v>
      </c>
      <c r="M501" s="3">
        <v>41928</v>
      </c>
      <c r="N501" s="4" t="s">
        <v>597</v>
      </c>
      <c r="O501" s="4" t="s">
        <v>718</v>
      </c>
      <c r="P501" s="4" t="s">
        <v>359</v>
      </c>
      <c r="Q501" s="4" t="s">
        <v>424</v>
      </c>
      <c r="R501" s="4" t="s">
        <v>599</v>
      </c>
      <c r="S501" s="4" t="s">
        <v>599</v>
      </c>
      <c r="T501" s="4" t="s">
        <v>551</v>
      </c>
      <c r="U501" s="4" t="s">
        <v>412</v>
      </c>
      <c r="V501" s="4">
        <v>219972</v>
      </c>
      <c r="W501" s="4"/>
      <c r="X501" s="4" t="s">
        <v>564</v>
      </c>
      <c r="Y501" s="4" t="s">
        <v>731</v>
      </c>
    </row>
    <row r="502" spans="1:25" ht="79.5" customHeight="1">
      <c r="A502" s="4" t="s">
        <v>599</v>
      </c>
      <c r="B502" s="4" t="s">
        <v>414</v>
      </c>
      <c r="C502" s="4" t="s">
        <v>248</v>
      </c>
      <c r="D502" s="4" t="s">
        <v>158</v>
      </c>
      <c r="E502" s="4" t="s">
        <v>788</v>
      </c>
      <c r="F502" s="4" t="s">
        <v>845</v>
      </c>
      <c r="G502" s="2">
        <v>2014</v>
      </c>
      <c r="H502" s="4">
        <v>53508</v>
      </c>
      <c r="I502" s="4">
        <v>0</v>
      </c>
      <c r="J502" s="4" t="s">
        <v>217</v>
      </c>
      <c r="K502" s="4">
        <v>40024</v>
      </c>
      <c r="L502" s="4" t="s">
        <v>262</v>
      </c>
      <c r="M502" s="3">
        <v>41873</v>
      </c>
      <c r="N502" s="4" t="s">
        <v>597</v>
      </c>
      <c r="O502" s="4" t="s">
        <v>718</v>
      </c>
      <c r="P502" s="4" t="s">
        <v>230</v>
      </c>
      <c r="Q502" s="4" t="s">
        <v>424</v>
      </c>
      <c r="R502" s="4" t="s">
        <v>599</v>
      </c>
      <c r="S502" s="4" t="s">
        <v>599</v>
      </c>
      <c r="T502" s="4" t="s">
        <v>551</v>
      </c>
      <c r="U502" s="4" t="s">
        <v>412</v>
      </c>
      <c r="V502" s="4">
        <v>219971</v>
      </c>
      <c r="W502" s="4"/>
      <c r="X502" s="4" t="s">
        <v>564</v>
      </c>
      <c r="Y502" s="4" t="s">
        <v>731</v>
      </c>
    </row>
    <row r="503" spans="1:25" ht="79.5" customHeight="1">
      <c r="A503" s="4" t="s">
        <v>599</v>
      </c>
      <c r="B503" s="4" t="s">
        <v>898</v>
      </c>
      <c r="C503" s="4" t="s">
        <v>248</v>
      </c>
      <c r="D503" s="4" t="s">
        <v>158</v>
      </c>
      <c r="E503" s="4" t="s">
        <v>529</v>
      </c>
      <c r="F503" s="4" t="s">
        <v>845</v>
      </c>
      <c r="G503" s="2">
        <v>2014</v>
      </c>
      <c r="H503" s="4">
        <v>60160</v>
      </c>
      <c r="I503" s="4">
        <v>0</v>
      </c>
      <c r="J503" s="4" t="s">
        <v>169</v>
      </c>
      <c r="K503" s="4">
        <v>45000</v>
      </c>
      <c r="L503" s="4" t="s">
        <v>262</v>
      </c>
      <c r="M503" s="3">
        <v>41876</v>
      </c>
      <c r="N503" s="4" t="s">
        <v>597</v>
      </c>
      <c r="O503" s="4" t="s">
        <v>718</v>
      </c>
      <c r="P503" s="4" t="s">
        <v>861</v>
      </c>
      <c r="Q503" s="4" t="s">
        <v>424</v>
      </c>
      <c r="R503" s="4" t="s">
        <v>599</v>
      </c>
      <c r="S503" s="4" t="s">
        <v>599</v>
      </c>
      <c r="T503" s="4" t="s">
        <v>559</v>
      </c>
      <c r="U503" s="4" t="s">
        <v>412</v>
      </c>
      <c r="V503" s="4">
        <v>218877</v>
      </c>
      <c r="W503" s="4"/>
      <c r="X503" s="4" t="s">
        <v>564</v>
      </c>
      <c r="Y503" s="4" t="s">
        <v>731</v>
      </c>
    </row>
    <row r="504" spans="1:25" ht="79.5" customHeight="1">
      <c r="A504" s="4" t="s">
        <v>599</v>
      </c>
      <c r="B504" s="4" t="s">
        <v>863</v>
      </c>
      <c r="C504" s="4" t="s">
        <v>248</v>
      </c>
      <c r="D504" s="4" t="s">
        <v>158</v>
      </c>
      <c r="E504" s="4" t="s">
        <v>702</v>
      </c>
      <c r="F504" s="4" t="s">
        <v>747</v>
      </c>
      <c r="G504" s="2">
        <v>2014</v>
      </c>
      <c r="H504" s="4">
        <v>197628</v>
      </c>
      <c r="I504" s="4">
        <v>0</v>
      </c>
      <c r="J504" s="4" t="s">
        <v>233</v>
      </c>
      <c r="K504" s="4">
        <v>150000</v>
      </c>
      <c r="L504" s="4" t="s">
        <v>262</v>
      </c>
      <c r="M504" s="3">
        <v>41884</v>
      </c>
      <c r="N504" s="4" t="s">
        <v>597</v>
      </c>
      <c r="O504" s="4" t="s">
        <v>718</v>
      </c>
      <c r="P504" s="4" t="s">
        <v>693</v>
      </c>
      <c r="Q504" s="4" t="s">
        <v>424</v>
      </c>
      <c r="R504" s="4" t="s">
        <v>599</v>
      </c>
      <c r="S504" s="4" t="s">
        <v>599</v>
      </c>
      <c r="T504" s="4" t="s">
        <v>551</v>
      </c>
      <c r="U504" s="4" t="s">
        <v>412</v>
      </c>
      <c r="V504" s="4">
        <v>218144</v>
      </c>
      <c r="W504" s="4"/>
      <c r="X504" s="4" t="s">
        <v>564</v>
      </c>
      <c r="Y504" s="4" t="s">
        <v>731</v>
      </c>
    </row>
    <row r="505" spans="1:25" ht="90.75" customHeight="1">
      <c r="A505" s="4" t="s">
        <v>664</v>
      </c>
      <c r="B505" s="4" t="s">
        <v>259</v>
      </c>
      <c r="C505" s="4" t="s">
        <v>248</v>
      </c>
      <c r="D505" s="4" t="s">
        <v>158</v>
      </c>
      <c r="E505" s="4" t="s">
        <v>715</v>
      </c>
      <c r="F505" s="4" t="s">
        <v>845</v>
      </c>
      <c r="G505" s="2">
        <v>2014</v>
      </c>
      <c r="H505" s="4">
        <v>0</v>
      </c>
      <c r="I505" s="4">
        <v>500000</v>
      </c>
      <c r="J505" s="4" t="s">
        <v>833</v>
      </c>
      <c r="K505" s="4" t="s">
        <v>333</v>
      </c>
      <c r="L505" s="4" t="s">
        <v>737</v>
      </c>
      <c r="M505" s="3">
        <v>41893</v>
      </c>
      <c r="N505" s="4" t="s">
        <v>597</v>
      </c>
      <c r="O505" s="4" t="s">
        <v>718</v>
      </c>
      <c r="P505" s="4" t="s">
        <v>861</v>
      </c>
      <c r="Q505" s="4" t="s">
        <v>646</v>
      </c>
      <c r="R505" s="4" t="s">
        <v>664</v>
      </c>
      <c r="S505" s="4" t="s">
        <v>400</v>
      </c>
      <c r="T505" s="4" t="s">
        <v>559</v>
      </c>
      <c r="U505" s="4" t="s">
        <v>412</v>
      </c>
      <c r="V505" s="4">
        <v>219018</v>
      </c>
      <c r="W505" s="4"/>
      <c r="X505" s="4" t="s">
        <v>564</v>
      </c>
      <c r="Y505" s="4" t="s">
        <v>731</v>
      </c>
    </row>
    <row r="506" spans="1:25" ht="79.5" customHeight="1">
      <c r="A506" s="4" t="s">
        <v>451</v>
      </c>
      <c r="B506" s="4" t="s">
        <v>319</v>
      </c>
      <c r="C506" s="4" t="s">
        <v>248</v>
      </c>
      <c r="D506" s="4" t="s">
        <v>158</v>
      </c>
      <c r="E506" s="4" t="s">
        <v>86</v>
      </c>
      <c r="F506" s="4" t="s">
        <v>747</v>
      </c>
      <c r="G506" s="2">
        <v>2014</v>
      </c>
      <c r="H506" s="4">
        <v>44803</v>
      </c>
      <c r="I506" s="4">
        <v>0</v>
      </c>
      <c r="J506" s="4" t="s">
        <v>565</v>
      </c>
      <c r="K506" s="4">
        <v>50000</v>
      </c>
      <c r="L506" s="4" t="s">
        <v>877</v>
      </c>
      <c r="M506" s="3">
        <v>41915</v>
      </c>
      <c r="N506" s="4" t="s">
        <v>597</v>
      </c>
      <c r="O506" s="4" t="s">
        <v>718</v>
      </c>
      <c r="P506" s="4" t="s">
        <v>861</v>
      </c>
      <c r="Q506" s="4" t="s">
        <v>560</v>
      </c>
      <c r="R506" s="4" t="s">
        <v>451</v>
      </c>
      <c r="S506" s="4" t="s">
        <v>400</v>
      </c>
      <c r="T506" s="4" t="s">
        <v>551</v>
      </c>
      <c r="U506" s="4" t="s">
        <v>412</v>
      </c>
      <c r="V506" s="4">
        <v>219271</v>
      </c>
      <c r="W506" s="4"/>
      <c r="X506" s="4" t="s">
        <v>564</v>
      </c>
      <c r="Y506" s="4" t="s">
        <v>731</v>
      </c>
    </row>
    <row r="507" spans="1:25" ht="57" customHeight="1">
      <c r="A507" s="4" t="s">
        <v>497</v>
      </c>
      <c r="B507" s="4" t="s">
        <v>110</v>
      </c>
      <c r="C507" s="4" t="s">
        <v>248</v>
      </c>
      <c r="D507" s="4"/>
      <c r="E507" s="4"/>
      <c r="F507" s="4"/>
      <c r="G507" s="2">
        <v>2014</v>
      </c>
      <c r="H507" s="4">
        <v>144425</v>
      </c>
      <c r="I507" s="4">
        <v>0</v>
      </c>
      <c r="J507" s="4" t="s">
        <v>288</v>
      </c>
      <c r="K507" s="4">
        <v>1049969</v>
      </c>
      <c r="L507" s="4" t="s">
        <v>500</v>
      </c>
      <c r="M507" s="3">
        <v>41822</v>
      </c>
      <c r="N507" s="4"/>
      <c r="O507" s="4" t="s">
        <v>718</v>
      </c>
      <c r="P507" s="4" t="s">
        <v>861</v>
      </c>
      <c r="Q507" s="4" t="s">
        <v>424</v>
      </c>
      <c r="R507" s="4" t="s">
        <v>497</v>
      </c>
      <c r="S507" s="4" t="s">
        <v>497</v>
      </c>
      <c r="T507" s="4" t="s">
        <v>559</v>
      </c>
      <c r="U507" s="4" t="s">
        <v>412</v>
      </c>
      <c r="V507" s="4">
        <v>218879</v>
      </c>
      <c r="W507" s="4"/>
      <c r="X507" s="4" t="s">
        <v>564</v>
      </c>
      <c r="Y507" s="4"/>
    </row>
    <row r="508" spans="1:25" ht="79.5" customHeight="1">
      <c r="A508" s="4" t="s">
        <v>497</v>
      </c>
      <c r="B508" s="4" t="s">
        <v>63</v>
      </c>
      <c r="C508" s="4" t="s">
        <v>248</v>
      </c>
      <c r="D508" s="4" t="s">
        <v>158</v>
      </c>
      <c r="E508" s="4" t="s">
        <v>854</v>
      </c>
      <c r="F508" s="4" t="s">
        <v>885</v>
      </c>
      <c r="G508" s="2">
        <v>2014</v>
      </c>
      <c r="H508" s="4">
        <v>0</v>
      </c>
      <c r="I508" s="4">
        <v>13810247</v>
      </c>
      <c r="J508" s="4" t="s">
        <v>800</v>
      </c>
      <c r="K508" s="4">
        <v>100000000</v>
      </c>
      <c r="L508" s="4" t="s">
        <v>500</v>
      </c>
      <c r="M508" s="3">
        <v>41935</v>
      </c>
      <c r="N508" s="4" t="s">
        <v>597</v>
      </c>
      <c r="O508" s="4" t="s">
        <v>718</v>
      </c>
      <c r="P508" s="4" t="s">
        <v>861</v>
      </c>
      <c r="Q508" s="4" t="s">
        <v>646</v>
      </c>
      <c r="R508" s="4" t="s">
        <v>497</v>
      </c>
      <c r="S508" s="4" t="s">
        <v>497</v>
      </c>
      <c r="T508" s="4" t="s">
        <v>439</v>
      </c>
      <c r="U508" s="4" t="s">
        <v>412</v>
      </c>
      <c r="V508" s="4">
        <v>219693</v>
      </c>
      <c r="W508" s="4"/>
      <c r="X508" s="4" t="s">
        <v>404</v>
      </c>
      <c r="Y508" s="4" t="s">
        <v>731</v>
      </c>
    </row>
    <row r="509" spans="1:25" ht="22.5" customHeight="1">
      <c r="A509" s="4" t="s">
        <v>497</v>
      </c>
      <c r="B509" s="4" t="s">
        <v>114</v>
      </c>
      <c r="C509" s="4" t="s">
        <v>248</v>
      </c>
      <c r="D509" s="4"/>
      <c r="E509" s="4"/>
      <c r="F509" s="4"/>
      <c r="G509" s="2">
        <v>2014</v>
      </c>
      <c r="H509" s="4">
        <v>299596</v>
      </c>
      <c r="I509" s="4">
        <v>0</v>
      </c>
      <c r="J509" s="4" t="s">
        <v>816</v>
      </c>
      <c r="K509" s="4">
        <v>2178063</v>
      </c>
      <c r="L509" s="4" t="s">
        <v>500</v>
      </c>
      <c r="M509" s="3">
        <v>41876</v>
      </c>
      <c r="N509" s="4"/>
      <c r="O509" s="4" t="s">
        <v>718</v>
      </c>
      <c r="P509" s="4" t="s">
        <v>207</v>
      </c>
      <c r="Q509" s="4" t="s">
        <v>424</v>
      </c>
      <c r="R509" s="4" t="s">
        <v>497</v>
      </c>
      <c r="S509" s="4" t="s">
        <v>497</v>
      </c>
      <c r="T509" s="4" t="s">
        <v>559</v>
      </c>
      <c r="U509" s="4" t="s">
        <v>412</v>
      </c>
      <c r="V509" s="4">
        <v>218878</v>
      </c>
      <c r="W509" s="4"/>
      <c r="X509" s="4" t="s">
        <v>564</v>
      </c>
      <c r="Y509" s="4"/>
    </row>
    <row r="510" spans="1:25" ht="22.5" customHeight="1">
      <c r="A510" s="4" t="s">
        <v>497</v>
      </c>
      <c r="B510" s="4" t="s">
        <v>114</v>
      </c>
      <c r="C510" s="4" t="s">
        <v>248</v>
      </c>
      <c r="D510" s="4"/>
      <c r="E510" s="4"/>
      <c r="F510" s="4"/>
      <c r="G510" s="2">
        <v>2014</v>
      </c>
      <c r="H510" s="4">
        <v>187540</v>
      </c>
      <c r="I510" s="4">
        <v>0</v>
      </c>
      <c r="J510" s="4" t="s">
        <v>826</v>
      </c>
      <c r="K510" s="4">
        <v>1363419</v>
      </c>
      <c r="L510" s="4" t="s">
        <v>500</v>
      </c>
      <c r="M510" s="3">
        <v>41863</v>
      </c>
      <c r="N510" s="4"/>
      <c r="O510" s="4" t="s">
        <v>718</v>
      </c>
      <c r="P510" s="4" t="s">
        <v>693</v>
      </c>
      <c r="Q510" s="4" t="s">
        <v>424</v>
      </c>
      <c r="R510" s="4" t="s">
        <v>497</v>
      </c>
      <c r="S510" s="4" t="s">
        <v>497</v>
      </c>
      <c r="T510" s="4" t="s">
        <v>559</v>
      </c>
      <c r="U510" s="4" t="s">
        <v>412</v>
      </c>
      <c r="V510" s="4">
        <v>218103</v>
      </c>
      <c r="W510" s="4"/>
      <c r="X510" s="4" t="s">
        <v>564</v>
      </c>
      <c r="Y510" s="4"/>
    </row>
    <row r="511" spans="1:25" ht="22.5" customHeight="1">
      <c r="A511" s="4" t="s">
        <v>497</v>
      </c>
      <c r="B511" s="4" t="s">
        <v>114</v>
      </c>
      <c r="C511" s="4" t="s">
        <v>248</v>
      </c>
      <c r="D511" s="4"/>
      <c r="E511" s="4"/>
      <c r="F511" s="4"/>
      <c r="G511" s="2">
        <v>2014</v>
      </c>
      <c r="H511" s="4">
        <v>207226</v>
      </c>
      <c r="I511" s="4">
        <v>0</v>
      </c>
      <c r="J511" s="4" t="s">
        <v>295</v>
      </c>
      <c r="K511" s="4">
        <v>1524768</v>
      </c>
      <c r="L511" s="4" t="s">
        <v>500</v>
      </c>
      <c r="M511" s="3">
        <v>41950</v>
      </c>
      <c r="N511" s="4"/>
      <c r="O511" s="4" t="s">
        <v>718</v>
      </c>
      <c r="P511" s="4" t="s">
        <v>230</v>
      </c>
      <c r="Q511" s="4" t="s">
        <v>424</v>
      </c>
      <c r="R511" s="4" t="s">
        <v>497</v>
      </c>
      <c r="S511" s="4" t="s">
        <v>497</v>
      </c>
      <c r="T511" s="4" t="s">
        <v>559</v>
      </c>
      <c r="U511" s="4" t="s">
        <v>412</v>
      </c>
      <c r="V511" s="4">
        <v>220697</v>
      </c>
      <c r="W511" s="4"/>
      <c r="X511" s="4" t="s">
        <v>564</v>
      </c>
      <c r="Y511" s="4"/>
    </row>
    <row r="512" spans="1:25" ht="79.5" customHeight="1">
      <c r="A512" s="4" t="s">
        <v>497</v>
      </c>
      <c r="B512" s="4" t="s">
        <v>259</v>
      </c>
      <c r="C512" s="4" t="s">
        <v>248</v>
      </c>
      <c r="D512" s="4" t="s">
        <v>158</v>
      </c>
      <c r="E512" s="4" t="s">
        <v>715</v>
      </c>
      <c r="F512" s="4" t="s">
        <v>845</v>
      </c>
      <c r="G512" s="2">
        <v>2014</v>
      </c>
      <c r="H512" s="4">
        <v>687758</v>
      </c>
      <c r="I512" s="4">
        <v>0</v>
      </c>
      <c r="J512" s="4" t="s">
        <v>576</v>
      </c>
      <c r="K512" s="4">
        <v>5000000</v>
      </c>
      <c r="L512" s="4" t="s">
        <v>500</v>
      </c>
      <c r="M512" s="3">
        <v>41844</v>
      </c>
      <c r="N512" s="4" t="s">
        <v>597</v>
      </c>
      <c r="O512" s="4" t="s">
        <v>718</v>
      </c>
      <c r="P512" s="4" t="s">
        <v>693</v>
      </c>
      <c r="Q512" s="4" t="s">
        <v>424</v>
      </c>
      <c r="R512" s="4" t="s">
        <v>497</v>
      </c>
      <c r="S512" s="4" t="s">
        <v>497</v>
      </c>
      <c r="T512" s="4" t="s">
        <v>559</v>
      </c>
      <c r="U512" s="4" t="s">
        <v>412</v>
      </c>
      <c r="V512" s="4">
        <v>218098</v>
      </c>
      <c r="W512" s="4"/>
      <c r="X512" s="4" t="s">
        <v>564</v>
      </c>
      <c r="Y512" s="4" t="s">
        <v>731</v>
      </c>
    </row>
    <row r="513" spans="1:25" ht="79.5" customHeight="1">
      <c r="A513" s="4" t="s">
        <v>497</v>
      </c>
      <c r="B513" s="4" t="s">
        <v>259</v>
      </c>
      <c r="C513" s="4" t="s">
        <v>248</v>
      </c>
      <c r="D513" s="4" t="s">
        <v>158</v>
      </c>
      <c r="E513" s="4" t="s">
        <v>715</v>
      </c>
      <c r="F513" s="4" t="s">
        <v>845</v>
      </c>
      <c r="G513" s="2">
        <v>2014</v>
      </c>
      <c r="H513" s="4">
        <v>687758</v>
      </c>
      <c r="I513" s="4">
        <v>0</v>
      </c>
      <c r="J513" s="4" t="s">
        <v>740</v>
      </c>
      <c r="K513" s="4">
        <v>5000000</v>
      </c>
      <c r="L513" s="4" t="s">
        <v>500</v>
      </c>
      <c r="M513" s="3">
        <v>41891</v>
      </c>
      <c r="N513" s="4" t="s">
        <v>597</v>
      </c>
      <c r="O513" s="4" t="s">
        <v>718</v>
      </c>
      <c r="P513" s="4" t="s">
        <v>207</v>
      </c>
      <c r="Q513" s="4" t="s">
        <v>424</v>
      </c>
      <c r="R513" s="4" t="s">
        <v>497</v>
      </c>
      <c r="S513" s="4" t="s">
        <v>497</v>
      </c>
      <c r="T513" s="4" t="s">
        <v>559</v>
      </c>
      <c r="U513" s="4" t="s">
        <v>412</v>
      </c>
      <c r="V513" s="4">
        <v>218949</v>
      </c>
      <c r="W513" s="4"/>
      <c r="X513" s="4" t="s">
        <v>564</v>
      </c>
      <c r="Y513" s="4" t="s">
        <v>731</v>
      </c>
    </row>
    <row r="514" spans="1:25" ht="79.5" customHeight="1">
      <c r="A514" s="4" t="s">
        <v>497</v>
      </c>
      <c r="B514" s="4" t="s">
        <v>259</v>
      </c>
      <c r="C514" s="4" t="s">
        <v>248</v>
      </c>
      <c r="D514" s="4" t="s">
        <v>158</v>
      </c>
      <c r="E514" s="4" t="s">
        <v>715</v>
      </c>
      <c r="F514" s="4" t="s">
        <v>845</v>
      </c>
      <c r="G514" s="2">
        <v>2014</v>
      </c>
      <c r="H514" s="4">
        <v>687758</v>
      </c>
      <c r="I514" s="4">
        <v>0</v>
      </c>
      <c r="J514" s="4" t="s">
        <v>740</v>
      </c>
      <c r="K514" s="4">
        <v>5000000</v>
      </c>
      <c r="L514" s="4" t="s">
        <v>500</v>
      </c>
      <c r="M514" s="3">
        <v>41877</v>
      </c>
      <c r="N514" s="4" t="s">
        <v>597</v>
      </c>
      <c r="O514" s="4" t="s">
        <v>718</v>
      </c>
      <c r="P514" s="4" t="s">
        <v>207</v>
      </c>
      <c r="Q514" s="4" t="s">
        <v>424</v>
      </c>
      <c r="R514" s="4" t="s">
        <v>497</v>
      </c>
      <c r="S514" s="4" t="s">
        <v>497</v>
      </c>
      <c r="T514" s="4" t="s">
        <v>559</v>
      </c>
      <c r="U514" s="4" t="s">
        <v>412</v>
      </c>
      <c r="V514" s="4">
        <v>216155</v>
      </c>
      <c r="W514" s="4"/>
      <c r="X514" s="4" t="s">
        <v>564</v>
      </c>
      <c r="Y514" s="4" t="s">
        <v>731</v>
      </c>
    </row>
    <row r="515" spans="1:25" ht="22.5" customHeight="1">
      <c r="A515" s="4" t="s">
        <v>497</v>
      </c>
      <c r="B515" s="4" t="s">
        <v>446</v>
      </c>
      <c r="C515" s="4" t="s">
        <v>248</v>
      </c>
      <c r="D515" s="4"/>
      <c r="E515" s="4"/>
      <c r="F515" s="4"/>
      <c r="G515" s="2">
        <v>2014</v>
      </c>
      <c r="H515" s="4">
        <v>325000</v>
      </c>
      <c r="I515" s="4">
        <v>0</v>
      </c>
      <c r="J515" s="4" t="s">
        <v>125</v>
      </c>
      <c r="K515" s="4">
        <v>2436300</v>
      </c>
      <c r="L515" s="4" t="s">
        <v>500</v>
      </c>
      <c r="M515" s="3">
        <v>41908</v>
      </c>
      <c r="N515" s="4"/>
      <c r="O515" s="4" t="s">
        <v>718</v>
      </c>
      <c r="P515" s="4" t="s">
        <v>207</v>
      </c>
      <c r="Q515" s="4" t="s">
        <v>560</v>
      </c>
      <c r="R515" s="4" t="s">
        <v>497</v>
      </c>
      <c r="S515" s="4" t="s">
        <v>497</v>
      </c>
      <c r="T515" s="4" t="s">
        <v>559</v>
      </c>
      <c r="U515" s="4" t="s">
        <v>412</v>
      </c>
      <c r="V515" s="4">
        <v>218874</v>
      </c>
      <c r="W515" s="4"/>
      <c r="X515" s="4" t="s">
        <v>568</v>
      </c>
      <c r="Y515" s="4"/>
    </row>
    <row r="516" spans="1:25" ht="22.5" customHeight="1">
      <c r="A516" s="4" t="s">
        <v>497</v>
      </c>
      <c r="B516" s="4" t="s">
        <v>446</v>
      </c>
      <c r="C516" s="4" t="s">
        <v>248</v>
      </c>
      <c r="D516" s="4"/>
      <c r="E516" s="4"/>
      <c r="F516" s="4"/>
      <c r="G516" s="2">
        <v>2014</v>
      </c>
      <c r="H516" s="4">
        <v>325000</v>
      </c>
      <c r="I516" s="4">
        <v>0</v>
      </c>
      <c r="J516" s="4" t="s">
        <v>491</v>
      </c>
      <c r="K516" s="4">
        <v>2436304</v>
      </c>
      <c r="L516" s="4" t="s">
        <v>500</v>
      </c>
      <c r="M516" s="3">
        <v>41908</v>
      </c>
      <c r="N516" s="4"/>
      <c r="O516" s="4" t="s">
        <v>718</v>
      </c>
      <c r="P516" s="4" t="s">
        <v>693</v>
      </c>
      <c r="Q516" s="4" t="s">
        <v>424</v>
      </c>
      <c r="R516" s="4" t="s">
        <v>497</v>
      </c>
      <c r="S516" s="4" t="s">
        <v>497</v>
      </c>
      <c r="T516" s="4" t="s">
        <v>559</v>
      </c>
      <c r="U516" s="4" t="s">
        <v>412</v>
      </c>
      <c r="V516" s="4">
        <v>218871</v>
      </c>
      <c r="W516" s="4"/>
      <c r="X516" s="4" t="s">
        <v>564</v>
      </c>
      <c r="Y516" s="4"/>
    </row>
    <row r="517" spans="1:25" ht="79.5" customHeight="1">
      <c r="A517" s="4" t="s">
        <v>497</v>
      </c>
      <c r="B517" s="4" t="s">
        <v>382</v>
      </c>
      <c r="C517" s="4" t="s">
        <v>248</v>
      </c>
      <c r="D517" s="4" t="s">
        <v>158</v>
      </c>
      <c r="E517" s="4" t="s">
        <v>743</v>
      </c>
      <c r="F517" s="4" t="s">
        <v>845</v>
      </c>
      <c r="G517" s="2">
        <v>2014</v>
      </c>
      <c r="H517" s="4">
        <v>275103</v>
      </c>
      <c r="I517" s="4">
        <v>0</v>
      </c>
      <c r="J517" s="4" t="s">
        <v>750</v>
      </c>
      <c r="K517" s="4">
        <v>2000000</v>
      </c>
      <c r="L517" s="4" t="s">
        <v>500</v>
      </c>
      <c r="M517" s="3">
        <v>41843</v>
      </c>
      <c r="N517" s="4" t="s">
        <v>597</v>
      </c>
      <c r="O517" s="4" t="s">
        <v>718</v>
      </c>
      <c r="P517" s="4" t="s">
        <v>226</v>
      </c>
      <c r="Q517" s="4" t="s">
        <v>424</v>
      </c>
      <c r="R517" s="4" t="s">
        <v>497</v>
      </c>
      <c r="S517" s="4" t="s">
        <v>497</v>
      </c>
      <c r="T517" s="4" t="s">
        <v>559</v>
      </c>
      <c r="U517" s="4" t="s">
        <v>412</v>
      </c>
      <c r="V517" s="4">
        <v>218888</v>
      </c>
      <c r="W517" s="4"/>
      <c r="X517" s="4" t="s">
        <v>564</v>
      </c>
      <c r="Y517" s="4" t="s">
        <v>731</v>
      </c>
    </row>
    <row r="518" spans="1:25" ht="79.5" customHeight="1">
      <c r="A518" s="4" t="s">
        <v>497</v>
      </c>
      <c r="B518" s="4" t="s">
        <v>382</v>
      </c>
      <c r="C518" s="4" t="s">
        <v>248</v>
      </c>
      <c r="D518" s="4" t="s">
        <v>158</v>
      </c>
      <c r="E518" s="4" t="s">
        <v>743</v>
      </c>
      <c r="F518" s="4" t="s">
        <v>845</v>
      </c>
      <c r="G518" s="2">
        <v>2014</v>
      </c>
      <c r="H518" s="4">
        <v>432239</v>
      </c>
      <c r="I518" s="4">
        <v>0</v>
      </c>
      <c r="J518" s="4" t="s">
        <v>531</v>
      </c>
      <c r="K518" s="4">
        <v>3000000</v>
      </c>
      <c r="L518" s="4" t="s">
        <v>500</v>
      </c>
      <c r="M518" s="3">
        <v>41901</v>
      </c>
      <c r="N518" s="4" t="s">
        <v>597</v>
      </c>
      <c r="O518" s="4" t="s">
        <v>718</v>
      </c>
      <c r="P518" s="4" t="s">
        <v>693</v>
      </c>
      <c r="Q518" s="4" t="s">
        <v>560</v>
      </c>
      <c r="R518" s="4" t="s">
        <v>497</v>
      </c>
      <c r="S518" s="4" t="s">
        <v>497</v>
      </c>
      <c r="T518" s="4" t="s">
        <v>559</v>
      </c>
      <c r="U518" s="4" t="s">
        <v>412</v>
      </c>
      <c r="V518" s="4">
        <v>218263</v>
      </c>
      <c r="W518" s="4"/>
      <c r="X518" s="4" t="s">
        <v>568</v>
      </c>
      <c r="Y518" s="4" t="s">
        <v>731</v>
      </c>
    </row>
    <row r="519" spans="1:25" ht="79.5" customHeight="1">
      <c r="A519" s="4" t="s">
        <v>497</v>
      </c>
      <c r="B519" s="4" t="s">
        <v>382</v>
      </c>
      <c r="C519" s="4" t="s">
        <v>248</v>
      </c>
      <c r="D519" s="4" t="s">
        <v>158</v>
      </c>
      <c r="E519" s="4" t="s">
        <v>743</v>
      </c>
      <c r="F519" s="4" t="s">
        <v>845</v>
      </c>
      <c r="G519" s="2">
        <v>2014</v>
      </c>
      <c r="H519" s="4">
        <v>1491507</v>
      </c>
      <c r="I519" s="4">
        <v>0</v>
      </c>
      <c r="J519" s="4" t="s">
        <v>15</v>
      </c>
      <c r="K519" s="4">
        <v>10800000</v>
      </c>
      <c r="L519" s="4" t="s">
        <v>500</v>
      </c>
      <c r="M519" s="3">
        <v>41941</v>
      </c>
      <c r="N519" s="4" t="s">
        <v>597</v>
      </c>
      <c r="O519" s="4" t="s">
        <v>718</v>
      </c>
      <c r="P519" s="4" t="s">
        <v>861</v>
      </c>
      <c r="Q519" s="4" t="s">
        <v>424</v>
      </c>
      <c r="R519" s="4" t="s">
        <v>497</v>
      </c>
      <c r="S519" s="4" t="s">
        <v>497</v>
      </c>
      <c r="T519" s="4" t="s">
        <v>559</v>
      </c>
      <c r="U519" s="4" t="s">
        <v>412</v>
      </c>
      <c r="V519" s="4">
        <v>220268</v>
      </c>
      <c r="W519" s="4"/>
      <c r="X519" s="4" t="s">
        <v>564</v>
      </c>
      <c r="Y519" s="4" t="s">
        <v>731</v>
      </c>
    </row>
    <row r="520" spans="1:25" ht="79.5" customHeight="1">
      <c r="A520" s="4" t="s">
        <v>497</v>
      </c>
      <c r="B520" s="4" t="s">
        <v>382</v>
      </c>
      <c r="C520" s="4" t="s">
        <v>248</v>
      </c>
      <c r="D520" s="4" t="s">
        <v>158</v>
      </c>
      <c r="E520" s="4" t="s">
        <v>743</v>
      </c>
      <c r="F520" s="4" t="s">
        <v>845</v>
      </c>
      <c r="G520" s="2">
        <v>2014</v>
      </c>
      <c r="H520" s="4">
        <v>297910</v>
      </c>
      <c r="I520" s="4">
        <v>0</v>
      </c>
      <c r="J520" s="4" t="s">
        <v>736</v>
      </c>
      <c r="K520" s="4">
        <v>2157166</v>
      </c>
      <c r="L520" s="4" t="s">
        <v>500</v>
      </c>
      <c r="M520" s="3">
        <v>41913</v>
      </c>
      <c r="N520" s="4" t="s">
        <v>597</v>
      </c>
      <c r="O520" s="4" t="s">
        <v>718</v>
      </c>
      <c r="P520" s="4" t="s">
        <v>207</v>
      </c>
      <c r="Q520" s="4" t="s">
        <v>424</v>
      </c>
      <c r="R520" s="4" t="s">
        <v>497</v>
      </c>
      <c r="S520" s="4" t="s">
        <v>497</v>
      </c>
      <c r="T520" s="4" t="s">
        <v>559</v>
      </c>
      <c r="U520" s="4" t="s">
        <v>412</v>
      </c>
      <c r="V520" s="4">
        <v>220026</v>
      </c>
      <c r="W520" s="4"/>
      <c r="X520" s="4" t="s">
        <v>404</v>
      </c>
      <c r="Y520" s="4" t="s">
        <v>731</v>
      </c>
    </row>
    <row r="521" spans="1:25" ht="79.5" customHeight="1">
      <c r="A521" s="4" t="s">
        <v>497</v>
      </c>
      <c r="B521" s="4" t="s">
        <v>898</v>
      </c>
      <c r="C521" s="4" t="s">
        <v>248</v>
      </c>
      <c r="D521" s="4" t="s">
        <v>158</v>
      </c>
      <c r="E521" s="4" t="s">
        <v>529</v>
      </c>
      <c r="F521" s="4" t="s">
        <v>845</v>
      </c>
      <c r="G521" s="2">
        <v>2014</v>
      </c>
      <c r="H521" s="4">
        <v>96294</v>
      </c>
      <c r="I521" s="4">
        <v>0</v>
      </c>
      <c r="J521" s="4" t="s">
        <v>623</v>
      </c>
      <c r="K521" s="4">
        <v>700057</v>
      </c>
      <c r="L521" s="4" t="s">
        <v>500</v>
      </c>
      <c r="M521" s="3">
        <v>41834</v>
      </c>
      <c r="N521" s="4" t="s">
        <v>597</v>
      </c>
      <c r="O521" s="4" t="s">
        <v>718</v>
      </c>
      <c r="P521" s="4" t="s">
        <v>226</v>
      </c>
      <c r="Q521" s="4" t="s">
        <v>424</v>
      </c>
      <c r="R521" s="4" t="s">
        <v>497</v>
      </c>
      <c r="S521" s="4" t="s">
        <v>497</v>
      </c>
      <c r="T521" s="4" t="s">
        <v>559</v>
      </c>
      <c r="U521" s="4" t="s">
        <v>412</v>
      </c>
      <c r="V521" s="4">
        <v>218887</v>
      </c>
      <c r="W521" s="4"/>
      <c r="X521" s="4" t="s">
        <v>564</v>
      </c>
      <c r="Y521" s="4" t="s">
        <v>731</v>
      </c>
    </row>
    <row r="522" spans="1:25" ht="79.5" customHeight="1">
      <c r="A522" s="4" t="s">
        <v>497</v>
      </c>
      <c r="B522" s="4" t="s">
        <v>898</v>
      </c>
      <c r="C522" s="4" t="s">
        <v>248</v>
      </c>
      <c r="D522" s="4" t="s">
        <v>158</v>
      </c>
      <c r="E522" s="4" t="s">
        <v>529</v>
      </c>
      <c r="F522" s="4" t="s">
        <v>845</v>
      </c>
      <c r="G522" s="2">
        <v>2014</v>
      </c>
      <c r="H522" s="4">
        <v>1519127</v>
      </c>
      <c r="I522" s="4">
        <v>0</v>
      </c>
      <c r="J522" s="4" t="s">
        <v>838</v>
      </c>
      <c r="K522" s="4">
        <v>11000000</v>
      </c>
      <c r="L522" s="4" t="s">
        <v>500</v>
      </c>
      <c r="M522" s="3">
        <v>41942</v>
      </c>
      <c r="N522" s="4" t="s">
        <v>597</v>
      </c>
      <c r="O522" s="4" t="s">
        <v>718</v>
      </c>
      <c r="P522" s="4" t="s">
        <v>861</v>
      </c>
      <c r="Q522" s="4" t="s">
        <v>424</v>
      </c>
      <c r="R522" s="4" t="s">
        <v>497</v>
      </c>
      <c r="S522" s="4" t="s">
        <v>497</v>
      </c>
      <c r="T522" s="4" t="s">
        <v>559</v>
      </c>
      <c r="U522" s="4" t="s">
        <v>412</v>
      </c>
      <c r="V522" s="4">
        <v>220853</v>
      </c>
      <c r="W522" s="4"/>
      <c r="X522" s="4" t="s">
        <v>564</v>
      </c>
      <c r="Y522" s="4" t="s">
        <v>731</v>
      </c>
    </row>
    <row r="523" spans="1:25" ht="79.5" customHeight="1">
      <c r="A523" s="4" t="s">
        <v>497</v>
      </c>
      <c r="B523" s="4" t="s">
        <v>898</v>
      </c>
      <c r="C523" s="4" t="s">
        <v>248</v>
      </c>
      <c r="D523" s="4" t="s">
        <v>158</v>
      </c>
      <c r="E523" s="4" t="s">
        <v>529</v>
      </c>
      <c r="F523" s="4" t="s">
        <v>845</v>
      </c>
      <c r="G523" s="2">
        <v>2014</v>
      </c>
      <c r="H523" s="4">
        <v>345256</v>
      </c>
      <c r="I523" s="4">
        <v>0</v>
      </c>
      <c r="J523" s="4" t="s">
        <v>630</v>
      </c>
      <c r="K523" s="4">
        <v>2500000</v>
      </c>
      <c r="L523" s="4" t="s">
        <v>500</v>
      </c>
      <c r="M523" s="3">
        <v>41940</v>
      </c>
      <c r="N523" s="4" t="s">
        <v>597</v>
      </c>
      <c r="O523" s="4" t="s">
        <v>718</v>
      </c>
      <c r="P523" s="4" t="s">
        <v>207</v>
      </c>
      <c r="Q523" s="4" t="s">
        <v>424</v>
      </c>
      <c r="R523" s="4" t="s">
        <v>497</v>
      </c>
      <c r="S523" s="4" t="s">
        <v>497</v>
      </c>
      <c r="T523" s="4" t="s">
        <v>559</v>
      </c>
      <c r="U523" s="4" t="s">
        <v>412</v>
      </c>
      <c r="V523" s="4">
        <v>220135</v>
      </c>
      <c r="W523" s="4"/>
      <c r="X523" s="4" t="s">
        <v>564</v>
      </c>
      <c r="Y523" s="4" t="s">
        <v>731</v>
      </c>
    </row>
    <row r="524" spans="1:25" ht="45.75" customHeight="1">
      <c r="A524" s="4" t="s">
        <v>497</v>
      </c>
      <c r="B524" s="4" t="s">
        <v>191</v>
      </c>
      <c r="C524" s="4" t="s">
        <v>248</v>
      </c>
      <c r="D524" s="4"/>
      <c r="E524" s="4"/>
      <c r="F524" s="4"/>
      <c r="G524" s="2">
        <v>2014</v>
      </c>
      <c r="H524" s="4">
        <v>89542</v>
      </c>
      <c r="I524" s="4">
        <v>0</v>
      </c>
      <c r="J524" s="4" t="s">
        <v>860</v>
      </c>
      <c r="K524" s="4">
        <v>625000</v>
      </c>
      <c r="L524" s="4" t="s">
        <v>500</v>
      </c>
      <c r="M524" s="3">
        <v>41894</v>
      </c>
      <c r="N524" s="4"/>
      <c r="O524" s="4" t="s">
        <v>508</v>
      </c>
      <c r="P524" s="4" t="s">
        <v>861</v>
      </c>
      <c r="Q524" s="4" t="s">
        <v>424</v>
      </c>
      <c r="R524" s="4" t="s">
        <v>497</v>
      </c>
      <c r="S524" s="4" t="s">
        <v>497</v>
      </c>
      <c r="T524" s="4" t="s">
        <v>67</v>
      </c>
      <c r="U524" s="4" t="s">
        <v>412</v>
      </c>
      <c r="V524" s="4">
        <v>218124</v>
      </c>
      <c r="W524" s="4"/>
      <c r="X524" s="4" t="s">
        <v>564</v>
      </c>
      <c r="Y524" s="4"/>
    </row>
    <row r="525" spans="1:25" ht="45.75" customHeight="1">
      <c r="A525" s="4" t="s">
        <v>497</v>
      </c>
      <c r="B525" s="4" t="s">
        <v>191</v>
      </c>
      <c r="C525" s="4" t="s">
        <v>248</v>
      </c>
      <c r="D525" s="4"/>
      <c r="E525" s="4"/>
      <c r="F525" s="4"/>
      <c r="G525" s="2">
        <v>2014</v>
      </c>
      <c r="H525" s="4">
        <v>13755158</v>
      </c>
      <c r="I525" s="4">
        <v>0</v>
      </c>
      <c r="J525" s="4" t="s">
        <v>391</v>
      </c>
      <c r="K525" s="4">
        <v>100000000</v>
      </c>
      <c r="L525" s="4" t="s">
        <v>500</v>
      </c>
      <c r="M525" s="3">
        <v>41894</v>
      </c>
      <c r="N525" s="4"/>
      <c r="O525" s="4" t="s">
        <v>508</v>
      </c>
      <c r="P525" s="4" t="s">
        <v>861</v>
      </c>
      <c r="Q525" s="4" t="s">
        <v>424</v>
      </c>
      <c r="R525" s="4" t="s">
        <v>497</v>
      </c>
      <c r="S525" s="4" t="s">
        <v>497</v>
      </c>
      <c r="T525" s="4" t="s">
        <v>67</v>
      </c>
      <c r="U525" s="4" t="s">
        <v>412</v>
      </c>
      <c r="V525" s="4">
        <v>219562</v>
      </c>
      <c r="W525" s="4"/>
      <c r="X525" s="4" t="s">
        <v>564</v>
      </c>
      <c r="Y525" s="4"/>
    </row>
    <row r="526" spans="1:25" ht="45.75" customHeight="1">
      <c r="A526" s="4" t="s">
        <v>497</v>
      </c>
      <c r="B526" s="4" t="s">
        <v>191</v>
      </c>
      <c r="C526" s="4" t="s">
        <v>248</v>
      </c>
      <c r="D526" s="4"/>
      <c r="E526" s="4"/>
      <c r="F526" s="4"/>
      <c r="G526" s="2">
        <v>2014</v>
      </c>
      <c r="H526" s="4">
        <v>24306</v>
      </c>
      <c r="I526" s="4">
        <v>0</v>
      </c>
      <c r="J526" s="4" t="s">
        <v>605</v>
      </c>
      <c r="K526" s="4">
        <v>176000</v>
      </c>
      <c r="L526" s="4" t="s">
        <v>500</v>
      </c>
      <c r="M526" s="3">
        <v>41947</v>
      </c>
      <c r="N526" s="4"/>
      <c r="O526" s="4" t="s">
        <v>508</v>
      </c>
      <c r="P526" s="4" t="s">
        <v>861</v>
      </c>
      <c r="Q526" s="4" t="s">
        <v>424</v>
      </c>
      <c r="R526" s="4" t="s">
        <v>497</v>
      </c>
      <c r="S526" s="4" t="s">
        <v>497</v>
      </c>
      <c r="T526" s="4" t="s">
        <v>67</v>
      </c>
      <c r="U526" s="4" t="s">
        <v>412</v>
      </c>
      <c r="V526" s="4">
        <v>220264</v>
      </c>
      <c r="W526" s="4"/>
      <c r="X526" s="4" t="s">
        <v>564</v>
      </c>
      <c r="Y526" s="4"/>
    </row>
    <row r="527" spans="1:25" ht="45.75" customHeight="1">
      <c r="A527" s="4" t="s">
        <v>497</v>
      </c>
      <c r="B527" s="4" t="s">
        <v>191</v>
      </c>
      <c r="C527" s="4" t="s">
        <v>248</v>
      </c>
      <c r="D527" s="4"/>
      <c r="E527" s="4"/>
      <c r="F527" s="4"/>
      <c r="G527" s="2">
        <v>2014</v>
      </c>
      <c r="H527" s="4">
        <v>238227</v>
      </c>
      <c r="I527" s="4">
        <v>0</v>
      </c>
      <c r="J527" s="4" t="s">
        <v>137</v>
      </c>
      <c r="K527" s="4">
        <v>1725000</v>
      </c>
      <c r="L527" s="4" t="s">
        <v>500</v>
      </c>
      <c r="M527" s="3">
        <v>41940</v>
      </c>
      <c r="N527" s="4"/>
      <c r="O527" s="4" t="s">
        <v>508</v>
      </c>
      <c r="P527" s="4" t="s">
        <v>861</v>
      </c>
      <c r="Q527" s="4" t="s">
        <v>424</v>
      </c>
      <c r="R527" s="4" t="s">
        <v>497</v>
      </c>
      <c r="S527" s="4" t="s">
        <v>497</v>
      </c>
      <c r="T527" s="4" t="s">
        <v>67</v>
      </c>
      <c r="U527" s="4" t="s">
        <v>412</v>
      </c>
      <c r="V527" s="4">
        <v>220270</v>
      </c>
      <c r="W527" s="4"/>
      <c r="X527" s="4" t="s">
        <v>564</v>
      </c>
      <c r="Y527" s="4"/>
    </row>
    <row r="528" spans="1:25" ht="45.75" customHeight="1">
      <c r="A528" s="4" t="s">
        <v>497</v>
      </c>
      <c r="B528" s="4" t="s">
        <v>191</v>
      </c>
      <c r="C528" s="4" t="s">
        <v>248</v>
      </c>
      <c r="D528" s="4"/>
      <c r="E528" s="4"/>
      <c r="F528" s="4"/>
      <c r="G528" s="2">
        <v>2014</v>
      </c>
      <c r="H528" s="4">
        <v>114168</v>
      </c>
      <c r="I528" s="4">
        <v>0</v>
      </c>
      <c r="J528" s="4" t="s">
        <v>523</v>
      </c>
      <c r="K528" s="4">
        <v>830000</v>
      </c>
      <c r="L528" s="4" t="s">
        <v>500</v>
      </c>
      <c r="M528" s="3">
        <v>41912</v>
      </c>
      <c r="N528" s="4"/>
      <c r="O528" s="4" t="s">
        <v>508</v>
      </c>
      <c r="P528" s="4" t="s">
        <v>693</v>
      </c>
      <c r="Q528" s="4" t="s">
        <v>424</v>
      </c>
      <c r="R528" s="4" t="s">
        <v>497</v>
      </c>
      <c r="S528" s="4" t="s">
        <v>497</v>
      </c>
      <c r="T528" s="4" t="s">
        <v>67</v>
      </c>
      <c r="U528" s="4" t="s">
        <v>412</v>
      </c>
      <c r="V528" s="4">
        <v>218873</v>
      </c>
      <c r="W528" s="4"/>
      <c r="X528" s="4" t="s">
        <v>564</v>
      </c>
      <c r="Y528" s="4"/>
    </row>
    <row r="529" spans="1:25" ht="45.75" customHeight="1">
      <c r="A529" s="4" t="s">
        <v>497</v>
      </c>
      <c r="B529" s="4" t="s">
        <v>191</v>
      </c>
      <c r="C529" s="4" t="s">
        <v>248</v>
      </c>
      <c r="D529" s="4"/>
      <c r="E529" s="4"/>
      <c r="F529" s="4"/>
      <c r="G529" s="2">
        <v>2014</v>
      </c>
      <c r="H529" s="4">
        <v>1242922</v>
      </c>
      <c r="I529" s="4">
        <v>0</v>
      </c>
      <c r="J529" s="4" t="s">
        <v>44</v>
      </c>
      <c r="K529" s="4">
        <v>9000000</v>
      </c>
      <c r="L529" s="4" t="s">
        <v>500</v>
      </c>
      <c r="M529" s="3">
        <v>41941</v>
      </c>
      <c r="N529" s="4"/>
      <c r="O529" s="4" t="s">
        <v>508</v>
      </c>
      <c r="P529" s="4" t="s">
        <v>207</v>
      </c>
      <c r="Q529" s="4" t="s">
        <v>424</v>
      </c>
      <c r="R529" s="4" t="s">
        <v>497</v>
      </c>
      <c r="S529" s="4" t="s">
        <v>497</v>
      </c>
      <c r="T529" s="4" t="s">
        <v>67</v>
      </c>
      <c r="U529" s="4" t="s">
        <v>412</v>
      </c>
      <c r="V529" s="4">
        <v>220137</v>
      </c>
      <c r="W529" s="4"/>
      <c r="X529" s="4" t="s">
        <v>564</v>
      </c>
      <c r="Y529" s="4"/>
    </row>
    <row r="530" spans="1:25" ht="79.5" customHeight="1">
      <c r="A530" s="4" t="s">
        <v>497</v>
      </c>
      <c r="B530" s="4" t="s">
        <v>323</v>
      </c>
      <c r="C530" s="4" t="s">
        <v>248</v>
      </c>
      <c r="D530" s="4" t="s">
        <v>158</v>
      </c>
      <c r="E530" s="4" t="s">
        <v>707</v>
      </c>
      <c r="F530" s="4" t="s">
        <v>845</v>
      </c>
      <c r="G530" s="2">
        <v>2014</v>
      </c>
      <c r="H530" s="4">
        <v>96286</v>
      </c>
      <c r="I530" s="4">
        <v>0</v>
      </c>
      <c r="J530" s="4" t="s">
        <v>610</v>
      </c>
      <c r="K530" s="4">
        <v>700000</v>
      </c>
      <c r="L530" s="4" t="s">
        <v>500</v>
      </c>
      <c r="M530" s="3">
        <v>41771</v>
      </c>
      <c r="N530" s="4" t="s">
        <v>597</v>
      </c>
      <c r="O530" s="4" t="s">
        <v>718</v>
      </c>
      <c r="P530" s="4" t="s">
        <v>207</v>
      </c>
      <c r="Q530" s="4" t="s">
        <v>424</v>
      </c>
      <c r="R530" s="4" t="s">
        <v>497</v>
      </c>
      <c r="S530" s="4" t="s">
        <v>497</v>
      </c>
      <c r="T530" s="4" t="s">
        <v>551</v>
      </c>
      <c r="U530" s="4" t="s">
        <v>412</v>
      </c>
      <c r="V530" s="4">
        <v>218880</v>
      </c>
      <c r="W530" s="4"/>
      <c r="X530" s="4" t="s">
        <v>564</v>
      </c>
      <c r="Y530" s="4" t="s">
        <v>731</v>
      </c>
    </row>
    <row r="531" spans="1:25" ht="79.5" customHeight="1">
      <c r="A531" s="4" t="s">
        <v>497</v>
      </c>
      <c r="B531" s="4" t="s">
        <v>323</v>
      </c>
      <c r="C531" s="4" t="s">
        <v>248</v>
      </c>
      <c r="D531" s="4" t="s">
        <v>158</v>
      </c>
      <c r="E531" s="4" t="s">
        <v>707</v>
      </c>
      <c r="F531" s="4" t="s">
        <v>845</v>
      </c>
      <c r="G531" s="2">
        <v>2014</v>
      </c>
      <c r="H531" s="4">
        <v>130674</v>
      </c>
      <c r="I531" s="4">
        <v>0</v>
      </c>
      <c r="J531" s="4" t="s">
        <v>130</v>
      </c>
      <c r="K531" s="4">
        <v>950000</v>
      </c>
      <c r="L531" s="4" t="s">
        <v>500</v>
      </c>
      <c r="M531" s="3">
        <v>41824</v>
      </c>
      <c r="N531" s="4" t="s">
        <v>597</v>
      </c>
      <c r="O531" s="4" t="s">
        <v>718</v>
      </c>
      <c r="P531" s="4" t="s">
        <v>693</v>
      </c>
      <c r="Q531" s="4" t="s">
        <v>424</v>
      </c>
      <c r="R531" s="4" t="s">
        <v>497</v>
      </c>
      <c r="S531" s="4" t="s">
        <v>497</v>
      </c>
      <c r="T531" s="4" t="s">
        <v>551</v>
      </c>
      <c r="U531" s="4" t="s">
        <v>412</v>
      </c>
      <c r="V531" s="4">
        <v>218104</v>
      </c>
      <c r="W531" s="4"/>
      <c r="X531" s="4" t="s">
        <v>564</v>
      </c>
      <c r="Y531" s="4" t="s">
        <v>731</v>
      </c>
    </row>
    <row r="532" spans="1:25" ht="79.5" customHeight="1">
      <c r="A532" s="4" t="s">
        <v>497</v>
      </c>
      <c r="B532" s="4" t="s">
        <v>323</v>
      </c>
      <c r="C532" s="4" t="s">
        <v>248</v>
      </c>
      <c r="D532" s="4" t="s">
        <v>158</v>
      </c>
      <c r="E532" s="4" t="s">
        <v>707</v>
      </c>
      <c r="F532" s="4" t="s">
        <v>845</v>
      </c>
      <c r="G532" s="2">
        <v>2014</v>
      </c>
      <c r="H532" s="4">
        <v>137552</v>
      </c>
      <c r="I532" s="4">
        <v>0</v>
      </c>
      <c r="J532" s="4" t="s">
        <v>236</v>
      </c>
      <c r="K532" s="4">
        <v>1000000</v>
      </c>
      <c r="L532" s="4" t="s">
        <v>500</v>
      </c>
      <c r="M532" s="3">
        <v>41744</v>
      </c>
      <c r="N532" s="4" t="s">
        <v>597</v>
      </c>
      <c r="O532" s="4" t="s">
        <v>718</v>
      </c>
      <c r="P532" s="4" t="s">
        <v>226</v>
      </c>
      <c r="Q532" s="4" t="s">
        <v>424</v>
      </c>
      <c r="R532" s="4" t="s">
        <v>497</v>
      </c>
      <c r="S532" s="4" t="s">
        <v>497</v>
      </c>
      <c r="T532" s="4" t="s">
        <v>551</v>
      </c>
      <c r="U532" s="4" t="s">
        <v>412</v>
      </c>
      <c r="V532" s="4">
        <v>218892</v>
      </c>
      <c r="W532" s="4"/>
      <c r="X532" s="4" t="s">
        <v>564</v>
      </c>
      <c r="Y532" s="4" t="s">
        <v>731</v>
      </c>
    </row>
    <row r="533" spans="1:25" ht="33.75" customHeight="1">
      <c r="A533" s="4" t="s">
        <v>497</v>
      </c>
      <c r="B533" s="4" t="s">
        <v>68</v>
      </c>
      <c r="C533" s="4" t="s">
        <v>248</v>
      </c>
      <c r="D533" s="4"/>
      <c r="E533" s="4"/>
      <c r="F533" s="4"/>
      <c r="G533" s="2">
        <v>2014</v>
      </c>
      <c r="H533" s="4">
        <v>0</v>
      </c>
      <c r="I533" s="4">
        <v>15345541</v>
      </c>
      <c r="J533" s="4" t="s">
        <v>600</v>
      </c>
      <c r="K533" s="4">
        <v>111117066</v>
      </c>
      <c r="L533" s="4" t="s">
        <v>500</v>
      </c>
      <c r="M533" s="3">
        <v>41935</v>
      </c>
      <c r="N533" s="4"/>
      <c r="O533" s="4" t="s">
        <v>718</v>
      </c>
      <c r="P533" s="4" t="s">
        <v>861</v>
      </c>
      <c r="Q533" s="4" t="s">
        <v>646</v>
      </c>
      <c r="R533" s="4" t="s">
        <v>497</v>
      </c>
      <c r="S533" s="4" t="s">
        <v>497</v>
      </c>
      <c r="T533" s="4" t="s">
        <v>210</v>
      </c>
      <c r="U533" s="4" t="s">
        <v>412</v>
      </c>
      <c r="V533" s="4">
        <v>219694</v>
      </c>
      <c r="W533" s="4"/>
      <c r="X533" s="4" t="s">
        <v>404</v>
      </c>
      <c r="Y533" s="4"/>
    </row>
    <row r="534" spans="1:25" ht="79.5" customHeight="1">
      <c r="A534" s="4" t="s">
        <v>497</v>
      </c>
      <c r="B534" s="4" t="s">
        <v>652</v>
      </c>
      <c r="C534" s="4" t="s">
        <v>248</v>
      </c>
      <c r="D534" s="4" t="s">
        <v>158</v>
      </c>
      <c r="E534" s="4" t="s">
        <v>281</v>
      </c>
      <c r="F534" s="4" t="s">
        <v>747</v>
      </c>
      <c r="G534" s="2">
        <v>2014</v>
      </c>
      <c r="H534" s="4">
        <v>200000</v>
      </c>
      <c r="I534" s="4">
        <v>0</v>
      </c>
      <c r="J534" s="4" t="s">
        <v>425</v>
      </c>
      <c r="K534" s="4">
        <v>1504000</v>
      </c>
      <c r="L534" s="4" t="s">
        <v>500</v>
      </c>
      <c r="M534" s="3">
        <v>41918</v>
      </c>
      <c r="N534" s="4" t="s">
        <v>597</v>
      </c>
      <c r="O534" s="4" t="s">
        <v>718</v>
      </c>
      <c r="P534" s="4" t="s">
        <v>230</v>
      </c>
      <c r="Q534" s="4" t="s">
        <v>560</v>
      </c>
      <c r="R534" s="4" t="s">
        <v>497</v>
      </c>
      <c r="S534" s="4" t="s">
        <v>497</v>
      </c>
      <c r="T534" s="4" t="s">
        <v>439</v>
      </c>
      <c r="U534" s="4" t="s">
        <v>412</v>
      </c>
      <c r="V534" s="4">
        <v>220730</v>
      </c>
      <c r="W534" s="4"/>
      <c r="X534" s="4" t="s">
        <v>568</v>
      </c>
      <c r="Y534" s="4" t="s">
        <v>731</v>
      </c>
    </row>
    <row r="535" spans="1:25" ht="79.5" customHeight="1">
      <c r="A535" s="4" t="s">
        <v>497</v>
      </c>
      <c r="B535" s="4" t="s">
        <v>652</v>
      </c>
      <c r="C535" s="4" t="s">
        <v>248</v>
      </c>
      <c r="D535" s="4" t="s">
        <v>158</v>
      </c>
      <c r="E535" s="4" t="s">
        <v>281</v>
      </c>
      <c r="F535" s="4" t="s">
        <v>747</v>
      </c>
      <c r="G535" s="2">
        <v>2014</v>
      </c>
      <c r="H535" s="4">
        <v>200000</v>
      </c>
      <c r="I535" s="4">
        <v>0</v>
      </c>
      <c r="J535" s="4" t="s">
        <v>642</v>
      </c>
      <c r="K535" s="4">
        <v>1504000</v>
      </c>
      <c r="L535" s="4" t="s">
        <v>500</v>
      </c>
      <c r="M535" s="3">
        <v>41918</v>
      </c>
      <c r="N535" s="4" t="s">
        <v>597</v>
      </c>
      <c r="O535" s="4" t="s">
        <v>718</v>
      </c>
      <c r="P535" s="4" t="s">
        <v>781</v>
      </c>
      <c r="Q535" s="4" t="s">
        <v>560</v>
      </c>
      <c r="R535" s="4" t="s">
        <v>497</v>
      </c>
      <c r="S535" s="4" t="s">
        <v>497</v>
      </c>
      <c r="T535" s="4" t="s">
        <v>439</v>
      </c>
      <c r="U535" s="4" t="s">
        <v>412</v>
      </c>
      <c r="V535" s="4">
        <v>220731</v>
      </c>
      <c r="W535" s="4"/>
      <c r="X535" s="4" t="s">
        <v>568</v>
      </c>
      <c r="Y535" s="4" t="s">
        <v>731</v>
      </c>
    </row>
    <row r="536" spans="1:25" ht="79.5" customHeight="1">
      <c r="A536" s="4" t="s">
        <v>497</v>
      </c>
      <c r="B536" s="4" t="s">
        <v>652</v>
      </c>
      <c r="C536" s="4" t="s">
        <v>248</v>
      </c>
      <c r="D536" s="4" t="s">
        <v>158</v>
      </c>
      <c r="E536" s="4" t="s">
        <v>281</v>
      </c>
      <c r="F536" s="4" t="s">
        <v>747</v>
      </c>
      <c r="G536" s="2">
        <v>2014</v>
      </c>
      <c r="H536" s="4">
        <v>127942</v>
      </c>
      <c r="I536" s="4">
        <v>0</v>
      </c>
      <c r="J536" s="4" t="s">
        <v>392</v>
      </c>
      <c r="K536" s="4">
        <v>962124</v>
      </c>
      <c r="L536" s="4" t="s">
        <v>500</v>
      </c>
      <c r="M536" s="3">
        <v>41918</v>
      </c>
      <c r="N536" s="4" t="s">
        <v>597</v>
      </c>
      <c r="O536" s="4" t="s">
        <v>718</v>
      </c>
      <c r="P536" s="4" t="s">
        <v>861</v>
      </c>
      <c r="Q536" s="4" t="s">
        <v>560</v>
      </c>
      <c r="R536" s="4" t="s">
        <v>497</v>
      </c>
      <c r="S536" s="4" t="s">
        <v>497</v>
      </c>
      <c r="T536" s="4" t="s">
        <v>439</v>
      </c>
      <c r="U536" s="4" t="s">
        <v>412</v>
      </c>
      <c r="V536" s="4">
        <v>220732</v>
      </c>
      <c r="W536" s="4"/>
      <c r="X536" s="4" t="s">
        <v>568</v>
      </c>
      <c r="Y536" s="4" t="s">
        <v>731</v>
      </c>
    </row>
    <row r="537" spans="1:25" ht="79.5" customHeight="1">
      <c r="A537" s="4" t="s">
        <v>497</v>
      </c>
      <c r="B537" s="4" t="s">
        <v>652</v>
      </c>
      <c r="C537" s="4" t="s">
        <v>248</v>
      </c>
      <c r="D537" s="4" t="s">
        <v>158</v>
      </c>
      <c r="E537" s="4" t="s">
        <v>281</v>
      </c>
      <c r="F537" s="4" t="s">
        <v>747</v>
      </c>
      <c r="G537" s="2">
        <v>2014</v>
      </c>
      <c r="H537" s="4">
        <v>200000</v>
      </c>
      <c r="I537" s="4">
        <v>0</v>
      </c>
      <c r="J537" s="4" t="s">
        <v>596</v>
      </c>
      <c r="K537" s="4">
        <v>1504000</v>
      </c>
      <c r="L537" s="4" t="s">
        <v>500</v>
      </c>
      <c r="M537" s="3">
        <v>41918</v>
      </c>
      <c r="N537" s="4" t="s">
        <v>597</v>
      </c>
      <c r="O537" s="4" t="s">
        <v>718</v>
      </c>
      <c r="P537" s="4" t="s">
        <v>359</v>
      </c>
      <c r="Q537" s="4" t="s">
        <v>560</v>
      </c>
      <c r="R537" s="4" t="s">
        <v>497</v>
      </c>
      <c r="S537" s="4" t="s">
        <v>497</v>
      </c>
      <c r="T537" s="4" t="s">
        <v>439</v>
      </c>
      <c r="U537" s="4" t="s">
        <v>412</v>
      </c>
      <c r="V537" s="4">
        <v>220729</v>
      </c>
      <c r="W537" s="4"/>
      <c r="X537" s="4" t="s">
        <v>568</v>
      </c>
      <c r="Y537" s="4" t="s">
        <v>731</v>
      </c>
    </row>
    <row r="538" spans="1:25" ht="79.5" customHeight="1">
      <c r="A538" s="4" t="s">
        <v>497</v>
      </c>
      <c r="B538" s="4" t="s">
        <v>652</v>
      </c>
      <c r="C538" s="4" t="s">
        <v>248</v>
      </c>
      <c r="D538" s="4" t="s">
        <v>158</v>
      </c>
      <c r="E538" s="4" t="s">
        <v>281</v>
      </c>
      <c r="F538" s="4" t="s">
        <v>747</v>
      </c>
      <c r="G538" s="2">
        <v>2014</v>
      </c>
      <c r="H538" s="4">
        <v>1000000</v>
      </c>
      <c r="I538" s="4">
        <v>0</v>
      </c>
      <c r="J538" s="4" t="s">
        <v>745</v>
      </c>
      <c r="K538" s="4">
        <v>7520000</v>
      </c>
      <c r="L538" s="4" t="s">
        <v>500</v>
      </c>
      <c r="M538" s="3">
        <v>41918</v>
      </c>
      <c r="N538" s="4" t="s">
        <v>597</v>
      </c>
      <c r="O538" s="4" t="s">
        <v>718</v>
      </c>
      <c r="P538" s="4" t="s">
        <v>207</v>
      </c>
      <c r="Q538" s="4" t="s">
        <v>560</v>
      </c>
      <c r="R538" s="4" t="s">
        <v>497</v>
      </c>
      <c r="S538" s="4" t="s">
        <v>497</v>
      </c>
      <c r="T538" s="4" t="s">
        <v>439</v>
      </c>
      <c r="U538" s="4" t="s">
        <v>412</v>
      </c>
      <c r="V538" s="4">
        <v>220723</v>
      </c>
      <c r="W538" s="4"/>
      <c r="X538" s="4" t="s">
        <v>568</v>
      </c>
      <c r="Y538" s="4" t="s">
        <v>731</v>
      </c>
    </row>
    <row r="539" spans="1:25" ht="79.5" customHeight="1">
      <c r="A539" s="4" t="s">
        <v>497</v>
      </c>
      <c r="B539" s="4" t="s">
        <v>652</v>
      </c>
      <c r="C539" s="4" t="s">
        <v>248</v>
      </c>
      <c r="D539" s="4" t="s">
        <v>158</v>
      </c>
      <c r="E539" s="4" t="s">
        <v>281</v>
      </c>
      <c r="F539" s="4" t="s">
        <v>747</v>
      </c>
      <c r="G539" s="2">
        <v>2014</v>
      </c>
      <c r="H539" s="4">
        <v>1000000</v>
      </c>
      <c r="I539" s="4">
        <v>0</v>
      </c>
      <c r="J539" s="4" t="s">
        <v>754</v>
      </c>
      <c r="K539" s="4">
        <v>7520000</v>
      </c>
      <c r="L539" s="4" t="s">
        <v>500</v>
      </c>
      <c r="M539" s="3">
        <v>41918</v>
      </c>
      <c r="N539" s="4" t="s">
        <v>597</v>
      </c>
      <c r="O539" s="4" t="s">
        <v>718</v>
      </c>
      <c r="P539" s="4" t="s">
        <v>693</v>
      </c>
      <c r="Q539" s="4" t="s">
        <v>560</v>
      </c>
      <c r="R539" s="4" t="s">
        <v>497</v>
      </c>
      <c r="S539" s="4" t="s">
        <v>497</v>
      </c>
      <c r="T539" s="4" t="s">
        <v>439</v>
      </c>
      <c r="U539" s="4" t="s">
        <v>412</v>
      </c>
      <c r="V539" s="4">
        <v>220724</v>
      </c>
      <c r="W539" s="4"/>
      <c r="X539" s="4" t="s">
        <v>568</v>
      </c>
      <c r="Y539" s="4" t="s">
        <v>731</v>
      </c>
    </row>
    <row r="540" spans="1:25" ht="79.5" customHeight="1">
      <c r="A540" s="4" t="s">
        <v>497</v>
      </c>
      <c r="B540" s="4" t="s">
        <v>652</v>
      </c>
      <c r="C540" s="4" t="s">
        <v>248</v>
      </c>
      <c r="D540" s="4" t="s">
        <v>158</v>
      </c>
      <c r="E540" s="4" t="s">
        <v>281</v>
      </c>
      <c r="F540" s="4" t="s">
        <v>747</v>
      </c>
      <c r="G540" s="2">
        <v>2014</v>
      </c>
      <c r="H540" s="4">
        <v>993345</v>
      </c>
      <c r="I540" s="4">
        <v>0</v>
      </c>
      <c r="J540" s="4" t="s">
        <v>392</v>
      </c>
      <c r="K540" s="4">
        <v>7469954</v>
      </c>
      <c r="L540" s="4" t="s">
        <v>500</v>
      </c>
      <c r="M540" s="3">
        <v>41918</v>
      </c>
      <c r="N540" s="4" t="s">
        <v>597</v>
      </c>
      <c r="O540" s="4" t="s">
        <v>718</v>
      </c>
      <c r="P540" s="4" t="s">
        <v>861</v>
      </c>
      <c r="Q540" s="4" t="s">
        <v>560</v>
      </c>
      <c r="R540" s="4" t="s">
        <v>497</v>
      </c>
      <c r="S540" s="4" t="s">
        <v>497</v>
      </c>
      <c r="T540" s="4" t="s">
        <v>439</v>
      </c>
      <c r="U540" s="4" t="s">
        <v>412</v>
      </c>
      <c r="V540" s="4">
        <v>220725</v>
      </c>
      <c r="W540" s="4"/>
      <c r="X540" s="4" t="s">
        <v>568</v>
      </c>
      <c r="Y540" s="4" t="s">
        <v>731</v>
      </c>
    </row>
    <row r="541" spans="1:25" ht="79.5" customHeight="1">
      <c r="A541" s="4" t="s">
        <v>497</v>
      </c>
      <c r="B541" s="4" t="s">
        <v>652</v>
      </c>
      <c r="C541" s="4" t="s">
        <v>248</v>
      </c>
      <c r="D541" s="4" t="s">
        <v>158</v>
      </c>
      <c r="E541" s="4" t="s">
        <v>281</v>
      </c>
      <c r="F541" s="4" t="s">
        <v>747</v>
      </c>
      <c r="G541" s="2">
        <v>2014</v>
      </c>
      <c r="H541" s="4">
        <v>200000</v>
      </c>
      <c r="I541" s="4">
        <v>0</v>
      </c>
      <c r="J541" s="4" t="s">
        <v>580</v>
      </c>
      <c r="K541" s="4">
        <v>1504000</v>
      </c>
      <c r="L541" s="4" t="s">
        <v>500</v>
      </c>
      <c r="M541" s="3">
        <v>41918</v>
      </c>
      <c r="N541" s="4" t="s">
        <v>597</v>
      </c>
      <c r="O541" s="4" t="s">
        <v>718</v>
      </c>
      <c r="P541" s="4" t="s">
        <v>42</v>
      </c>
      <c r="Q541" s="4" t="s">
        <v>560</v>
      </c>
      <c r="R541" s="4" t="s">
        <v>497</v>
      </c>
      <c r="S541" s="4" t="s">
        <v>497</v>
      </c>
      <c r="T541" s="4" t="s">
        <v>439</v>
      </c>
      <c r="U541" s="4" t="s">
        <v>412</v>
      </c>
      <c r="V541" s="4">
        <v>220726</v>
      </c>
      <c r="W541" s="4"/>
      <c r="X541" s="4" t="s">
        <v>568</v>
      </c>
      <c r="Y541" s="4" t="s">
        <v>731</v>
      </c>
    </row>
    <row r="542" spans="1:25" ht="79.5" customHeight="1">
      <c r="A542" s="4" t="s">
        <v>497</v>
      </c>
      <c r="B542" s="4" t="s">
        <v>652</v>
      </c>
      <c r="C542" s="4" t="s">
        <v>248</v>
      </c>
      <c r="D542" s="4" t="s">
        <v>158</v>
      </c>
      <c r="E542" s="4" t="s">
        <v>281</v>
      </c>
      <c r="F542" s="4" t="s">
        <v>747</v>
      </c>
      <c r="G542" s="2">
        <v>2014</v>
      </c>
      <c r="H542" s="4">
        <v>200000</v>
      </c>
      <c r="I542" s="4">
        <v>0</v>
      </c>
      <c r="J542" s="4" t="s">
        <v>479</v>
      </c>
      <c r="K542" s="4">
        <v>1504000</v>
      </c>
      <c r="L542" s="4" t="s">
        <v>500</v>
      </c>
      <c r="M542" s="3">
        <v>41918</v>
      </c>
      <c r="N542" s="4" t="s">
        <v>597</v>
      </c>
      <c r="O542" s="4" t="s">
        <v>718</v>
      </c>
      <c r="P542" s="4" t="s">
        <v>574</v>
      </c>
      <c r="Q542" s="4" t="s">
        <v>560</v>
      </c>
      <c r="R542" s="4" t="s">
        <v>497</v>
      </c>
      <c r="S542" s="4" t="s">
        <v>497</v>
      </c>
      <c r="T542" s="4" t="s">
        <v>439</v>
      </c>
      <c r="U542" s="4" t="s">
        <v>412</v>
      </c>
      <c r="V542" s="4">
        <v>220727</v>
      </c>
      <c r="W542" s="4"/>
      <c r="X542" s="4" t="s">
        <v>568</v>
      </c>
      <c r="Y542" s="4" t="s">
        <v>731</v>
      </c>
    </row>
    <row r="543" spans="1:25" ht="79.5" customHeight="1">
      <c r="A543" s="4" t="s">
        <v>497</v>
      </c>
      <c r="B543" s="4" t="s">
        <v>652</v>
      </c>
      <c r="C543" s="4" t="s">
        <v>248</v>
      </c>
      <c r="D543" s="4" t="s">
        <v>158</v>
      </c>
      <c r="E543" s="4" t="s">
        <v>281</v>
      </c>
      <c r="F543" s="4" t="s">
        <v>747</v>
      </c>
      <c r="G543" s="2">
        <v>2014</v>
      </c>
      <c r="H543" s="4">
        <v>200000</v>
      </c>
      <c r="I543" s="4">
        <v>0</v>
      </c>
      <c r="J543" s="4" t="s">
        <v>783</v>
      </c>
      <c r="K543" s="4">
        <v>1504000</v>
      </c>
      <c r="L543" s="4" t="s">
        <v>500</v>
      </c>
      <c r="M543" s="3">
        <v>41918</v>
      </c>
      <c r="N543" s="4" t="s">
        <v>597</v>
      </c>
      <c r="O543" s="4" t="s">
        <v>718</v>
      </c>
      <c r="P543" s="4" t="s">
        <v>519</v>
      </c>
      <c r="Q543" s="4" t="s">
        <v>560</v>
      </c>
      <c r="R543" s="4" t="s">
        <v>497</v>
      </c>
      <c r="S543" s="4" t="s">
        <v>497</v>
      </c>
      <c r="T543" s="4" t="s">
        <v>439</v>
      </c>
      <c r="U543" s="4" t="s">
        <v>412</v>
      </c>
      <c r="V543" s="4">
        <v>220728</v>
      </c>
      <c r="W543" s="4"/>
      <c r="X543" s="4" t="s">
        <v>568</v>
      </c>
      <c r="Y543" s="4" t="s">
        <v>731</v>
      </c>
    </row>
    <row r="544" spans="1:25" ht="79.5" customHeight="1">
      <c r="A544" s="4" t="s">
        <v>497</v>
      </c>
      <c r="B544" s="4" t="s">
        <v>652</v>
      </c>
      <c r="C544" s="4" t="s">
        <v>248</v>
      </c>
      <c r="D544" s="4" t="s">
        <v>158</v>
      </c>
      <c r="E544" s="4" t="s">
        <v>281</v>
      </c>
      <c r="F544" s="4" t="s">
        <v>747</v>
      </c>
      <c r="G544" s="2">
        <v>2014</v>
      </c>
      <c r="H544" s="4">
        <v>1000000</v>
      </c>
      <c r="I544" s="4">
        <v>0</v>
      </c>
      <c r="J544" s="4" t="s">
        <v>862</v>
      </c>
      <c r="K544" s="4">
        <v>7520000</v>
      </c>
      <c r="L544" s="4" t="s">
        <v>500</v>
      </c>
      <c r="M544" s="3">
        <v>41918</v>
      </c>
      <c r="N544" s="4" t="s">
        <v>597</v>
      </c>
      <c r="O544" s="4" t="s">
        <v>718</v>
      </c>
      <c r="P544" s="4" t="s">
        <v>226</v>
      </c>
      <c r="Q544" s="4" t="s">
        <v>560</v>
      </c>
      <c r="R544" s="4" t="s">
        <v>497</v>
      </c>
      <c r="S544" s="4" t="s">
        <v>497</v>
      </c>
      <c r="T544" s="4" t="s">
        <v>439</v>
      </c>
      <c r="U544" s="4" t="s">
        <v>412</v>
      </c>
      <c r="V544" s="4">
        <v>220694</v>
      </c>
      <c r="W544" s="4"/>
      <c r="X544" s="4" t="s">
        <v>568</v>
      </c>
      <c r="Y544" s="4" t="s">
        <v>731</v>
      </c>
    </row>
    <row r="545" spans="1:25" ht="79.5" customHeight="1">
      <c r="A545" s="4" t="s">
        <v>497</v>
      </c>
      <c r="B545" s="4" t="s">
        <v>357</v>
      </c>
      <c r="C545" s="4" t="s">
        <v>248</v>
      </c>
      <c r="D545" s="4" t="s">
        <v>158</v>
      </c>
      <c r="E545" s="4" t="s">
        <v>111</v>
      </c>
      <c r="F545" s="4" t="s">
        <v>12</v>
      </c>
      <c r="G545" s="2">
        <v>2014</v>
      </c>
      <c r="H545" s="4">
        <v>2762049</v>
      </c>
      <c r="I545" s="4">
        <v>0</v>
      </c>
      <c r="J545" s="4" t="s">
        <v>335</v>
      </c>
      <c r="K545" s="4">
        <v>20000000</v>
      </c>
      <c r="L545" s="4" t="s">
        <v>500</v>
      </c>
      <c r="M545" s="3">
        <v>41918</v>
      </c>
      <c r="N545" s="4" t="s">
        <v>597</v>
      </c>
      <c r="O545" s="4" t="s">
        <v>508</v>
      </c>
      <c r="P545" s="4" t="s">
        <v>861</v>
      </c>
      <c r="Q545" s="4" t="s">
        <v>560</v>
      </c>
      <c r="R545" s="4" t="s">
        <v>497</v>
      </c>
      <c r="S545" s="4" t="s">
        <v>497</v>
      </c>
      <c r="T545" s="4" t="s">
        <v>439</v>
      </c>
      <c r="U545" s="4" t="s">
        <v>412</v>
      </c>
      <c r="V545" s="4">
        <v>220604</v>
      </c>
      <c r="W545" s="4"/>
      <c r="X545" s="4" t="s">
        <v>568</v>
      </c>
      <c r="Y545" s="4" t="s">
        <v>597</v>
      </c>
    </row>
    <row r="546" spans="1:25" ht="79.5" customHeight="1">
      <c r="A546" s="4" t="s">
        <v>497</v>
      </c>
      <c r="B546" s="4" t="s">
        <v>678</v>
      </c>
      <c r="C546" s="4" t="s">
        <v>248</v>
      </c>
      <c r="D546" s="4" t="s">
        <v>158</v>
      </c>
      <c r="E546" s="4" t="s">
        <v>809</v>
      </c>
      <c r="F546" s="4" t="s">
        <v>747</v>
      </c>
      <c r="G546" s="2">
        <v>2014</v>
      </c>
      <c r="H546" s="4">
        <v>900000</v>
      </c>
      <c r="I546" s="4">
        <v>0</v>
      </c>
      <c r="J546" s="4" t="s">
        <v>904</v>
      </c>
      <c r="K546" s="4">
        <v>6000000</v>
      </c>
      <c r="L546" s="4" t="s">
        <v>500</v>
      </c>
      <c r="M546" s="3">
        <v>41894</v>
      </c>
      <c r="N546" s="4" t="s">
        <v>597</v>
      </c>
      <c r="O546" s="4" t="s">
        <v>718</v>
      </c>
      <c r="P546" s="4" t="s">
        <v>861</v>
      </c>
      <c r="Q546" s="4" t="s">
        <v>424</v>
      </c>
      <c r="R546" s="4" t="s">
        <v>497</v>
      </c>
      <c r="S546" s="4" t="s">
        <v>497</v>
      </c>
      <c r="T546" s="4" t="s">
        <v>439</v>
      </c>
      <c r="U546" s="4" t="s">
        <v>412</v>
      </c>
      <c r="V546" s="4">
        <v>218123</v>
      </c>
      <c r="W546" s="4"/>
      <c r="X546" s="4" t="s">
        <v>564</v>
      </c>
      <c r="Y546" s="4" t="s">
        <v>731</v>
      </c>
    </row>
    <row r="547" spans="1:25" ht="79.5" customHeight="1">
      <c r="A547" s="4" t="s">
        <v>497</v>
      </c>
      <c r="B547" s="4" t="s">
        <v>678</v>
      </c>
      <c r="C547" s="4" t="s">
        <v>248</v>
      </c>
      <c r="D547" s="4" t="s">
        <v>158</v>
      </c>
      <c r="E547" s="4" t="s">
        <v>809</v>
      </c>
      <c r="F547" s="4" t="s">
        <v>747</v>
      </c>
      <c r="G547" s="2">
        <v>2014</v>
      </c>
      <c r="H547" s="4">
        <v>0</v>
      </c>
      <c r="I547" s="4">
        <v>4300000</v>
      </c>
      <c r="J547" s="4" t="s">
        <v>339</v>
      </c>
      <c r="K547" s="4">
        <v>30000000</v>
      </c>
      <c r="L547" s="4" t="s">
        <v>500</v>
      </c>
      <c r="M547" s="3">
        <v>41901</v>
      </c>
      <c r="N547" s="4" t="s">
        <v>597</v>
      </c>
      <c r="O547" s="4" t="s">
        <v>718</v>
      </c>
      <c r="P547" s="4" t="s">
        <v>861</v>
      </c>
      <c r="Q547" s="4" t="s">
        <v>646</v>
      </c>
      <c r="R547" s="4" t="s">
        <v>497</v>
      </c>
      <c r="S547" s="4" t="s">
        <v>497</v>
      </c>
      <c r="T547" s="4" t="s">
        <v>439</v>
      </c>
      <c r="U547" s="4" t="s">
        <v>412</v>
      </c>
      <c r="V547" s="4">
        <v>218173</v>
      </c>
      <c r="W547" s="4"/>
      <c r="X547" s="4" t="s">
        <v>404</v>
      </c>
      <c r="Y547" s="4" t="s">
        <v>731</v>
      </c>
    </row>
    <row r="548" spans="1:25" ht="79.5" customHeight="1">
      <c r="A548" s="4" t="s">
        <v>497</v>
      </c>
      <c r="B548" s="4" t="s">
        <v>678</v>
      </c>
      <c r="C548" s="4" t="s">
        <v>248</v>
      </c>
      <c r="D548" s="4" t="s">
        <v>158</v>
      </c>
      <c r="E548" s="4" t="s">
        <v>809</v>
      </c>
      <c r="F548" s="4" t="s">
        <v>747</v>
      </c>
      <c r="G548" s="2">
        <v>2014</v>
      </c>
      <c r="H548" s="4">
        <v>2865330</v>
      </c>
      <c r="I548" s="4">
        <v>0</v>
      </c>
      <c r="J548" s="4" t="s">
        <v>339</v>
      </c>
      <c r="K548" s="4">
        <v>2000000</v>
      </c>
      <c r="L548" s="4" t="s">
        <v>500</v>
      </c>
      <c r="M548" s="3">
        <v>41928</v>
      </c>
      <c r="N548" s="4" t="s">
        <v>597</v>
      </c>
      <c r="O548" s="4" t="s">
        <v>718</v>
      </c>
      <c r="P548" s="4" t="s">
        <v>861</v>
      </c>
      <c r="Q548" s="4" t="s">
        <v>424</v>
      </c>
      <c r="R548" s="4" t="s">
        <v>497</v>
      </c>
      <c r="S548" s="4" t="s">
        <v>497</v>
      </c>
      <c r="T548" s="4" t="s">
        <v>439</v>
      </c>
      <c r="U548" s="4" t="s">
        <v>412</v>
      </c>
      <c r="V548" s="4">
        <v>220113</v>
      </c>
      <c r="W548" s="4"/>
      <c r="X548" s="4" t="s">
        <v>568</v>
      </c>
      <c r="Y548" s="4" t="s">
        <v>731</v>
      </c>
    </row>
    <row r="549" spans="1:25" ht="33.75" customHeight="1">
      <c r="A549" s="4" t="s">
        <v>163</v>
      </c>
      <c r="B549" s="4" t="s">
        <v>563</v>
      </c>
      <c r="C549" s="4" t="s">
        <v>248</v>
      </c>
      <c r="D549" s="4"/>
      <c r="E549" s="4"/>
      <c r="F549" s="4"/>
      <c r="G549" s="2">
        <v>2014</v>
      </c>
      <c r="H549" s="4">
        <v>341000</v>
      </c>
      <c r="I549" s="4">
        <v>0</v>
      </c>
      <c r="J549" s="4" t="s">
        <v>879</v>
      </c>
      <c r="K549" s="4">
        <v>310000</v>
      </c>
      <c r="L549" s="4" t="s">
        <v>350</v>
      </c>
      <c r="M549" s="3">
        <v>41927</v>
      </c>
      <c r="N549" s="4"/>
      <c r="O549" s="4" t="s">
        <v>718</v>
      </c>
      <c r="P549" s="4" t="s">
        <v>207</v>
      </c>
      <c r="Q549" s="4" t="s">
        <v>560</v>
      </c>
      <c r="R549" s="4" t="s">
        <v>163</v>
      </c>
      <c r="S549" s="4" t="s">
        <v>163</v>
      </c>
      <c r="T549" s="4" t="s">
        <v>67</v>
      </c>
      <c r="U549" s="4" t="s">
        <v>454</v>
      </c>
      <c r="V549" s="4">
        <v>219432</v>
      </c>
      <c r="W549" s="4"/>
      <c r="X549" s="4" t="s">
        <v>564</v>
      </c>
      <c r="Y549" s="4"/>
    </row>
    <row r="550" spans="1:25" ht="33.75" customHeight="1">
      <c r="A550" s="4" t="s">
        <v>163</v>
      </c>
      <c r="B550" s="4" t="s">
        <v>842</v>
      </c>
      <c r="C550" s="4" t="s">
        <v>248</v>
      </c>
      <c r="D550" s="4"/>
      <c r="E550" s="4"/>
      <c r="F550" s="4"/>
      <c r="G550" s="2">
        <v>2014</v>
      </c>
      <c r="H550" s="4">
        <v>550000</v>
      </c>
      <c r="I550" s="4">
        <v>0</v>
      </c>
      <c r="J550" s="4" t="s">
        <v>640</v>
      </c>
      <c r="K550" s="4">
        <v>500000</v>
      </c>
      <c r="L550" s="4" t="s">
        <v>350</v>
      </c>
      <c r="M550" s="3">
        <v>41940</v>
      </c>
      <c r="N550" s="4"/>
      <c r="O550" s="4" t="s">
        <v>718</v>
      </c>
      <c r="P550" s="4" t="s">
        <v>207</v>
      </c>
      <c r="Q550" s="4" t="s">
        <v>560</v>
      </c>
      <c r="R550" s="4" t="s">
        <v>163</v>
      </c>
      <c r="S550" s="4" t="s">
        <v>163</v>
      </c>
      <c r="T550" s="4" t="s">
        <v>551</v>
      </c>
      <c r="U550" s="4" t="s">
        <v>412</v>
      </c>
      <c r="V550" s="4">
        <v>219933</v>
      </c>
      <c r="W550" s="4"/>
      <c r="X550" s="4" t="s">
        <v>564</v>
      </c>
      <c r="Y550" s="4"/>
    </row>
    <row r="551" spans="1:25" ht="79.5" customHeight="1">
      <c r="A551" s="4" t="s">
        <v>163</v>
      </c>
      <c r="B551" s="4" t="s">
        <v>414</v>
      </c>
      <c r="C551" s="4" t="s">
        <v>248</v>
      </c>
      <c r="D551" s="4" t="s">
        <v>158</v>
      </c>
      <c r="E551" s="4" t="s">
        <v>788</v>
      </c>
      <c r="F551" s="4" t="s">
        <v>845</v>
      </c>
      <c r="G551" s="2">
        <v>2014</v>
      </c>
      <c r="H551" s="4">
        <v>1100000</v>
      </c>
      <c r="I551" s="4">
        <v>0</v>
      </c>
      <c r="J551" s="4" t="s">
        <v>869</v>
      </c>
      <c r="K551" s="4">
        <v>1000000</v>
      </c>
      <c r="L551" s="4" t="s">
        <v>350</v>
      </c>
      <c r="M551" s="3">
        <v>41935</v>
      </c>
      <c r="N551" s="4" t="s">
        <v>597</v>
      </c>
      <c r="O551" s="4" t="s">
        <v>718</v>
      </c>
      <c r="P551" s="4" t="s">
        <v>207</v>
      </c>
      <c r="Q551" s="4" t="s">
        <v>560</v>
      </c>
      <c r="R551" s="4" t="s">
        <v>163</v>
      </c>
      <c r="S551" s="4" t="s">
        <v>163</v>
      </c>
      <c r="T551" s="4" t="s">
        <v>551</v>
      </c>
      <c r="U551" s="4" t="s">
        <v>412</v>
      </c>
      <c r="V551" s="4">
        <v>219434</v>
      </c>
      <c r="W551" s="4"/>
      <c r="X551" s="4" t="s">
        <v>564</v>
      </c>
      <c r="Y551" s="4" t="s">
        <v>731</v>
      </c>
    </row>
    <row r="552" spans="1:25" ht="79.5" customHeight="1">
      <c r="A552" s="4" t="s">
        <v>163</v>
      </c>
      <c r="B552" s="4" t="s">
        <v>656</v>
      </c>
      <c r="C552" s="4" t="s">
        <v>248</v>
      </c>
      <c r="D552" s="4" t="s">
        <v>158</v>
      </c>
      <c r="E552" s="4" t="s">
        <v>534</v>
      </c>
      <c r="F552" s="4" t="s">
        <v>747</v>
      </c>
      <c r="G552" s="2">
        <v>2014</v>
      </c>
      <c r="H552" s="4">
        <v>324500</v>
      </c>
      <c r="I552" s="4">
        <v>0</v>
      </c>
      <c r="J552" s="4" t="s">
        <v>46</v>
      </c>
      <c r="K552" s="4">
        <v>295000</v>
      </c>
      <c r="L552" s="4" t="s">
        <v>350</v>
      </c>
      <c r="M552" s="3">
        <v>41927</v>
      </c>
      <c r="N552" s="4" t="s">
        <v>597</v>
      </c>
      <c r="O552" s="4" t="s">
        <v>718</v>
      </c>
      <c r="P552" s="4" t="s">
        <v>207</v>
      </c>
      <c r="Q552" s="4" t="s">
        <v>560</v>
      </c>
      <c r="R552" s="4" t="s">
        <v>163</v>
      </c>
      <c r="S552" s="4" t="s">
        <v>163</v>
      </c>
      <c r="T552" s="4" t="s">
        <v>551</v>
      </c>
      <c r="U552" s="4" t="s">
        <v>454</v>
      </c>
      <c r="V552" s="4">
        <v>219433</v>
      </c>
      <c r="W552" s="4"/>
      <c r="X552" s="4" t="s">
        <v>564</v>
      </c>
      <c r="Y552" s="4" t="s">
        <v>731</v>
      </c>
    </row>
    <row r="553" spans="1:25" ht="79.5" customHeight="1">
      <c r="A553" s="4" t="s">
        <v>163</v>
      </c>
      <c r="B553" s="4" t="s">
        <v>832</v>
      </c>
      <c r="C553" s="4" t="s">
        <v>248</v>
      </c>
      <c r="D553" s="4" t="s">
        <v>158</v>
      </c>
      <c r="E553" s="4" t="s">
        <v>313</v>
      </c>
      <c r="F553" s="4" t="s">
        <v>747</v>
      </c>
      <c r="G553" s="2">
        <v>2014</v>
      </c>
      <c r="H553" s="4">
        <v>1100000</v>
      </c>
      <c r="I553" s="4">
        <v>0</v>
      </c>
      <c r="J553" s="4" t="s">
        <v>152</v>
      </c>
      <c r="K553" s="4">
        <v>1000000</v>
      </c>
      <c r="L553" s="4" t="s">
        <v>350</v>
      </c>
      <c r="M553" s="3">
        <v>41904</v>
      </c>
      <c r="N553" s="4" t="s">
        <v>597</v>
      </c>
      <c r="O553" s="4" t="s">
        <v>718</v>
      </c>
      <c r="P553" s="4" t="s">
        <v>207</v>
      </c>
      <c r="Q553" s="4" t="s">
        <v>560</v>
      </c>
      <c r="R553" s="4" t="s">
        <v>163</v>
      </c>
      <c r="S553" s="4" t="s">
        <v>163</v>
      </c>
      <c r="T553" s="4" t="s">
        <v>559</v>
      </c>
      <c r="U553" s="4" t="s">
        <v>412</v>
      </c>
      <c r="V553" s="4">
        <v>218248</v>
      </c>
      <c r="W553" s="4"/>
      <c r="X553" s="4" t="s">
        <v>564</v>
      </c>
      <c r="Y553" s="4" t="s">
        <v>731</v>
      </c>
    </row>
    <row r="554" spans="1:25" ht="79.5" customHeight="1">
      <c r="A554" s="4" t="s">
        <v>163</v>
      </c>
      <c r="B554" s="4" t="s">
        <v>832</v>
      </c>
      <c r="C554" s="4" t="s">
        <v>248</v>
      </c>
      <c r="D554" s="4" t="s">
        <v>158</v>
      </c>
      <c r="E554" s="4" t="s">
        <v>313</v>
      </c>
      <c r="F554" s="4" t="s">
        <v>747</v>
      </c>
      <c r="G554" s="2">
        <v>2014</v>
      </c>
      <c r="H554" s="4">
        <v>550000</v>
      </c>
      <c r="I554" s="4">
        <v>0</v>
      </c>
      <c r="J554" s="4" t="s">
        <v>814</v>
      </c>
      <c r="K554" s="4">
        <v>500000</v>
      </c>
      <c r="L554" s="4" t="s">
        <v>350</v>
      </c>
      <c r="M554" s="3">
        <v>41821</v>
      </c>
      <c r="N554" s="4" t="s">
        <v>597</v>
      </c>
      <c r="O554" s="4" t="s">
        <v>718</v>
      </c>
      <c r="P554" s="4" t="s">
        <v>207</v>
      </c>
      <c r="Q554" s="4" t="s">
        <v>424</v>
      </c>
      <c r="R554" s="4" t="s">
        <v>163</v>
      </c>
      <c r="S554" s="4" t="s">
        <v>163</v>
      </c>
      <c r="T554" s="4" t="s">
        <v>559</v>
      </c>
      <c r="U554" s="4" t="s">
        <v>412</v>
      </c>
      <c r="V554" s="4">
        <v>217206</v>
      </c>
      <c r="W554" s="4"/>
      <c r="X554" s="4" t="s">
        <v>564</v>
      </c>
      <c r="Y554" s="4" t="s">
        <v>731</v>
      </c>
    </row>
    <row r="555" spans="1:25" ht="22.5" customHeight="1">
      <c r="A555" s="4" t="s">
        <v>163</v>
      </c>
      <c r="B555" s="4" t="s">
        <v>135</v>
      </c>
      <c r="C555" s="4" t="s">
        <v>248</v>
      </c>
      <c r="D555" s="4"/>
      <c r="E555" s="4"/>
      <c r="F555" s="4"/>
      <c r="G555" s="2">
        <v>2014</v>
      </c>
      <c r="H555" s="4">
        <v>352000</v>
      </c>
      <c r="I555" s="4">
        <v>0</v>
      </c>
      <c r="J555" s="4" t="s">
        <v>449</v>
      </c>
      <c r="K555" s="4">
        <v>320000</v>
      </c>
      <c r="L555" s="4" t="s">
        <v>350</v>
      </c>
      <c r="M555" s="3">
        <v>41821</v>
      </c>
      <c r="N555" s="4"/>
      <c r="O555" s="4" t="s">
        <v>718</v>
      </c>
      <c r="P555" s="4" t="s">
        <v>207</v>
      </c>
      <c r="Q555" s="4" t="s">
        <v>560</v>
      </c>
      <c r="R555" s="4" t="s">
        <v>163</v>
      </c>
      <c r="S555" s="4" t="s">
        <v>163</v>
      </c>
      <c r="T555" s="4" t="s">
        <v>559</v>
      </c>
      <c r="U555" s="4" t="s">
        <v>412</v>
      </c>
      <c r="V555" s="4">
        <v>219431</v>
      </c>
      <c r="W555" s="4"/>
      <c r="X555" s="4" t="s">
        <v>564</v>
      </c>
      <c r="Y555" s="4"/>
    </row>
    <row r="556" spans="1:25" ht="33.75" customHeight="1">
      <c r="A556" s="4" t="s">
        <v>163</v>
      </c>
      <c r="B556" s="4" t="s">
        <v>240</v>
      </c>
      <c r="C556" s="4" t="s">
        <v>248</v>
      </c>
      <c r="D556" s="4"/>
      <c r="E556" s="4"/>
      <c r="F556" s="4"/>
      <c r="G556" s="2">
        <v>2014</v>
      </c>
      <c r="H556" s="4">
        <v>330000</v>
      </c>
      <c r="I556" s="4">
        <v>0</v>
      </c>
      <c r="J556" s="4" t="s">
        <v>532</v>
      </c>
      <c r="K556" s="4">
        <v>300000</v>
      </c>
      <c r="L556" s="4" t="s">
        <v>350</v>
      </c>
      <c r="M556" s="3">
        <v>41934</v>
      </c>
      <c r="N556" s="4"/>
      <c r="O556" s="4" t="s">
        <v>718</v>
      </c>
      <c r="P556" s="4" t="s">
        <v>861</v>
      </c>
      <c r="Q556" s="4" t="s">
        <v>560</v>
      </c>
      <c r="R556" s="4" t="s">
        <v>163</v>
      </c>
      <c r="S556" s="4" t="s">
        <v>163</v>
      </c>
      <c r="T556" s="4" t="s">
        <v>551</v>
      </c>
      <c r="U556" s="4" t="s">
        <v>412</v>
      </c>
      <c r="V556" s="4">
        <v>219872</v>
      </c>
      <c r="W556" s="4"/>
      <c r="X556" s="4" t="s">
        <v>564</v>
      </c>
      <c r="Y556" s="4"/>
    </row>
    <row r="557" spans="1:25" ht="79.5" customHeight="1">
      <c r="A557" s="4" t="s">
        <v>163</v>
      </c>
      <c r="B557" s="4" t="s">
        <v>652</v>
      </c>
      <c r="C557" s="4" t="s">
        <v>248</v>
      </c>
      <c r="D557" s="4" t="s">
        <v>158</v>
      </c>
      <c r="E557" s="4" t="s">
        <v>281</v>
      </c>
      <c r="F557" s="4" t="s">
        <v>747</v>
      </c>
      <c r="G557" s="2">
        <v>2014</v>
      </c>
      <c r="H557" s="4">
        <v>21858</v>
      </c>
      <c r="I557" s="4">
        <v>0</v>
      </c>
      <c r="J557" s="4" t="s">
        <v>815</v>
      </c>
      <c r="K557" s="4">
        <v>20000</v>
      </c>
      <c r="L557" s="4" t="s">
        <v>350</v>
      </c>
      <c r="M557" s="3">
        <v>41883</v>
      </c>
      <c r="N557" s="4" t="s">
        <v>597</v>
      </c>
      <c r="O557" s="4" t="s">
        <v>718</v>
      </c>
      <c r="P557" s="4" t="s">
        <v>207</v>
      </c>
      <c r="Q557" s="4" t="s">
        <v>560</v>
      </c>
      <c r="R557" s="4" t="s">
        <v>163</v>
      </c>
      <c r="S557" s="4" t="s">
        <v>163</v>
      </c>
      <c r="T557" s="4" t="s">
        <v>439</v>
      </c>
      <c r="U557" s="4" t="s">
        <v>412</v>
      </c>
      <c r="V557" s="4">
        <v>218226</v>
      </c>
      <c r="W557" s="4"/>
      <c r="X557" s="4" t="s">
        <v>404</v>
      </c>
      <c r="Y557" s="4" t="s">
        <v>731</v>
      </c>
    </row>
    <row r="558" spans="1:25" ht="79.5" customHeight="1">
      <c r="A558" s="4" t="s">
        <v>163</v>
      </c>
      <c r="B558" s="4" t="s">
        <v>357</v>
      </c>
      <c r="C558" s="4" t="s">
        <v>248</v>
      </c>
      <c r="D558" s="4" t="s">
        <v>158</v>
      </c>
      <c r="E558" s="4" t="s">
        <v>111</v>
      </c>
      <c r="F558" s="4" t="s">
        <v>12</v>
      </c>
      <c r="G558" s="2">
        <v>2014</v>
      </c>
      <c r="H558" s="4">
        <v>327869</v>
      </c>
      <c r="I558" s="4">
        <v>0</v>
      </c>
      <c r="J558" s="4" t="s">
        <v>839</v>
      </c>
      <c r="K558" s="4">
        <v>300000</v>
      </c>
      <c r="L558" s="4" t="s">
        <v>350</v>
      </c>
      <c r="M558" s="3">
        <v>41904</v>
      </c>
      <c r="N558" s="4" t="s">
        <v>597</v>
      </c>
      <c r="O558" s="4" t="s">
        <v>508</v>
      </c>
      <c r="P558" s="4" t="s">
        <v>861</v>
      </c>
      <c r="Q558" s="4" t="s">
        <v>424</v>
      </c>
      <c r="R558" s="4" t="s">
        <v>163</v>
      </c>
      <c r="S558" s="4" t="s">
        <v>163</v>
      </c>
      <c r="T558" s="4" t="s">
        <v>439</v>
      </c>
      <c r="U558" s="4" t="s">
        <v>412</v>
      </c>
      <c r="V558" s="4">
        <v>220456</v>
      </c>
      <c r="W558" s="4"/>
      <c r="X558" s="4" t="s">
        <v>564</v>
      </c>
      <c r="Y558" s="4" t="s">
        <v>597</v>
      </c>
    </row>
    <row r="559" spans="1:25" ht="79.5" customHeight="1">
      <c r="A559" s="4" t="s">
        <v>163</v>
      </c>
      <c r="B559" s="4" t="s">
        <v>357</v>
      </c>
      <c r="C559" s="4" t="s">
        <v>248</v>
      </c>
      <c r="D559" s="4" t="s">
        <v>158</v>
      </c>
      <c r="E559" s="4" t="s">
        <v>111</v>
      </c>
      <c r="F559" s="4" t="s">
        <v>12</v>
      </c>
      <c r="G559" s="2">
        <v>2014</v>
      </c>
      <c r="H559" s="4">
        <v>1052632</v>
      </c>
      <c r="I559" s="4">
        <v>0</v>
      </c>
      <c r="J559" s="4" t="s">
        <v>583</v>
      </c>
      <c r="K559" s="4">
        <v>1000000</v>
      </c>
      <c r="L559" s="4" t="s">
        <v>350</v>
      </c>
      <c r="M559" s="3">
        <v>41919</v>
      </c>
      <c r="N559" s="4" t="s">
        <v>597</v>
      </c>
      <c r="O559" s="4" t="s">
        <v>508</v>
      </c>
      <c r="P559" s="4" t="s">
        <v>861</v>
      </c>
      <c r="Q559" s="4" t="s">
        <v>560</v>
      </c>
      <c r="R559" s="4" t="s">
        <v>163</v>
      </c>
      <c r="S559" s="4" t="s">
        <v>163</v>
      </c>
      <c r="T559" s="4" t="s">
        <v>439</v>
      </c>
      <c r="U559" s="4" t="s">
        <v>412</v>
      </c>
      <c r="V559" s="4">
        <v>220809</v>
      </c>
      <c r="W559" s="4"/>
      <c r="X559" s="4" t="s">
        <v>568</v>
      </c>
      <c r="Y559" s="4" t="s">
        <v>597</v>
      </c>
    </row>
    <row r="560" spans="1:25" ht="79.5" customHeight="1">
      <c r="A560" s="4" t="s">
        <v>163</v>
      </c>
      <c r="B560" s="4" t="s">
        <v>357</v>
      </c>
      <c r="C560" s="4" t="s">
        <v>248</v>
      </c>
      <c r="D560" s="4" t="s">
        <v>158</v>
      </c>
      <c r="E560" s="4" t="s">
        <v>767</v>
      </c>
      <c r="F560" s="4" t="s">
        <v>747</v>
      </c>
      <c r="G560" s="2">
        <v>2014</v>
      </c>
      <c r="H560" s="4">
        <v>1092896</v>
      </c>
      <c r="I560" s="4">
        <v>0</v>
      </c>
      <c r="J560" s="4" t="s">
        <v>627</v>
      </c>
      <c r="K560" s="4">
        <v>1000000</v>
      </c>
      <c r="L560" s="4" t="s">
        <v>350</v>
      </c>
      <c r="M560" s="3">
        <v>41904</v>
      </c>
      <c r="N560" s="4" t="s">
        <v>597</v>
      </c>
      <c r="O560" s="4" t="s">
        <v>467</v>
      </c>
      <c r="P560" s="4" t="s">
        <v>861</v>
      </c>
      <c r="Q560" s="4" t="s">
        <v>560</v>
      </c>
      <c r="R560" s="4" t="s">
        <v>163</v>
      </c>
      <c r="S560" s="4" t="s">
        <v>163</v>
      </c>
      <c r="T560" s="4" t="s">
        <v>439</v>
      </c>
      <c r="U560" s="4" t="s">
        <v>412</v>
      </c>
      <c r="V560" s="4">
        <v>218246</v>
      </c>
      <c r="W560" s="4"/>
      <c r="X560" s="4" t="s">
        <v>568</v>
      </c>
      <c r="Y560" s="4" t="s">
        <v>731</v>
      </c>
    </row>
    <row r="561" spans="1:25" ht="79.5" customHeight="1">
      <c r="A561" s="4" t="s">
        <v>163</v>
      </c>
      <c r="B561" s="4" t="s">
        <v>357</v>
      </c>
      <c r="C561" s="4" t="s">
        <v>248</v>
      </c>
      <c r="D561" s="4" t="s">
        <v>158</v>
      </c>
      <c r="E561" s="4" t="s">
        <v>767</v>
      </c>
      <c r="F561" s="4" t="s">
        <v>747</v>
      </c>
      <c r="G561" s="2">
        <v>2014</v>
      </c>
      <c r="H561" s="4">
        <v>1052632</v>
      </c>
      <c r="I561" s="4">
        <v>0</v>
      </c>
      <c r="J561" s="4" t="s">
        <v>458</v>
      </c>
      <c r="K561" s="4">
        <v>1000000</v>
      </c>
      <c r="L561" s="4" t="s">
        <v>350</v>
      </c>
      <c r="M561" s="3">
        <v>41919</v>
      </c>
      <c r="N561" s="4" t="s">
        <v>597</v>
      </c>
      <c r="O561" s="4" t="s">
        <v>467</v>
      </c>
      <c r="P561" s="4" t="s">
        <v>861</v>
      </c>
      <c r="Q561" s="4" t="s">
        <v>560</v>
      </c>
      <c r="R561" s="4" t="s">
        <v>163</v>
      </c>
      <c r="S561" s="4" t="s">
        <v>163</v>
      </c>
      <c r="T561" s="4" t="s">
        <v>439</v>
      </c>
      <c r="U561" s="4" t="s">
        <v>412</v>
      </c>
      <c r="V561" s="4">
        <v>219424</v>
      </c>
      <c r="W561" s="4"/>
      <c r="X561" s="4" t="s">
        <v>568</v>
      </c>
      <c r="Y561" s="4" t="s">
        <v>731</v>
      </c>
    </row>
    <row r="562" spans="1:25" ht="79.5" customHeight="1">
      <c r="A562" s="4" t="s">
        <v>748</v>
      </c>
      <c r="B562" s="4" t="s">
        <v>319</v>
      </c>
      <c r="C562" s="4" t="s">
        <v>248</v>
      </c>
      <c r="D562" s="4" t="s">
        <v>158</v>
      </c>
      <c r="E562" s="4" t="s">
        <v>86</v>
      </c>
      <c r="F562" s="4" t="s">
        <v>747</v>
      </c>
      <c r="G562" s="2">
        <v>2014</v>
      </c>
      <c r="H562" s="4">
        <v>67204</v>
      </c>
      <c r="I562" s="4">
        <v>0</v>
      </c>
      <c r="J562" s="4" t="s">
        <v>892</v>
      </c>
      <c r="K562" s="4">
        <v>75000</v>
      </c>
      <c r="L562" s="4" t="s">
        <v>877</v>
      </c>
      <c r="M562" s="3">
        <v>41914</v>
      </c>
      <c r="N562" s="4" t="s">
        <v>597</v>
      </c>
      <c r="O562" s="4" t="s">
        <v>718</v>
      </c>
      <c r="P562" s="4" t="s">
        <v>861</v>
      </c>
      <c r="Q562" s="4" t="s">
        <v>560</v>
      </c>
      <c r="R562" s="4" t="s">
        <v>748</v>
      </c>
      <c r="S562" s="4" t="s">
        <v>400</v>
      </c>
      <c r="T562" s="4" t="s">
        <v>551</v>
      </c>
      <c r="U562" s="4" t="s">
        <v>412</v>
      </c>
      <c r="V562" s="4">
        <v>219274</v>
      </c>
      <c r="W562" s="4"/>
      <c r="X562" s="4" t="s">
        <v>564</v>
      </c>
      <c r="Y562" s="4" t="s">
        <v>731</v>
      </c>
    </row>
    <row r="563" spans="1:25" ht="22.5" customHeight="1">
      <c r="A563" s="4" t="s">
        <v>818</v>
      </c>
      <c r="B563" s="4" t="s">
        <v>708</v>
      </c>
      <c r="C563" s="4" t="s">
        <v>248</v>
      </c>
      <c r="D563" s="4"/>
      <c r="E563" s="4"/>
      <c r="F563" s="4"/>
      <c r="G563" s="2">
        <v>2014</v>
      </c>
      <c r="H563" s="4">
        <v>0</v>
      </c>
      <c r="I563" s="4">
        <v>1000000</v>
      </c>
      <c r="J563" s="4" t="s">
        <v>773</v>
      </c>
      <c r="K563" s="4" t="s">
        <v>333</v>
      </c>
      <c r="L563" s="4" t="s">
        <v>737</v>
      </c>
      <c r="M563" s="3">
        <v>41914</v>
      </c>
      <c r="N563" s="4"/>
      <c r="O563" s="4" t="s">
        <v>718</v>
      </c>
      <c r="P563" s="4" t="s">
        <v>861</v>
      </c>
      <c r="Q563" s="4" t="s">
        <v>646</v>
      </c>
      <c r="R563" s="4" t="s">
        <v>818</v>
      </c>
      <c r="S563" s="4" t="s">
        <v>338</v>
      </c>
      <c r="T563" s="4" t="s">
        <v>210</v>
      </c>
      <c r="U563" s="4" t="s">
        <v>412</v>
      </c>
      <c r="V563" s="4">
        <v>219765</v>
      </c>
      <c r="W563" s="4"/>
      <c r="X563" s="4" t="s">
        <v>564</v>
      </c>
      <c r="Y563" s="4"/>
    </row>
    <row r="564" spans="1:25" ht="22.5" customHeight="1">
      <c r="A564" s="4" t="s">
        <v>818</v>
      </c>
      <c r="B564" s="4" t="s">
        <v>708</v>
      </c>
      <c r="C564" s="4" t="s">
        <v>248</v>
      </c>
      <c r="D564" s="4"/>
      <c r="E564" s="4"/>
      <c r="F564" s="4"/>
      <c r="G564" s="2">
        <v>2014</v>
      </c>
      <c r="H564" s="4">
        <v>0</v>
      </c>
      <c r="I564" s="4">
        <v>1000000</v>
      </c>
      <c r="J564" s="4" t="s">
        <v>211</v>
      </c>
      <c r="K564" s="4" t="s">
        <v>333</v>
      </c>
      <c r="L564" s="4" t="s">
        <v>737</v>
      </c>
      <c r="M564" s="3">
        <v>41907</v>
      </c>
      <c r="N564" s="4"/>
      <c r="O564" s="4" t="s">
        <v>718</v>
      </c>
      <c r="P564" s="4" t="s">
        <v>861</v>
      </c>
      <c r="Q564" s="4" t="s">
        <v>646</v>
      </c>
      <c r="R564" s="4" t="s">
        <v>818</v>
      </c>
      <c r="S564" s="4" t="s">
        <v>338</v>
      </c>
      <c r="T564" s="4" t="s">
        <v>210</v>
      </c>
      <c r="U564" s="4" t="s">
        <v>412</v>
      </c>
      <c r="V564" s="4">
        <v>218397</v>
      </c>
      <c r="W564" s="4"/>
      <c r="X564" s="4" t="s">
        <v>564</v>
      </c>
      <c r="Y564" s="4"/>
    </row>
    <row r="565" spans="1:25" ht="57" customHeight="1">
      <c r="A565" s="4" t="s">
        <v>438</v>
      </c>
      <c r="B565" s="4" t="s">
        <v>708</v>
      </c>
      <c r="C565" s="4" t="s">
        <v>248</v>
      </c>
      <c r="D565" s="4"/>
      <c r="E565" s="4"/>
      <c r="F565" s="4"/>
      <c r="G565" s="2">
        <v>2014</v>
      </c>
      <c r="H565" s="4">
        <v>617000</v>
      </c>
      <c r="I565" s="4">
        <v>0</v>
      </c>
      <c r="J565" s="4" t="s">
        <v>298</v>
      </c>
      <c r="K565" s="4" t="s">
        <v>333</v>
      </c>
      <c r="L565" s="4" t="s">
        <v>737</v>
      </c>
      <c r="M565" s="3">
        <v>41898</v>
      </c>
      <c r="N565" s="4"/>
      <c r="O565" s="4" t="s">
        <v>718</v>
      </c>
      <c r="P565" s="4" t="s">
        <v>861</v>
      </c>
      <c r="Q565" s="4" t="s">
        <v>560</v>
      </c>
      <c r="R565" s="4" t="s">
        <v>438</v>
      </c>
      <c r="S565" s="4" t="s">
        <v>400</v>
      </c>
      <c r="T565" s="4" t="s">
        <v>210</v>
      </c>
      <c r="U565" s="4" t="s">
        <v>412</v>
      </c>
      <c r="V565" s="4">
        <v>219014</v>
      </c>
      <c r="W565" s="4"/>
      <c r="X565" s="4" t="s">
        <v>564</v>
      </c>
      <c r="Y565" s="4"/>
    </row>
    <row r="566" spans="1:25" ht="57" customHeight="1">
      <c r="A566" s="4" t="s">
        <v>85</v>
      </c>
      <c r="B566" s="4" t="s">
        <v>563</v>
      </c>
      <c r="C566" s="4" t="s">
        <v>248</v>
      </c>
      <c r="D566" s="4"/>
      <c r="E566" s="4"/>
      <c r="F566" s="4"/>
      <c r="G566" s="2">
        <v>2014</v>
      </c>
      <c r="H566" s="4">
        <v>0</v>
      </c>
      <c r="I566" s="4">
        <v>0</v>
      </c>
      <c r="J566" s="4" t="s">
        <v>402</v>
      </c>
      <c r="K566" s="4" t="s">
        <v>333</v>
      </c>
      <c r="L566" s="4" t="s">
        <v>737</v>
      </c>
      <c r="M566" s="3">
        <v>41899</v>
      </c>
      <c r="N566" s="4"/>
      <c r="O566" s="4" t="s">
        <v>718</v>
      </c>
      <c r="P566" s="4" t="s">
        <v>239</v>
      </c>
      <c r="Q566" s="4" t="s">
        <v>560</v>
      </c>
      <c r="R566" s="4" t="s">
        <v>85</v>
      </c>
      <c r="S566" s="4" t="s">
        <v>400</v>
      </c>
      <c r="T566" s="4" t="s">
        <v>67</v>
      </c>
      <c r="U566" s="4" t="s">
        <v>454</v>
      </c>
      <c r="V566" s="4">
        <v>219160</v>
      </c>
      <c r="W566" s="4"/>
      <c r="X566" s="4" t="s">
        <v>564</v>
      </c>
      <c r="Y566" s="4"/>
    </row>
    <row r="567" spans="1:25" ht="57" customHeight="1">
      <c r="A567" s="4" t="s">
        <v>85</v>
      </c>
      <c r="B567" s="4" t="s">
        <v>563</v>
      </c>
      <c r="C567" s="4" t="s">
        <v>248</v>
      </c>
      <c r="D567" s="4"/>
      <c r="E567" s="4"/>
      <c r="F567" s="4"/>
      <c r="G567" s="2">
        <v>2014</v>
      </c>
      <c r="H567" s="4">
        <v>0</v>
      </c>
      <c r="I567" s="4">
        <v>0</v>
      </c>
      <c r="J567" s="4" t="s">
        <v>803</v>
      </c>
      <c r="K567" s="4" t="s">
        <v>333</v>
      </c>
      <c r="L567" s="4" t="s">
        <v>737</v>
      </c>
      <c r="M567" s="3">
        <v>41905</v>
      </c>
      <c r="N567" s="4"/>
      <c r="O567" s="4" t="s">
        <v>718</v>
      </c>
      <c r="P567" s="4" t="s">
        <v>239</v>
      </c>
      <c r="Q567" s="4" t="s">
        <v>560</v>
      </c>
      <c r="R567" s="4" t="s">
        <v>85</v>
      </c>
      <c r="S567" s="4" t="s">
        <v>400</v>
      </c>
      <c r="T567" s="4" t="s">
        <v>67</v>
      </c>
      <c r="U567" s="4" t="s">
        <v>454</v>
      </c>
      <c r="V567" s="4">
        <v>219174</v>
      </c>
      <c r="W567" s="4"/>
      <c r="X567" s="4" t="s">
        <v>564</v>
      </c>
      <c r="Y567" s="4"/>
    </row>
    <row r="568" spans="1:25" ht="79.5" customHeight="1">
      <c r="A568" s="4" t="s">
        <v>557</v>
      </c>
      <c r="B568" s="4" t="s">
        <v>652</v>
      </c>
      <c r="C568" s="4" t="s">
        <v>248</v>
      </c>
      <c r="D568" s="4" t="s">
        <v>158</v>
      </c>
      <c r="E568" s="4" t="s">
        <v>281</v>
      </c>
      <c r="F568" s="4" t="s">
        <v>747</v>
      </c>
      <c r="G568" s="2">
        <v>2014</v>
      </c>
      <c r="H568" s="4">
        <v>85339</v>
      </c>
      <c r="I568" s="4">
        <v>0</v>
      </c>
      <c r="J568" s="4" t="s">
        <v>881</v>
      </c>
      <c r="K568" s="4">
        <v>500000</v>
      </c>
      <c r="L568" s="4" t="s">
        <v>393</v>
      </c>
      <c r="M568" s="3">
        <v>41936</v>
      </c>
      <c r="N568" s="4" t="s">
        <v>597</v>
      </c>
      <c r="O568" s="4" t="s">
        <v>718</v>
      </c>
      <c r="P568" s="4" t="s">
        <v>861</v>
      </c>
      <c r="Q568" s="4" t="s">
        <v>560</v>
      </c>
      <c r="R568" s="4" t="s">
        <v>557</v>
      </c>
      <c r="S568" s="4" t="s">
        <v>400</v>
      </c>
      <c r="T568" s="4" t="s">
        <v>439</v>
      </c>
      <c r="U568" s="4" t="s">
        <v>412</v>
      </c>
      <c r="V568" s="4">
        <v>220348</v>
      </c>
      <c r="W568" s="4"/>
      <c r="X568" s="4" t="s">
        <v>404</v>
      </c>
      <c r="Y568" s="4" t="s">
        <v>731</v>
      </c>
    </row>
    <row r="569" spans="1:25" ht="79.5" customHeight="1">
      <c r="A569" s="4" t="s">
        <v>792</v>
      </c>
      <c r="B569" s="4" t="s">
        <v>652</v>
      </c>
      <c r="C569" s="4" t="s">
        <v>248</v>
      </c>
      <c r="D569" s="4" t="s">
        <v>158</v>
      </c>
      <c r="E569" s="4" t="s">
        <v>281</v>
      </c>
      <c r="F569" s="4" t="s">
        <v>747</v>
      </c>
      <c r="G569" s="2">
        <v>2014</v>
      </c>
      <c r="H569" s="4">
        <v>131752</v>
      </c>
      <c r="I569" s="4">
        <v>0</v>
      </c>
      <c r="J569" s="4" t="s">
        <v>91</v>
      </c>
      <c r="K569" s="4" t="s">
        <v>333</v>
      </c>
      <c r="L569" s="4" t="s">
        <v>737</v>
      </c>
      <c r="M569" s="3">
        <v>41897</v>
      </c>
      <c r="N569" s="4" t="s">
        <v>597</v>
      </c>
      <c r="O569" s="4" t="s">
        <v>718</v>
      </c>
      <c r="P569" s="4" t="s">
        <v>861</v>
      </c>
      <c r="Q569" s="4" t="s">
        <v>560</v>
      </c>
      <c r="R569" s="4" t="s">
        <v>792</v>
      </c>
      <c r="S569" s="4" t="s">
        <v>400</v>
      </c>
      <c r="T569" s="4" t="s">
        <v>439</v>
      </c>
      <c r="U569" s="4" t="s">
        <v>412</v>
      </c>
      <c r="V569" s="4">
        <v>218916</v>
      </c>
      <c r="W569" s="4"/>
      <c r="X569" s="4" t="s">
        <v>404</v>
      </c>
      <c r="Y569" s="4" t="s">
        <v>731</v>
      </c>
    </row>
    <row r="570" spans="1:25" ht="79.5" customHeight="1">
      <c r="A570" s="4" t="s">
        <v>758</v>
      </c>
      <c r="B570" s="4" t="s">
        <v>652</v>
      </c>
      <c r="C570" s="4" t="s">
        <v>248</v>
      </c>
      <c r="D570" s="4" t="s">
        <v>158</v>
      </c>
      <c r="E570" s="4" t="s">
        <v>281</v>
      </c>
      <c r="F570" s="4" t="s">
        <v>747</v>
      </c>
      <c r="G570" s="2">
        <v>2014</v>
      </c>
      <c r="H570" s="4">
        <v>658762</v>
      </c>
      <c r="I570" s="4">
        <v>0</v>
      </c>
      <c r="J570" s="4" t="s">
        <v>91</v>
      </c>
      <c r="K570" s="4" t="s">
        <v>333</v>
      </c>
      <c r="L570" s="4" t="s">
        <v>737</v>
      </c>
      <c r="M570" s="3">
        <v>41883</v>
      </c>
      <c r="N570" s="4" t="s">
        <v>597</v>
      </c>
      <c r="O570" s="4" t="s">
        <v>718</v>
      </c>
      <c r="P570" s="4" t="s">
        <v>861</v>
      </c>
      <c r="Q570" s="4" t="s">
        <v>560</v>
      </c>
      <c r="R570" s="4" t="s">
        <v>758</v>
      </c>
      <c r="S570" s="4" t="s">
        <v>400</v>
      </c>
      <c r="T570" s="4" t="s">
        <v>439</v>
      </c>
      <c r="U570" s="4" t="s">
        <v>412</v>
      </c>
      <c r="V570" s="4">
        <v>218917</v>
      </c>
      <c r="W570" s="4"/>
      <c r="X570" s="4" t="s">
        <v>404</v>
      </c>
      <c r="Y570" s="4" t="s">
        <v>731</v>
      </c>
    </row>
    <row r="571" spans="1:25" ht="79.5" customHeight="1">
      <c r="A571" s="4" t="s">
        <v>473</v>
      </c>
      <c r="B571" s="4" t="s">
        <v>652</v>
      </c>
      <c r="C571" s="4" t="s">
        <v>248</v>
      </c>
      <c r="D571" s="4" t="s">
        <v>158</v>
      </c>
      <c r="E571" s="4" t="s">
        <v>281</v>
      </c>
      <c r="F571" s="4" t="s">
        <v>747</v>
      </c>
      <c r="G571" s="2">
        <v>2014</v>
      </c>
      <c r="H571" s="4">
        <v>133690</v>
      </c>
      <c r="I571" s="4">
        <v>0</v>
      </c>
      <c r="J571" s="4" t="s">
        <v>91</v>
      </c>
      <c r="K571" s="4" t="s">
        <v>333</v>
      </c>
      <c r="L571" s="4" t="s">
        <v>737</v>
      </c>
      <c r="M571" s="3">
        <v>41863</v>
      </c>
      <c r="N571" s="4" t="s">
        <v>597</v>
      </c>
      <c r="O571" s="4" t="s">
        <v>718</v>
      </c>
      <c r="P571" s="4" t="s">
        <v>861</v>
      </c>
      <c r="Q571" s="4" t="s">
        <v>560</v>
      </c>
      <c r="R571" s="4" t="s">
        <v>473</v>
      </c>
      <c r="S571" s="4" t="s">
        <v>400</v>
      </c>
      <c r="T571" s="4" t="s">
        <v>439</v>
      </c>
      <c r="U571" s="4" t="s">
        <v>412</v>
      </c>
      <c r="V571" s="4">
        <v>217970</v>
      </c>
      <c r="W571" s="4"/>
      <c r="X571" s="4" t="s">
        <v>404</v>
      </c>
      <c r="Y571" s="4" t="s">
        <v>731</v>
      </c>
    </row>
    <row r="572" spans="1:25" ht="79.5" customHeight="1">
      <c r="A572" s="4" t="s">
        <v>99</v>
      </c>
      <c r="B572" s="4" t="s">
        <v>652</v>
      </c>
      <c r="C572" s="4" t="s">
        <v>248</v>
      </c>
      <c r="D572" s="4" t="s">
        <v>158</v>
      </c>
      <c r="E572" s="4" t="s">
        <v>281</v>
      </c>
      <c r="F572" s="4" t="s">
        <v>747</v>
      </c>
      <c r="G572" s="2">
        <v>2014</v>
      </c>
      <c r="H572" s="4">
        <v>64503</v>
      </c>
      <c r="I572" s="4">
        <v>0</v>
      </c>
      <c r="J572" s="4" t="s">
        <v>745</v>
      </c>
      <c r="K572" s="4" t="s">
        <v>333</v>
      </c>
      <c r="L572" s="4" t="s">
        <v>737</v>
      </c>
      <c r="M572" s="3">
        <v>41913</v>
      </c>
      <c r="N572" s="4" t="s">
        <v>597</v>
      </c>
      <c r="O572" s="4" t="s">
        <v>718</v>
      </c>
      <c r="P572" s="4" t="s">
        <v>207</v>
      </c>
      <c r="Q572" s="4" t="s">
        <v>560</v>
      </c>
      <c r="R572" s="4" t="s">
        <v>99</v>
      </c>
      <c r="S572" s="4" t="s">
        <v>400</v>
      </c>
      <c r="T572" s="4" t="s">
        <v>439</v>
      </c>
      <c r="U572" s="4" t="s">
        <v>412</v>
      </c>
      <c r="V572" s="4">
        <v>219448</v>
      </c>
      <c r="W572" s="4"/>
      <c r="X572" s="4" t="s">
        <v>404</v>
      </c>
      <c r="Y572" s="4" t="s">
        <v>731</v>
      </c>
    </row>
    <row r="573" spans="1:25" ht="79.5" customHeight="1">
      <c r="A573" s="4" t="s">
        <v>99</v>
      </c>
      <c r="B573" s="4" t="s">
        <v>652</v>
      </c>
      <c r="C573" s="4" t="s">
        <v>248</v>
      </c>
      <c r="D573" s="4" t="s">
        <v>158</v>
      </c>
      <c r="E573" s="4" t="s">
        <v>281</v>
      </c>
      <c r="F573" s="4" t="s">
        <v>747</v>
      </c>
      <c r="G573" s="2">
        <v>2014</v>
      </c>
      <c r="H573" s="4">
        <v>11292</v>
      </c>
      <c r="I573" s="4">
        <v>0</v>
      </c>
      <c r="J573" s="4" t="s">
        <v>745</v>
      </c>
      <c r="K573" s="4" t="s">
        <v>333</v>
      </c>
      <c r="L573" s="4" t="s">
        <v>737</v>
      </c>
      <c r="M573" s="3">
        <v>41913</v>
      </c>
      <c r="N573" s="4" t="s">
        <v>597</v>
      </c>
      <c r="O573" s="4" t="s">
        <v>718</v>
      </c>
      <c r="P573" s="4" t="s">
        <v>207</v>
      </c>
      <c r="Q573" s="4" t="s">
        <v>560</v>
      </c>
      <c r="R573" s="4" t="s">
        <v>99</v>
      </c>
      <c r="S573" s="4" t="s">
        <v>400</v>
      </c>
      <c r="T573" s="4" t="s">
        <v>439</v>
      </c>
      <c r="U573" s="4" t="s">
        <v>412</v>
      </c>
      <c r="V573" s="4">
        <v>219449</v>
      </c>
      <c r="W573" s="4"/>
      <c r="X573" s="4" t="s">
        <v>404</v>
      </c>
      <c r="Y573" s="4" t="s">
        <v>731</v>
      </c>
    </row>
    <row r="574" spans="1:25" ht="79.5" customHeight="1">
      <c r="A574" s="4" t="s">
        <v>606</v>
      </c>
      <c r="B574" s="4" t="s">
        <v>652</v>
      </c>
      <c r="C574" s="4" t="s">
        <v>248</v>
      </c>
      <c r="D574" s="4" t="s">
        <v>158</v>
      </c>
      <c r="E574" s="4" t="s">
        <v>281</v>
      </c>
      <c r="F574" s="4" t="s">
        <v>747</v>
      </c>
      <c r="G574" s="2">
        <v>2014</v>
      </c>
      <c r="H574" s="4">
        <v>200000</v>
      </c>
      <c r="I574" s="4">
        <v>0</v>
      </c>
      <c r="J574" s="4" t="s">
        <v>91</v>
      </c>
      <c r="K574" s="4" t="s">
        <v>333</v>
      </c>
      <c r="L574" s="4" t="s">
        <v>737</v>
      </c>
      <c r="M574" s="3">
        <v>41740</v>
      </c>
      <c r="N574" s="4" t="s">
        <v>597</v>
      </c>
      <c r="O574" s="4" t="s">
        <v>718</v>
      </c>
      <c r="P574" s="4" t="s">
        <v>861</v>
      </c>
      <c r="Q574" s="4" t="s">
        <v>560</v>
      </c>
      <c r="R574" s="4" t="s">
        <v>606</v>
      </c>
      <c r="S574" s="4" t="s">
        <v>400</v>
      </c>
      <c r="T574" s="4" t="s">
        <v>439</v>
      </c>
      <c r="U574" s="4" t="s">
        <v>412</v>
      </c>
      <c r="V574" s="4">
        <v>217968</v>
      </c>
      <c r="W574" s="4"/>
      <c r="X574" s="4" t="s">
        <v>404</v>
      </c>
      <c r="Y574" s="4" t="s">
        <v>731</v>
      </c>
    </row>
    <row r="575" spans="1:25" ht="79.5" customHeight="1">
      <c r="A575" s="4" t="s">
        <v>606</v>
      </c>
      <c r="B575" s="4" t="s">
        <v>652</v>
      </c>
      <c r="C575" s="4" t="s">
        <v>248</v>
      </c>
      <c r="D575" s="4" t="s">
        <v>158</v>
      </c>
      <c r="E575" s="4" t="s">
        <v>281</v>
      </c>
      <c r="F575" s="4" t="s">
        <v>747</v>
      </c>
      <c r="G575" s="2">
        <v>2014</v>
      </c>
      <c r="H575" s="4">
        <v>197639</v>
      </c>
      <c r="I575" s="4">
        <v>0</v>
      </c>
      <c r="J575" s="4" t="s">
        <v>582</v>
      </c>
      <c r="K575" s="4" t="s">
        <v>333</v>
      </c>
      <c r="L575" s="4" t="s">
        <v>737</v>
      </c>
      <c r="M575" s="3">
        <v>41921</v>
      </c>
      <c r="N575" s="4" t="s">
        <v>597</v>
      </c>
      <c r="O575" s="4" t="s">
        <v>718</v>
      </c>
      <c r="P575" s="4" t="s">
        <v>239</v>
      </c>
      <c r="Q575" s="4" t="s">
        <v>560</v>
      </c>
      <c r="R575" s="4" t="s">
        <v>606</v>
      </c>
      <c r="S575" s="4" t="s">
        <v>400</v>
      </c>
      <c r="T575" s="4" t="s">
        <v>439</v>
      </c>
      <c r="U575" s="4" t="s">
        <v>412</v>
      </c>
      <c r="V575" s="4">
        <v>219452</v>
      </c>
      <c r="W575" s="4"/>
      <c r="X575" s="4" t="s">
        <v>404</v>
      </c>
      <c r="Y575" s="4" t="s">
        <v>731</v>
      </c>
    </row>
    <row r="576" spans="1:25" ht="79.5" customHeight="1">
      <c r="A576" s="4" t="s">
        <v>606</v>
      </c>
      <c r="B576" s="4" t="s">
        <v>652</v>
      </c>
      <c r="C576" s="4" t="s">
        <v>248</v>
      </c>
      <c r="D576" s="4" t="s">
        <v>158</v>
      </c>
      <c r="E576" s="4" t="s">
        <v>281</v>
      </c>
      <c r="F576" s="4" t="s">
        <v>747</v>
      </c>
      <c r="G576" s="2">
        <v>2014</v>
      </c>
      <c r="H576" s="4">
        <v>296459</v>
      </c>
      <c r="I576" s="4">
        <v>0</v>
      </c>
      <c r="J576" s="4" t="s">
        <v>620</v>
      </c>
      <c r="K576" s="4" t="s">
        <v>333</v>
      </c>
      <c r="L576" s="4" t="s">
        <v>737</v>
      </c>
      <c r="M576" s="3">
        <v>41921</v>
      </c>
      <c r="N576" s="4" t="s">
        <v>597</v>
      </c>
      <c r="O576" s="4" t="s">
        <v>718</v>
      </c>
      <c r="P576" s="4" t="s">
        <v>207</v>
      </c>
      <c r="Q576" s="4" t="s">
        <v>560</v>
      </c>
      <c r="R576" s="4" t="s">
        <v>606</v>
      </c>
      <c r="S576" s="4" t="s">
        <v>400</v>
      </c>
      <c r="T576" s="4" t="s">
        <v>439</v>
      </c>
      <c r="U576" s="4" t="s">
        <v>412</v>
      </c>
      <c r="V576" s="4">
        <v>219453</v>
      </c>
      <c r="W576" s="4"/>
      <c r="X576" s="4" t="s">
        <v>404</v>
      </c>
      <c r="Y576" s="4" t="s">
        <v>731</v>
      </c>
    </row>
    <row r="577" spans="1:25" ht="79.5" customHeight="1">
      <c r="A577" s="4" t="s">
        <v>606</v>
      </c>
      <c r="B577" s="4" t="s">
        <v>652</v>
      </c>
      <c r="C577" s="4" t="s">
        <v>248</v>
      </c>
      <c r="D577" s="4" t="s">
        <v>158</v>
      </c>
      <c r="E577" s="4" t="s">
        <v>281</v>
      </c>
      <c r="F577" s="4" t="s">
        <v>747</v>
      </c>
      <c r="G577" s="2">
        <v>2014</v>
      </c>
      <c r="H577" s="4">
        <v>100000</v>
      </c>
      <c r="I577" s="4">
        <v>0</v>
      </c>
      <c r="J577" s="4" t="s">
        <v>745</v>
      </c>
      <c r="K577" s="4" t="s">
        <v>333</v>
      </c>
      <c r="L577" s="4" t="s">
        <v>737</v>
      </c>
      <c r="M577" s="3">
        <v>41740</v>
      </c>
      <c r="N577" s="4" t="s">
        <v>597</v>
      </c>
      <c r="O577" s="4" t="s">
        <v>718</v>
      </c>
      <c r="P577" s="4" t="s">
        <v>207</v>
      </c>
      <c r="Q577" s="4" t="s">
        <v>560</v>
      </c>
      <c r="R577" s="4" t="s">
        <v>606</v>
      </c>
      <c r="S577" s="4" t="s">
        <v>400</v>
      </c>
      <c r="T577" s="4" t="s">
        <v>439</v>
      </c>
      <c r="U577" s="4" t="s">
        <v>412</v>
      </c>
      <c r="V577" s="4">
        <v>217957</v>
      </c>
      <c r="W577" s="4"/>
      <c r="X577" s="4" t="s">
        <v>404</v>
      </c>
      <c r="Y577" s="4" t="s">
        <v>731</v>
      </c>
    </row>
    <row r="578" spans="1:25" ht="79.5" customHeight="1">
      <c r="A578" s="4" t="s">
        <v>28</v>
      </c>
      <c r="B578" s="4" t="s">
        <v>652</v>
      </c>
      <c r="C578" s="4" t="s">
        <v>248</v>
      </c>
      <c r="D578" s="4" t="s">
        <v>158</v>
      </c>
      <c r="E578" s="4" t="s">
        <v>281</v>
      </c>
      <c r="F578" s="4" t="s">
        <v>747</v>
      </c>
      <c r="G578" s="2">
        <v>2014</v>
      </c>
      <c r="H578" s="4">
        <v>100000</v>
      </c>
      <c r="I578" s="4">
        <v>0</v>
      </c>
      <c r="J578" s="4" t="s">
        <v>745</v>
      </c>
      <c r="K578" s="4" t="s">
        <v>333</v>
      </c>
      <c r="L578" s="4" t="s">
        <v>737</v>
      </c>
      <c r="M578" s="3">
        <v>41879</v>
      </c>
      <c r="N578" s="4" t="s">
        <v>597</v>
      </c>
      <c r="O578" s="4" t="s">
        <v>718</v>
      </c>
      <c r="P578" s="4" t="s">
        <v>207</v>
      </c>
      <c r="Q578" s="4" t="s">
        <v>560</v>
      </c>
      <c r="R578" s="4" t="s">
        <v>28</v>
      </c>
      <c r="S578" s="4" t="s">
        <v>400</v>
      </c>
      <c r="T578" s="4" t="s">
        <v>439</v>
      </c>
      <c r="U578" s="4" t="s">
        <v>412</v>
      </c>
      <c r="V578" s="4">
        <v>217960</v>
      </c>
      <c r="W578" s="4"/>
      <c r="X578" s="4" t="s">
        <v>404</v>
      </c>
      <c r="Y578" s="4" t="s">
        <v>731</v>
      </c>
    </row>
    <row r="579" spans="1:25" ht="79.5" customHeight="1">
      <c r="A579" s="4" t="s">
        <v>858</v>
      </c>
      <c r="B579" s="4" t="s">
        <v>652</v>
      </c>
      <c r="C579" s="4" t="s">
        <v>248</v>
      </c>
      <c r="D579" s="4" t="s">
        <v>158</v>
      </c>
      <c r="E579" s="4" t="s">
        <v>281</v>
      </c>
      <c r="F579" s="4" t="s">
        <v>747</v>
      </c>
      <c r="G579" s="2">
        <v>2014</v>
      </c>
      <c r="H579" s="4">
        <v>635324</v>
      </c>
      <c r="I579" s="4">
        <v>0</v>
      </c>
      <c r="J579" s="4" t="s">
        <v>392</v>
      </c>
      <c r="K579" s="4" t="s">
        <v>333</v>
      </c>
      <c r="L579" s="4" t="s">
        <v>737</v>
      </c>
      <c r="M579" s="3">
        <v>41913</v>
      </c>
      <c r="N579" s="4" t="s">
        <v>597</v>
      </c>
      <c r="O579" s="4" t="s">
        <v>718</v>
      </c>
      <c r="P579" s="4" t="s">
        <v>861</v>
      </c>
      <c r="Q579" s="4" t="s">
        <v>560</v>
      </c>
      <c r="R579" s="4" t="s">
        <v>858</v>
      </c>
      <c r="S579" s="4" t="s">
        <v>400</v>
      </c>
      <c r="T579" s="4" t="s">
        <v>439</v>
      </c>
      <c r="U579" s="4" t="s">
        <v>412</v>
      </c>
      <c r="V579" s="4">
        <v>219451</v>
      </c>
      <c r="W579" s="4"/>
      <c r="X579" s="4" t="s">
        <v>568</v>
      </c>
      <c r="Y579" s="4" t="s">
        <v>731</v>
      </c>
    </row>
    <row r="580" spans="1:25" ht="79.5" customHeight="1">
      <c r="A580" s="4" t="s">
        <v>150</v>
      </c>
      <c r="B580" s="4" t="s">
        <v>652</v>
      </c>
      <c r="C580" s="4" t="s">
        <v>248</v>
      </c>
      <c r="D580" s="4" t="s">
        <v>158</v>
      </c>
      <c r="E580" s="4" t="s">
        <v>281</v>
      </c>
      <c r="F580" s="4" t="s">
        <v>747</v>
      </c>
      <c r="G580" s="2">
        <v>2014</v>
      </c>
      <c r="H580" s="4">
        <v>66845</v>
      </c>
      <c r="I580" s="4">
        <v>0</v>
      </c>
      <c r="J580" s="4" t="s">
        <v>60</v>
      </c>
      <c r="K580" s="4">
        <v>50000</v>
      </c>
      <c r="L580" s="4" t="s">
        <v>262</v>
      </c>
      <c r="M580" s="3">
        <v>41876</v>
      </c>
      <c r="N580" s="4" t="s">
        <v>597</v>
      </c>
      <c r="O580" s="4" t="s">
        <v>718</v>
      </c>
      <c r="P580" s="4" t="s">
        <v>861</v>
      </c>
      <c r="Q580" s="4" t="s">
        <v>560</v>
      </c>
      <c r="R580" s="4" t="s">
        <v>150</v>
      </c>
      <c r="S580" s="4" t="s">
        <v>400</v>
      </c>
      <c r="T580" s="4" t="s">
        <v>439</v>
      </c>
      <c r="U580" s="4" t="s">
        <v>412</v>
      </c>
      <c r="V580" s="4">
        <v>218227</v>
      </c>
      <c r="W580" s="4"/>
      <c r="X580" s="4" t="s">
        <v>404</v>
      </c>
      <c r="Y580" s="4" t="s">
        <v>731</v>
      </c>
    </row>
    <row r="581" spans="1:25" ht="79.5" customHeight="1">
      <c r="A581" s="4" t="s">
        <v>759</v>
      </c>
      <c r="B581" s="4" t="s">
        <v>652</v>
      </c>
      <c r="C581" s="4" t="s">
        <v>248</v>
      </c>
      <c r="D581" s="4" t="s">
        <v>158</v>
      </c>
      <c r="E581" s="4" t="s">
        <v>281</v>
      </c>
      <c r="F581" s="4" t="s">
        <v>747</v>
      </c>
      <c r="G581" s="2">
        <v>2014</v>
      </c>
      <c r="H581" s="4">
        <v>690512</v>
      </c>
      <c r="I581" s="4">
        <v>0</v>
      </c>
      <c r="J581" s="4" t="s">
        <v>881</v>
      </c>
      <c r="K581" s="4">
        <v>5000000</v>
      </c>
      <c r="L581" s="4" t="s">
        <v>500</v>
      </c>
      <c r="M581" s="3">
        <v>41932</v>
      </c>
      <c r="N581" s="4" t="s">
        <v>597</v>
      </c>
      <c r="O581" s="4" t="s">
        <v>718</v>
      </c>
      <c r="P581" s="4" t="s">
        <v>861</v>
      </c>
      <c r="Q581" s="4" t="s">
        <v>560</v>
      </c>
      <c r="R581" s="4" t="s">
        <v>759</v>
      </c>
      <c r="S581" s="4" t="s">
        <v>400</v>
      </c>
      <c r="T581" s="4" t="s">
        <v>439</v>
      </c>
      <c r="U581" s="4" t="s">
        <v>412</v>
      </c>
      <c r="V581" s="4">
        <v>220351</v>
      </c>
      <c r="W581" s="4"/>
      <c r="X581" s="4" t="s">
        <v>404</v>
      </c>
      <c r="Y581" s="4" t="s">
        <v>731</v>
      </c>
    </row>
    <row r="582" spans="1:25" ht="79.5" customHeight="1">
      <c r="A582" s="4" t="s">
        <v>270</v>
      </c>
      <c r="B582" s="4" t="s">
        <v>652</v>
      </c>
      <c r="C582" s="4" t="s">
        <v>248</v>
      </c>
      <c r="D582" s="4" t="s">
        <v>158</v>
      </c>
      <c r="E582" s="4" t="s">
        <v>281</v>
      </c>
      <c r="F582" s="4" t="s">
        <v>747</v>
      </c>
      <c r="G582" s="2">
        <v>2014</v>
      </c>
      <c r="H582" s="4">
        <v>214925</v>
      </c>
      <c r="I582" s="4">
        <v>0</v>
      </c>
      <c r="J582" s="4" t="s">
        <v>745</v>
      </c>
      <c r="K582" s="4" t="s">
        <v>333</v>
      </c>
      <c r="L582" s="4" t="s">
        <v>737</v>
      </c>
      <c r="M582" s="3">
        <v>41900</v>
      </c>
      <c r="N582" s="4" t="s">
        <v>597</v>
      </c>
      <c r="O582" s="4" t="s">
        <v>718</v>
      </c>
      <c r="P582" s="4" t="s">
        <v>207</v>
      </c>
      <c r="Q582" s="4" t="s">
        <v>560</v>
      </c>
      <c r="R582" s="4" t="s">
        <v>270</v>
      </c>
      <c r="S582" s="4" t="s">
        <v>400</v>
      </c>
      <c r="T582" s="4" t="s">
        <v>439</v>
      </c>
      <c r="U582" s="4" t="s">
        <v>412</v>
      </c>
      <c r="V582" s="4">
        <v>218920</v>
      </c>
      <c r="W582" s="4"/>
      <c r="X582" s="4" t="s">
        <v>404</v>
      </c>
      <c r="Y582" s="4" t="s">
        <v>731</v>
      </c>
    </row>
    <row r="583" spans="1:25" ht="79.5" customHeight="1">
      <c r="A583" s="4" t="s">
        <v>270</v>
      </c>
      <c r="B583" s="4" t="s">
        <v>652</v>
      </c>
      <c r="C583" s="4" t="s">
        <v>248</v>
      </c>
      <c r="D583" s="4" t="s">
        <v>158</v>
      </c>
      <c r="E583" s="4" t="s">
        <v>281</v>
      </c>
      <c r="F583" s="4" t="s">
        <v>747</v>
      </c>
      <c r="G583" s="2">
        <v>2014</v>
      </c>
      <c r="H583" s="4">
        <v>83056</v>
      </c>
      <c r="I583" s="4">
        <v>0</v>
      </c>
      <c r="J583" s="4" t="s">
        <v>745</v>
      </c>
      <c r="K583" s="4" t="s">
        <v>333</v>
      </c>
      <c r="L583" s="4" t="s">
        <v>737</v>
      </c>
      <c r="M583" s="3">
        <v>41737</v>
      </c>
      <c r="N583" s="4" t="s">
        <v>597</v>
      </c>
      <c r="O583" s="4" t="s">
        <v>718</v>
      </c>
      <c r="P583" s="4" t="s">
        <v>207</v>
      </c>
      <c r="Q583" s="4" t="s">
        <v>560</v>
      </c>
      <c r="R583" s="4" t="s">
        <v>270</v>
      </c>
      <c r="S583" s="4" t="s">
        <v>400</v>
      </c>
      <c r="T583" s="4" t="s">
        <v>439</v>
      </c>
      <c r="U583" s="4" t="s">
        <v>412</v>
      </c>
      <c r="V583" s="4">
        <v>217958</v>
      </c>
      <c r="W583" s="4"/>
      <c r="X583" s="4" t="s">
        <v>404</v>
      </c>
      <c r="Y583" s="4" t="s">
        <v>731</v>
      </c>
    </row>
    <row r="584" spans="1:25" ht="79.5" customHeight="1">
      <c r="A584" s="4" t="s">
        <v>270</v>
      </c>
      <c r="B584" s="4" t="s">
        <v>652</v>
      </c>
      <c r="C584" s="4" t="s">
        <v>248</v>
      </c>
      <c r="D584" s="4" t="s">
        <v>158</v>
      </c>
      <c r="E584" s="4" t="s">
        <v>281</v>
      </c>
      <c r="F584" s="4" t="s">
        <v>747</v>
      </c>
      <c r="G584" s="2">
        <v>2014</v>
      </c>
      <c r="H584" s="4">
        <v>2500000</v>
      </c>
      <c r="I584" s="4">
        <v>0</v>
      </c>
      <c r="J584" s="4" t="s">
        <v>392</v>
      </c>
      <c r="K584" s="4" t="s">
        <v>333</v>
      </c>
      <c r="L584" s="4" t="s">
        <v>737</v>
      </c>
      <c r="M584" s="3">
        <v>41921</v>
      </c>
      <c r="N584" s="4" t="s">
        <v>597</v>
      </c>
      <c r="O584" s="4" t="s">
        <v>718</v>
      </c>
      <c r="P584" s="4" t="s">
        <v>861</v>
      </c>
      <c r="Q584" s="4" t="s">
        <v>560</v>
      </c>
      <c r="R584" s="4" t="s">
        <v>270</v>
      </c>
      <c r="S584" s="4" t="s">
        <v>400</v>
      </c>
      <c r="T584" s="4" t="s">
        <v>439</v>
      </c>
      <c r="U584" s="4" t="s">
        <v>412</v>
      </c>
      <c r="V584" s="4">
        <v>219445</v>
      </c>
      <c r="W584" s="4"/>
      <c r="X584" s="4" t="s">
        <v>404</v>
      </c>
      <c r="Y584" s="4" t="s">
        <v>731</v>
      </c>
    </row>
    <row r="585" spans="1:25" ht="79.5" customHeight="1">
      <c r="A585" s="4" t="s">
        <v>270</v>
      </c>
      <c r="B585" s="4" t="s">
        <v>652</v>
      </c>
      <c r="C585" s="4" t="s">
        <v>248</v>
      </c>
      <c r="D585" s="4" t="s">
        <v>158</v>
      </c>
      <c r="E585" s="4" t="s">
        <v>281</v>
      </c>
      <c r="F585" s="4" t="s">
        <v>747</v>
      </c>
      <c r="G585" s="2">
        <v>2014</v>
      </c>
      <c r="H585" s="4">
        <v>23486</v>
      </c>
      <c r="I585" s="4">
        <v>0</v>
      </c>
      <c r="J585" s="4" t="s">
        <v>754</v>
      </c>
      <c r="K585" s="4" t="s">
        <v>333</v>
      </c>
      <c r="L585" s="4" t="s">
        <v>737</v>
      </c>
      <c r="M585" s="3">
        <v>41920</v>
      </c>
      <c r="N585" s="4" t="s">
        <v>597</v>
      </c>
      <c r="O585" s="4" t="s">
        <v>718</v>
      </c>
      <c r="P585" s="4" t="s">
        <v>693</v>
      </c>
      <c r="Q585" s="4" t="s">
        <v>560</v>
      </c>
      <c r="R585" s="4" t="s">
        <v>270</v>
      </c>
      <c r="S585" s="4" t="s">
        <v>400</v>
      </c>
      <c r="T585" s="4" t="s">
        <v>439</v>
      </c>
      <c r="U585" s="4" t="s">
        <v>412</v>
      </c>
      <c r="V585" s="4">
        <v>219446</v>
      </c>
      <c r="W585" s="4"/>
      <c r="X585" s="4" t="s">
        <v>404</v>
      </c>
      <c r="Y585" s="4" t="s">
        <v>731</v>
      </c>
    </row>
    <row r="586" spans="1:25" ht="22.5" customHeight="1">
      <c r="A586" s="4" t="s">
        <v>370</v>
      </c>
      <c r="B586" s="4" t="s">
        <v>563</v>
      </c>
      <c r="C586" s="4" t="s">
        <v>248</v>
      </c>
      <c r="D586" s="4"/>
      <c r="E586" s="4"/>
      <c r="F586" s="4"/>
      <c r="G586" s="2">
        <v>2014</v>
      </c>
      <c r="H586" s="4">
        <v>4863945</v>
      </c>
      <c r="I586" s="4">
        <v>0</v>
      </c>
      <c r="J586" s="4" t="s">
        <v>65</v>
      </c>
      <c r="K586" s="4">
        <v>2996190</v>
      </c>
      <c r="L586" s="4" t="s">
        <v>201</v>
      </c>
      <c r="M586" s="3">
        <v>41932</v>
      </c>
      <c r="N586" s="4"/>
      <c r="O586" s="4" t="s">
        <v>718</v>
      </c>
      <c r="P586" s="4" t="s">
        <v>693</v>
      </c>
      <c r="Q586" s="4" t="s">
        <v>424</v>
      </c>
      <c r="R586" s="4" t="s">
        <v>370</v>
      </c>
      <c r="S586" s="4" t="s">
        <v>675</v>
      </c>
      <c r="T586" s="4" t="s">
        <v>67</v>
      </c>
      <c r="U586" s="4" t="s">
        <v>412</v>
      </c>
      <c r="V586" s="4">
        <v>219650</v>
      </c>
      <c r="W586" s="4"/>
      <c r="X586" s="4" t="s">
        <v>564</v>
      </c>
      <c r="Y586" s="4"/>
    </row>
    <row r="587" spans="1:25" ht="136.5" customHeight="1">
      <c r="A587" s="4" t="s">
        <v>370</v>
      </c>
      <c r="B587" s="4" t="s">
        <v>160</v>
      </c>
      <c r="C587" s="4" t="s">
        <v>248</v>
      </c>
      <c r="D587" s="4"/>
      <c r="E587" s="4"/>
      <c r="F587" s="4"/>
      <c r="G587" s="2">
        <v>2014</v>
      </c>
      <c r="H587" s="4">
        <v>514610</v>
      </c>
      <c r="I587" s="4">
        <v>0</v>
      </c>
      <c r="J587" s="4" t="s">
        <v>871</v>
      </c>
      <c r="K587" s="4">
        <v>317000</v>
      </c>
      <c r="L587" s="4" t="s">
        <v>201</v>
      </c>
      <c r="M587" s="3">
        <v>41932</v>
      </c>
      <c r="N587" s="4"/>
      <c r="O587" s="4" t="s">
        <v>718</v>
      </c>
      <c r="P587" s="4" t="s">
        <v>693</v>
      </c>
      <c r="Q587" s="4" t="s">
        <v>424</v>
      </c>
      <c r="R587" s="4" t="s">
        <v>370</v>
      </c>
      <c r="S587" s="4" t="s">
        <v>675</v>
      </c>
      <c r="T587" s="4" t="s">
        <v>559</v>
      </c>
      <c r="U587" s="4" t="s">
        <v>412</v>
      </c>
      <c r="V587" s="4">
        <v>219526</v>
      </c>
      <c r="W587" s="4"/>
      <c r="X587" s="4" t="s">
        <v>564</v>
      </c>
      <c r="Y587" s="4"/>
    </row>
    <row r="588" spans="1:25" ht="79.5" customHeight="1">
      <c r="A588" s="4" t="s">
        <v>370</v>
      </c>
      <c r="B588" s="4" t="s">
        <v>63</v>
      </c>
      <c r="C588" s="4" t="s">
        <v>248</v>
      </c>
      <c r="D588" s="4" t="s">
        <v>158</v>
      </c>
      <c r="E588" s="4" t="s">
        <v>854</v>
      </c>
      <c r="F588" s="4" t="s">
        <v>885</v>
      </c>
      <c r="G588" s="2">
        <v>2014</v>
      </c>
      <c r="H588" s="4">
        <v>31884000</v>
      </c>
      <c r="I588" s="4">
        <v>0</v>
      </c>
      <c r="J588" s="4" t="s">
        <v>721</v>
      </c>
      <c r="K588" s="4">
        <v>20000000</v>
      </c>
      <c r="L588" s="4" t="s">
        <v>201</v>
      </c>
      <c r="M588" s="3">
        <v>41943</v>
      </c>
      <c r="N588" s="4" t="s">
        <v>597</v>
      </c>
      <c r="O588" s="4" t="s">
        <v>718</v>
      </c>
      <c r="P588" s="4" t="s">
        <v>861</v>
      </c>
      <c r="Q588" s="4" t="s">
        <v>560</v>
      </c>
      <c r="R588" s="4" t="s">
        <v>370</v>
      </c>
      <c r="S588" s="4" t="s">
        <v>675</v>
      </c>
      <c r="T588" s="4" t="s">
        <v>439</v>
      </c>
      <c r="U588" s="4" t="s">
        <v>412</v>
      </c>
      <c r="V588" s="4">
        <v>220533</v>
      </c>
      <c r="W588" s="4"/>
      <c r="X588" s="4" t="s">
        <v>568</v>
      </c>
      <c r="Y588" s="4" t="s">
        <v>731</v>
      </c>
    </row>
    <row r="589" spans="1:25" ht="33.75" customHeight="1">
      <c r="A589" s="4" t="s">
        <v>370</v>
      </c>
      <c r="B589" s="4" t="s">
        <v>6</v>
      </c>
      <c r="C589" s="4" t="s">
        <v>248</v>
      </c>
      <c r="D589" s="4"/>
      <c r="E589" s="4"/>
      <c r="F589" s="4"/>
      <c r="G589" s="2">
        <v>2014</v>
      </c>
      <c r="H589" s="4">
        <v>6738281</v>
      </c>
      <c r="I589" s="4">
        <v>0</v>
      </c>
      <c r="J589" s="4" t="s">
        <v>358</v>
      </c>
      <c r="K589" s="4">
        <v>4150781</v>
      </c>
      <c r="L589" s="4" t="s">
        <v>201</v>
      </c>
      <c r="M589" s="3">
        <v>41932</v>
      </c>
      <c r="N589" s="4"/>
      <c r="O589" s="4" t="s">
        <v>82</v>
      </c>
      <c r="P589" s="4" t="s">
        <v>693</v>
      </c>
      <c r="Q589" s="4" t="s">
        <v>424</v>
      </c>
      <c r="R589" s="4" t="s">
        <v>370</v>
      </c>
      <c r="S589" s="4" t="s">
        <v>675</v>
      </c>
      <c r="T589" s="4" t="s">
        <v>559</v>
      </c>
      <c r="U589" s="4" t="s">
        <v>412</v>
      </c>
      <c r="V589" s="4">
        <v>219576</v>
      </c>
      <c r="W589" s="4"/>
      <c r="X589" s="4" t="s">
        <v>564</v>
      </c>
      <c r="Y589" s="4"/>
    </row>
    <row r="590" spans="1:25" ht="22.5" customHeight="1">
      <c r="A590" s="4" t="s">
        <v>370</v>
      </c>
      <c r="B590" s="4" t="s">
        <v>6</v>
      </c>
      <c r="C590" s="4" t="s">
        <v>248</v>
      </c>
      <c r="D590" s="4"/>
      <c r="E590" s="4"/>
      <c r="F590" s="4"/>
      <c r="G590" s="2">
        <v>2014</v>
      </c>
      <c r="H590" s="4">
        <v>3200000</v>
      </c>
      <c r="I590" s="4">
        <v>0</v>
      </c>
      <c r="J590" s="4" t="s">
        <v>65</v>
      </c>
      <c r="K590" s="4">
        <v>2000000</v>
      </c>
      <c r="L590" s="4" t="s">
        <v>201</v>
      </c>
      <c r="M590" s="3">
        <v>41956</v>
      </c>
      <c r="N590" s="4"/>
      <c r="O590" s="4" t="s">
        <v>718</v>
      </c>
      <c r="P590" s="4" t="s">
        <v>693</v>
      </c>
      <c r="Q590" s="4" t="s">
        <v>424</v>
      </c>
      <c r="R590" s="4" t="s">
        <v>370</v>
      </c>
      <c r="S590" s="4" t="s">
        <v>675</v>
      </c>
      <c r="T590" s="4" t="s">
        <v>559</v>
      </c>
      <c r="U590" s="4" t="s">
        <v>412</v>
      </c>
      <c r="V590" s="4">
        <v>220836</v>
      </c>
      <c r="W590" s="4"/>
      <c r="X590" s="4" t="s">
        <v>564</v>
      </c>
      <c r="Y590" s="4"/>
    </row>
    <row r="591" spans="1:25" ht="57" customHeight="1">
      <c r="A591" s="4" t="s">
        <v>370</v>
      </c>
      <c r="B591" s="4" t="s">
        <v>155</v>
      </c>
      <c r="C591" s="4" t="s">
        <v>248</v>
      </c>
      <c r="D591" s="4"/>
      <c r="E591" s="4"/>
      <c r="F591" s="4"/>
      <c r="G591" s="2">
        <v>2014</v>
      </c>
      <c r="H591" s="4">
        <v>221297</v>
      </c>
      <c r="I591" s="4">
        <v>0</v>
      </c>
      <c r="J591" s="4" t="s">
        <v>88</v>
      </c>
      <c r="K591" s="4">
        <v>136319</v>
      </c>
      <c r="L591" s="4" t="s">
        <v>201</v>
      </c>
      <c r="M591" s="3">
        <v>41932</v>
      </c>
      <c r="N591" s="4"/>
      <c r="O591" s="4" t="s">
        <v>718</v>
      </c>
      <c r="P591" s="4" t="s">
        <v>693</v>
      </c>
      <c r="Q591" s="4" t="s">
        <v>424</v>
      </c>
      <c r="R591" s="4" t="s">
        <v>370</v>
      </c>
      <c r="S591" s="4" t="s">
        <v>675</v>
      </c>
      <c r="T591" s="4" t="s">
        <v>559</v>
      </c>
      <c r="U591" s="4" t="s">
        <v>412</v>
      </c>
      <c r="V591" s="4">
        <v>219525</v>
      </c>
      <c r="W591" s="4"/>
      <c r="X591" s="4" t="s">
        <v>564</v>
      </c>
      <c r="Y591" s="4"/>
    </row>
    <row r="592" spans="1:25" ht="79.5" customHeight="1">
      <c r="A592" s="4" t="s">
        <v>370</v>
      </c>
      <c r="B592" s="4" t="s">
        <v>414</v>
      </c>
      <c r="C592" s="4" t="s">
        <v>248</v>
      </c>
      <c r="D592" s="4" t="s">
        <v>158</v>
      </c>
      <c r="E592" s="4" t="s">
        <v>788</v>
      </c>
      <c r="F592" s="4" t="s">
        <v>845</v>
      </c>
      <c r="G592" s="2">
        <v>2014</v>
      </c>
      <c r="H592" s="4">
        <v>3733766</v>
      </c>
      <c r="I592" s="4">
        <v>0</v>
      </c>
      <c r="J592" s="4" t="s">
        <v>65</v>
      </c>
      <c r="K592" s="4">
        <v>2300000</v>
      </c>
      <c r="L592" s="4" t="s">
        <v>201</v>
      </c>
      <c r="M592" s="3">
        <v>41932</v>
      </c>
      <c r="N592" s="4" t="s">
        <v>597</v>
      </c>
      <c r="O592" s="4" t="s">
        <v>718</v>
      </c>
      <c r="P592" s="4" t="s">
        <v>693</v>
      </c>
      <c r="Q592" s="4" t="s">
        <v>424</v>
      </c>
      <c r="R592" s="4" t="s">
        <v>370</v>
      </c>
      <c r="S592" s="4" t="s">
        <v>675</v>
      </c>
      <c r="T592" s="4" t="s">
        <v>551</v>
      </c>
      <c r="U592" s="4" t="s">
        <v>412</v>
      </c>
      <c r="V592" s="4">
        <v>219652</v>
      </c>
      <c r="W592" s="4"/>
      <c r="X592" s="4" t="s">
        <v>564</v>
      </c>
      <c r="Y592" s="4" t="s">
        <v>731</v>
      </c>
    </row>
    <row r="593" spans="1:25" ht="79.5" customHeight="1">
      <c r="A593" s="4" t="s">
        <v>370</v>
      </c>
      <c r="B593" s="4" t="s">
        <v>414</v>
      </c>
      <c r="C593" s="4" t="s">
        <v>248</v>
      </c>
      <c r="D593" s="4" t="s">
        <v>158</v>
      </c>
      <c r="E593" s="4" t="s">
        <v>788</v>
      </c>
      <c r="F593" s="4" t="s">
        <v>845</v>
      </c>
      <c r="G593" s="2">
        <v>2014</v>
      </c>
      <c r="H593" s="4">
        <v>1658375</v>
      </c>
      <c r="I593" s="4">
        <v>0</v>
      </c>
      <c r="J593" s="4" t="s">
        <v>174</v>
      </c>
      <c r="K593" s="4">
        <v>1000000</v>
      </c>
      <c r="L593" s="4" t="s">
        <v>201</v>
      </c>
      <c r="M593" s="3">
        <v>41887</v>
      </c>
      <c r="N593" s="4" t="s">
        <v>597</v>
      </c>
      <c r="O593" s="4" t="s">
        <v>718</v>
      </c>
      <c r="P593" s="4" t="s">
        <v>693</v>
      </c>
      <c r="Q593" s="4" t="s">
        <v>424</v>
      </c>
      <c r="R593" s="4" t="s">
        <v>370</v>
      </c>
      <c r="S593" s="4" t="s">
        <v>675</v>
      </c>
      <c r="T593" s="4" t="s">
        <v>551</v>
      </c>
      <c r="U593" s="4" t="s">
        <v>412</v>
      </c>
      <c r="V593" s="4">
        <v>218120</v>
      </c>
      <c r="W593" s="4"/>
      <c r="X593" s="4" t="s">
        <v>564</v>
      </c>
      <c r="Y593" s="4" t="s">
        <v>731</v>
      </c>
    </row>
    <row r="594" spans="1:25" ht="79.5" customHeight="1">
      <c r="A594" s="4" t="s">
        <v>370</v>
      </c>
      <c r="B594" s="4" t="s">
        <v>414</v>
      </c>
      <c r="C594" s="4" t="s">
        <v>248</v>
      </c>
      <c r="D594" s="4" t="s">
        <v>158</v>
      </c>
      <c r="E594" s="4" t="s">
        <v>788</v>
      </c>
      <c r="F594" s="4" t="s">
        <v>845</v>
      </c>
      <c r="G594" s="2">
        <v>2014</v>
      </c>
      <c r="H594" s="4">
        <v>6655844</v>
      </c>
      <c r="I594" s="4">
        <v>0</v>
      </c>
      <c r="J594" s="4" t="s">
        <v>65</v>
      </c>
      <c r="K594" s="4">
        <v>4100000</v>
      </c>
      <c r="L594" s="4" t="s">
        <v>201</v>
      </c>
      <c r="M594" s="3">
        <v>41940</v>
      </c>
      <c r="N594" s="4" t="s">
        <v>597</v>
      </c>
      <c r="O594" s="4" t="s">
        <v>718</v>
      </c>
      <c r="P594" s="4" t="s">
        <v>693</v>
      </c>
      <c r="Q594" s="4" t="s">
        <v>424</v>
      </c>
      <c r="R594" s="4" t="s">
        <v>370</v>
      </c>
      <c r="S594" s="4" t="s">
        <v>675</v>
      </c>
      <c r="T594" s="4" t="s">
        <v>551</v>
      </c>
      <c r="U594" s="4" t="s">
        <v>412</v>
      </c>
      <c r="V594" s="4">
        <v>220067</v>
      </c>
      <c r="W594" s="4"/>
      <c r="X594" s="4" t="s">
        <v>564</v>
      </c>
      <c r="Y594" s="4" t="s">
        <v>731</v>
      </c>
    </row>
    <row r="595" spans="1:25" ht="79.5" customHeight="1">
      <c r="A595" s="4" t="s">
        <v>370</v>
      </c>
      <c r="B595" s="4" t="s">
        <v>124</v>
      </c>
      <c r="C595" s="4" t="s">
        <v>248</v>
      </c>
      <c r="D595" s="4" t="s">
        <v>158</v>
      </c>
      <c r="E595" s="4" t="s">
        <v>587</v>
      </c>
      <c r="F595" s="4" t="s">
        <v>845</v>
      </c>
      <c r="G595" s="2">
        <v>2014</v>
      </c>
      <c r="H595" s="4">
        <v>642695</v>
      </c>
      <c r="I595" s="4">
        <v>0</v>
      </c>
      <c r="J595" s="4" t="s">
        <v>766</v>
      </c>
      <c r="K595" s="4">
        <v>395900</v>
      </c>
      <c r="L595" s="4" t="s">
        <v>201</v>
      </c>
      <c r="M595" s="3">
        <v>41932</v>
      </c>
      <c r="N595" s="4" t="s">
        <v>597</v>
      </c>
      <c r="O595" s="4" t="s">
        <v>718</v>
      </c>
      <c r="P595" s="4" t="s">
        <v>693</v>
      </c>
      <c r="Q595" s="4" t="s">
        <v>424</v>
      </c>
      <c r="R595" s="4" t="s">
        <v>370</v>
      </c>
      <c r="S595" s="4" t="s">
        <v>675</v>
      </c>
      <c r="T595" s="4" t="s">
        <v>559</v>
      </c>
      <c r="U595" s="4" t="s">
        <v>412</v>
      </c>
      <c r="V595" s="4">
        <v>219528</v>
      </c>
      <c r="W595" s="4"/>
      <c r="X595" s="4" t="s">
        <v>564</v>
      </c>
      <c r="Y595" s="4" t="s">
        <v>731</v>
      </c>
    </row>
    <row r="596" spans="1:25" ht="22.5" customHeight="1">
      <c r="A596" s="4" t="s">
        <v>370</v>
      </c>
      <c r="B596" s="4" t="s">
        <v>114</v>
      </c>
      <c r="C596" s="4" t="s">
        <v>248</v>
      </c>
      <c r="D596" s="4"/>
      <c r="E596" s="4"/>
      <c r="F596" s="4"/>
      <c r="G596" s="2">
        <v>2014</v>
      </c>
      <c r="H596" s="4">
        <v>1658375</v>
      </c>
      <c r="I596" s="4">
        <v>0</v>
      </c>
      <c r="J596" s="4" t="s">
        <v>589</v>
      </c>
      <c r="K596" s="4">
        <v>1000000</v>
      </c>
      <c r="L596" s="4" t="s">
        <v>201</v>
      </c>
      <c r="M596" s="3">
        <v>41887</v>
      </c>
      <c r="N596" s="4"/>
      <c r="O596" s="4" t="s">
        <v>718</v>
      </c>
      <c r="P596" s="4" t="s">
        <v>693</v>
      </c>
      <c r="Q596" s="4" t="s">
        <v>424</v>
      </c>
      <c r="R596" s="4" t="s">
        <v>370</v>
      </c>
      <c r="S596" s="4" t="s">
        <v>675</v>
      </c>
      <c r="T596" s="4" t="s">
        <v>559</v>
      </c>
      <c r="U596" s="4" t="s">
        <v>412</v>
      </c>
      <c r="V596" s="4">
        <v>218119</v>
      </c>
      <c r="W596" s="4"/>
      <c r="X596" s="4" t="s">
        <v>564</v>
      </c>
      <c r="Y596" s="4"/>
    </row>
    <row r="597" spans="1:25" ht="79.5" customHeight="1">
      <c r="A597" s="4" t="s">
        <v>370</v>
      </c>
      <c r="B597" s="4" t="s">
        <v>259</v>
      </c>
      <c r="C597" s="4" t="s">
        <v>248</v>
      </c>
      <c r="D597" s="4" t="s">
        <v>158</v>
      </c>
      <c r="E597" s="4" t="s">
        <v>715</v>
      </c>
      <c r="F597" s="4" t="s">
        <v>845</v>
      </c>
      <c r="G597" s="2">
        <v>2014</v>
      </c>
      <c r="H597" s="4">
        <v>414594</v>
      </c>
      <c r="I597" s="4">
        <v>0</v>
      </c>
      <c r="J597" s="4" t="s">
        <v>116</v>
      </c>
      <c r="K597" s="4">
        <v>250000</v>
      </c>
      <c r="L597" s="4" t="s">
        <v>201</v>
      </c>
      <c r="M597" s="3">
        <v>41887</v>
      </c>
      <c r="N597" s="4" t="s">
        <v>597</v>
      </c>
      <c r="O597" s="4" t="s">
        <v>718</v>
      </c>
      <c r="P597" s="4" t="s">
        <v>207</v>
      </c>
      <c r="Q597" s="4" t="s">
        <v>424</v>
      </c>
      <c r="R597" s="4" t="s">
        <v>370</v>
      </c>
      <c r="S597" s="4" t="s">
        <v>675</v>
      </c>
      <c r="T597" s="4" t="s">
        <v>559</v>
      </c>
      <c r="U597" s="4" t="s">
        <v>412</v>
      </c>
      <c r="V597" s="4">
        <v>218116</v>
      </c>
      <c r="W597" s="4"/>
      <c r="X597" s="4" t="s">
        <v>564</v>
      </c>
      <c r="Y597" s="4" t="s">
        <v>731</v>
      </c>
    </row>
    <row r="598" spans="1:25" ht="79.5" customHeight="1">
      <c r="A598" s="4" t="s">
        <v>370</v>
      </c>
      <c r="B598" s="4" t="s">
        <v>259</v>
      </c>
      <c r="C598" s="4" t="s">
        <v>248</v>
      </c>
      <c r="D598" s="4" t="s">
        <v>158</v>
      </c>
      <c r="E598" s="4" t="s">
        <v>715</v>
      </c>
      <c r="F598" s="4" t="s">
        <v>845</v>
      </c>
      <c r="G598" s="2">
        <v>2014</v>
      </c>
      <c r="H598" s="4">
        <v>1243781</v>
      </c>
      <c r="I598" s="4">
        <v>0</v>
      </c>
      <c r="J598" s="4" t="s">
        <v>65</v>
      </c>
      <c r="K598" s="4">
        <v>750000</v>
      </c>
      <c r="L598" s="4" t="s">
        <v>201</v>
      </c>
      <c r="M598" s="3">
        <v>41887</v>
      </c>
      <c r="N598" s="4" t="s">
        <v>597</v>
      </c>
      <c r="O598" s="4" t="s">
        <v>718</v>
      </c>
      <c r="P598" s="4" t="s">
        <v>693</v>
      </c>
      <c r="Q598" s="4" t="s">
        <v>424</v>
      </c>
      <c r="R598" s="4" t="s">
        <v>370</v>
      </c>
      <c r="S598" s="4" t="s">
        <v>675</v>
      </c>
      <c r="T598" s="4" t="s">
        <v>559</v>
      </c>
      <c r="U598" s="4" t="s">
        <v>412</v>
      </c>
      <c r="V598" s="4">
        <v>218121</v>
      </c>
      <c r="W598" s="4"/>
      <c r="X598" s="4" t="s">
        <v>564</v>
      </c>
      <c r="Y598" s="4" t="s">
        <v>731</v>
      </c>
    </row>
    <row r="599" spans="1:25" ht="79.5" customHeight="1">
      <c r="A599" s="4" t="s">
        <v>370</v>
      </c>
      <c r="B599" s="4" t="s">
        <v>572</v>
      </c>
      <c r="C599" s="4" t="s">
        <v>248</v>
      </c>
      <c r="D599" s="4"/>
      <c r="E599" s="4"/>
      <c r="F599" s="4"/>
      <c r="G599" s="2">
        <v>2014</v>
      </c>
      <c r="H599" s="4">
        <v>0</v>
      </c>
      <c r="I599" s="4">
        <v>16233766</v>
      </c>
      <c r="J599" s="4" t="s">
        <v>363</v>
      </c>
      <c r="K599" s="4">
        <v>10000000</v>
      </c>
      <c r="L599" s="4" t="s">
        <v>201</v>
      </c>
      <c r="M599" s="3">
        <v>41936</v>
      </c>
      <c r="N599" s="4"/>
      <c r="O599" s="4" t="s">
        <v>718</v>
      </c>
      <c r="P599" s="4" t="s">
        <v>693</v>
      </c>
      <c r="Q599" s="4" t="s">
        <v>646</v>
      </c>
      <c r="R599" s="4" t="s">
        <v>370</v>
      </c>
      <c r="S599" s="4" t="s">
        <v>675</v>
      </c>
      <c r="T599" s="4" t="s">
        <v>551</v>
      </c>
      <c r="U599" s="4" t="s">
        <v>412</v>
      </c>
      <c r="V599" s="4">
        <v>219736</v>
      </c>
      <c r="W599" s="4"/>
      <c r="X599" s="4" t="s">
        <v>564</v>
      </c>
      <c r="Y599" s="4"/>
    </row>
    <row r="600" spans="1:25" ht="79.5" customHeight="1">
      <c r="A600" s="4" t="s">
        <v>370</v>
      </c>
      <c r="B600" s="4" t="s">
        <v>382</v>
      </c>
      <c r="C600" s="4" t="s">
        <v>248</v>
      </c>
      <c r="D600" s="4" t="s">
        <v>158</v>
      </c>
      <c r="E600" s="4" t="s">
        <v>743</v>
      </c>
      <c r="F600" s="4" t="s">
        <v>845</v>
      </c>
      <c r="G600" s="2">
        <v>2014</v>
      </c>
      <c r="H600" s="4">
        <v>7176529</v>
      </c>
      <c r="I600" s="4">
        <v>0</v>
      </c>
      <c r="J600" s="4" t="s">
        <v>746</v>
      </c>
      <c r="K600" s="4">
        <v>4420742</v>
      </c>
      <c r="L600" s="4" t="s">
        <v>201</v>
      </c>
      <c r="M600" s="3">
        <v>41943</v>
      </c>
      <c r="N600" s="4" t="s">
        <v>597</v>
      </c>
      <c r="O600" s="4" t="s">
        <v>718</v>
      </c>
      <c r="P600" s="4" t="s">
        <v>693</v>
      </c>
      <c r="Q600" s="4" t="s">
        <v>424</v>
      </c>
      <c r="R600" s="4" t="s">
        <v>370</v>
      </c>
      <c r="S600" s="4" t="s">
        <v>675</v>
      </c>
      <c r="T600" s="4" t="s">
        <v>559</v>
      </c>
      <c r="U600" s="4" t="s">
        <v>412</v>
      </c>
      <c r="V600" s="4">
        <v>220134</v>
      </c>
      <c r="W600" s="4"/>
      <c r="X600" s="4" t="s">
        <v>404</v>
      </c>
      <c r="Y600" s="4" t="s">
        <v>731</v>
      </c>
    </row>
    <row r="601" spans="1:25" ht="79.5" customHeight="1">
      <c r="A601" s="4" t="s">
        <v>370</v>
      </c>
      <c r="B601" s="4" t="s">
        <v>382</v>
      </c>
      <c r="C601" s="4" t="s">
        <v>248</v>
      </c>
      <c r="D601" s="4" t="s">
        <v>158</v>
      </c>
      <c r="E601" s="4" t="s">
        <v>743</v>
      </c>
      <c r="F601" s="4" t="s">
        <v>845</v>
      </c>
      <c r="G601" s="2">
        <v>2014</v>
      </c>
      <c r="H601" s="4">
        <v>2806442</v>
      </c>
      <c r="I601" s="4">
        <v>0</v>
      </c>
      <c r="J601" s="4" t="s">
        <v>227</v>
      </c>
      <c r="K601" s="4">
        <v>1728768</v>
      </c>
      <c r="L601" s="4" t="s">
        <v>201</v>
      </c>
      <c r="M601" s="3">
        <v>41943</v>
      </c>
      <c r="N601" s="4" t="s">
        <v>597</v>
      </c>
      <c r="O601" s="4" t="s">
        <v>718</v>
      </c>
      <c r="P601" s="4" t="s">
        <v>693</v>
      </c>
      <c r="Q601" s="4" t="s">
        <v>424</v>
      </c>
      <c r="R601" s="4" t="s">
        <v>370</v>
      </c>
      <c r="S601" s="4" t="s">
        <v>675</v>
      </c>
      <c r="T601" s="4" t="s">
        <v>559</v>
      </c>
      <c r="U601" s="4" t="s">
        <v>412</v>
      </c>
      <c r="V601" s="4">
        <v>220133</v>
      </c>
      <c r="W601" s="4"/>
      <c r="X601" s="4" t="s">
        <v>404</v>
      </c>
      <c r="Y601" s="4" t="s">
        <v>731</v>
      </c>
    </row>
    <row r="602" spans="1:25" ht="79.5" customHeight="1">
      <c r="A602" s="4" t="s">
        <v>370</v>
      </c>
      <c r="B602" s="4" t="s">
        <v>898</v>
      </c>
      <c r="C602" s="4" t="s">
        <v>248</v>
      </c>
      <c r="D602" s="4" t="s">
        <v>158</v>
      </c>
      <c r="E602" s="4" t="s">
        <v>529</v>
      </c>
      <c r="F602" s="4" t="s">
        <v>845</v>
      </c>
      <c r="G602" s="2">
        <v>2014</v>
      </c>
      <c r="H602" s="4">
        <v>8116883</v>
      </c>
      <c r="I602" s="4">
        <v>0</v>
      </c>
      <c r="J602" s="4" t="s">
        <v>65</v>
      </c>
      <c r="K602" s="4">
        <v>5000000</v>
      </c>
      <c r="L602" s="4" t="s">
        <v>201</v>
      </c>
      <c r="M602" s="3">
        <v>41934</v>
      </c>
      <c r="N602" s="4" t="s">
        <v>597</v>
      </c>
      <c r="O602" s="4" t="s">
        <v>718</v>
      </c>
      <c r="P602" s="4" t="s">
        <v>693</v>
      </c>
      <c r="Q602" s="4" t="s">
        <v>424</v>
      </c>
      <c r="R602" s="4" t="s">
        <v>370</v>
      </c>
      <c r="S602" s="4" t="s">
        <v>675</v>
      </c>
      <c r="T602" s="4" t="s">
        <v>559</v>
      </c>
      <c r="U602" s="4" t="s">
        <v>412</v>
      </c>
      <c r="V602" s="4">
        <v>219651</v>
      </c>
      <c r="W602" s="4"/>
      <c r="X602" s="4" t="s">
        <v>564</v>
      </c>
      <c r="Y602" s="4" t="s">
        <v>731</v>
      </c>
    </row>
    <row r="603" spans="1:25" ht="45.75" customHeight="1">
      <c r="A603" s="4" t="s">
        <v>370</v>
      </c>
      <c r="B603" s="4" t="s">
        <v>820</v>
      </c>
      <c r="C603" s="4" t="s">
        <v>248</v>
      </c>
      <c r="D603" s="4"/>
      <c r="E603" s="4"/>
      <c r="F603" s="4"/>
      <c r="G603" s="2">
        <v>2014</v>
      </c>
      <c r="H603" s="4">
        <v>811688</v>
      </c>
      <c r="I603" s="4">
        <v>0</v>
      </c>
      <c r="J603" s="4" t="s">
        <v>3</v>
      </c>
      <c r="K603" s="4">
        <v>500000</v>
      </c>
      <c r="L603" s="4" t="s">
        <v>201</v>
      </c>
      <c r="M603" s="3">
        <v>41932</v>
      </c>
      <c r="N603" s="4"/>
      <c r="O603" s="4" t="s">
        <v>508</v>
      </c>
      <c r="P603" s="4" t="s">
        <v>693</v>
      </c>
      <c r="Q603" s="4" t="s">
        <v>424</v>
      </c>
      <c r="R603" s="4" t="s">
        <v>370</v>
      </c>
      <c r="S603" s="4" t="s">
        <v>675</v>
      </c>
      <c r="T603" s="4" t="s">
        <v>439</v>
      </c>
      <c r="U603" s="4" t="s">
        <v>412</v>
      </c>
      <c r="V603" s="4">
        <v>219698</v>
      </c>
      <c r="W603" s="4"/>
      <c r="X603" s="4" t="s">
        <v>564</v>
      </c>
      <c r="Y603" s="4"/>
    </row>
    <row r="604" spans="1:25" ht="33.75" customHeight="1">
      <c r="A604" s="4" t="s">
        <v>370</v>
      </c>
      <c r="B604" s="4" t="s">
        <v>68</v>
      </c>
      <c r="C604" s="4" t="s">
        <v>248</v>
      </c>
      <c r="D604" s="4"/>
      <c r="E604" s="4"/>
      <c r="F604" s="4"/>
      <c r="G604" s="2">
        <v>2014</v>
      </c>
      <c r="H604" s="4">
        <v>0</v>
      </c>
      <c r="I604" s="4">
        <v>93214456</v>
      </c>
      <c r="J604" s="4" t="s">
        <v>727</v>
      </c>
      <c r="K604" s="4">
        <v>56208315</v>
      </c>
      <c r="L604" s="4" t="s">
        <v>201</v>
      </c>
      <c r="M604" s="3">
        <v>41907</v>
      </c>
      <c r="N604" s="4"/>
      <c r="O604" s="4" t="s">
        <v>82</v>
      </c>
      <c r="P604" s="4" t="s">
        <v>861</v>
      </c>
      <c r="Q604" s="4" t="s">
        <v>646</v>
      </c>
      <c r="R604" s="4" t="s">
        <v>370</v>
      </c>
      <c r="S604" s="4" t="s">
        <v>675</v>
      </c>
      <c r="T604" s="4" t="s">
        <v>210</v>
      </c>
      <c r="U604" s="4" t="s">
        <v>412</v>
      </c>
      <c r="V604" s="4">
        <v>219261</v>
      </c>
      <c r="W604" s="4"/>
      <c r="X604" s="4" t="s">
        <v>564</v>
      </c>
      <c r="Y604" s="4"/>
    </row>
    <row r="605" spans="1:25" ht="79.5" customHeight="1">
      <c r="A605" s="4" t="s">
        <v>370</v>
      </c>
      <c r="B605" s="4" t="s">
        <v>652</v>
      </c>
      <c r="C605" s="4" t="s">
        <v>248</v>
      </c>
      <c r="D605" s="4" t="s">
        <v>158</v>
      </c>
      <c r="E605" s="4" t="s">
        <v>281</v>
      </c>
      <c r="F605" s="4" t="s">
        <v>747</v>
      </c>
      <c r="G605" s="2">
        <v>2014</v>
      </c>
      <c r="H605" s="4">
        <v>16160302</v>
      </c>
      <c r="I605" s="4">
        <v>0</v>
      </c>
      <c r="J605" s="4" t="s">
        <v>261</v>
      </c>
      <c r="K605" s="4">
        <v>10100189</v>
      </c>
      <c r="L605" s="4" t="s">
        <v>201</v>
      </c>
      <c r="M605" s="3">
        <v>41949</v>
      </c>
      <c r="N605" s="4" t="s">
        <v>597</v>
      </c>
      <c r="O605" s="4" t="s">
        <v>718</v>
      </c>
      <c r="P605" s="4" t="s">
        <v>693</v>
      </c>
      <c r="Q605" s="4" t="s">
        <v>560</v>
      </c>
      <c r="R605" s="4" t="s">
        <v>370</v>
      </c>
      <c r="S605" s="4" t="s">
        <v>675</v>
      </c>
      <c r="T605" s="4" t="s">
        <v>439</v>
      </c>
      <c r="U605" s="4" t="s">
        <v>412</v>
      </c>
      <c r="V605" s="4">
        <v>220742</v>
      </c>
      <c r="W605" s="4"/>
      <c r="X605" s="4" t="s">
        <v>568</v>
      </c>
      <c r="Y605" s="4" t="s">
        <v>731</v>
      </c>
    </row>
    <row r="606" spans="1:25" ht="79.5" customHeight="1">
      <c r="A606" s="4" t="s">
        <v>370</v>
      </c>
      <c r="B606" s="4" t="s">
        <v>652</v>
      </c>
      <c r="C606" s="4" t="s">
        <v>248</v>
      </c>
      <c r="D606" s="4" t="s">
        <v>158</v>
      </c>
      <c r="E606" s="4" t="s">
        <v>281</v>
      </c>
      <c r="F606" s="4" t="s">
        <v>747</v>
      </c>
      <c r="G606" s="2">
        <v>2014</v>
      </c>
      <c r="H606" s="4">
        <v>10945274</v>
      </c>
      <c r="I606" s="4">
        <v>0</v>
      </c>
      <c r="J606" s="4" t="s">
        <v>344</v>
      </c>
      <c r="K606" s="4">
        <v>6600000</v>
      </c>
      <c r="L606" s="4" t="s">
        <v>201</v>
      </c>
      <c r="M606" s="3">
        <v>41932</v>
      </c>
      <c r="N606" s="4" t="s">
        <v>597</v>
      </c>
      <c r="O606" s="4" t="s">
        <v>718</v>
      </c>
      <c r="P606" s="4" t="s">
        <v>693</v>
      </c>
      <c r="Q606" s="4" t="s">
        <v>560</v>
      </c>
      <c r="R606" s="4" t="s">
        <v>370</v>
      </c>
      <c r="S606" s="4" t="s">
        <v>675</v>
      </c>
      <c r="T606" s="4" t="s">
        <v>439</v>
      </c>
      <c r="U606" s="4" t="s">
        <v>412</v>
      </c>
      <c r="V606" s="4">
        <v>219697</v>
      </c>
      <c r="W606" s="4"/>
      <c r="X606" s="4" t="s">
        <v>568</v>
      </c>
      <c r="Y606" s="4" t="s">
        <v>731</v>
      </c>
    </row>
    <row r="607" spans="1:25" ht="79.5" customHeight="1">
      <c r="A607" s="4" t="s">
        <v>370</v>
      </c>
      <c r="B607" s="4" t="s">
        <v>652</v>
      </c>
      <c r="C607" s="4" t="s">
        <v>248</v>
      </c>
      <c r="D607" s="4" t="s">
        <v>158</v>
      </c>
      <c r="E607" s="4" t="s">
        <v>281</v>
      </c>
      <c r="F607" s="4" t="s">
        <v>747</v>
      </c>
      <c r="G607" s="2">
        <v>2014</v>
      </c>
      <c r="H607" s="4">
        <v>829187</v>
      </c>
      <c r="I607" s="4">
        <v>0</v>
      </c>
      <c r="J607" s="4" t="s">
        <v>589</v>
      </c>
      <c r="K607" s="4">
        <v>500000</v>
      </c>
      <c r="L607" s="4" t="s">
        <v>201</v>
      </c>
      <c r="M607" s="3">
        <v>41887</v>
      </c>
      <c r="N607" s="4" t="s">
        <v>597</v>
      </c>
      <c r="O607" s="4" t="s">
        <v>718</v>
      </c>
      <c r="P607" s="4" t="s">
        <v>693</v>
      </c>
      <c r="Q607" s="4" t="s">
        <v>560</v>
      </c>
      <c r="R607" s="4" t="s">
        <v>370</v>
      </c>
      <c r="S607" s="4" t="s">
        <v>675</v>
      </c>
      <c r="T607" s="4" t="s">
        <v>439</v>
      </c>
      <c r="U607" s="4" t="s">
        <v>412</v>
      </c>
      <c r="V607" s="4">
        <v>218115</v>
      </c>
      <c r="W607" s="4"/>
      <c r="X607" s="4" t="s">
        <v>568</v>
      </c>
      <c r="Y607" s="4" t="s">
        <v>731</v>
      </c>
    </row>
    <row r="608" spans="1:25" ht="22.5" customHeight="1">
      <c r="A608" s="4" t="s">
        <v>370</v>
      </c>
      <c r="B608" s="4" t="s">
        <v>708</v>
      </c>
      <c r="C608" s="4" t="s">
        <v>248</v>
      </c>
      <c r="D608" s="4"/>
      <c r="E608" s="4"/>
      <c r="F608" s="4"/>
      <c r="G608" s="2">
        <v>2014</v>
      </c>
      <c r="H608" s="4">
        <v>1542208</v>
      </c>
      <c r="I608" s="4">
        <v>0</v>
      </c>
      <c r="J608" s="4" t="s">
        <v>65</v>
      </c>
      <c r="K608" s="4">
        <v>950000</v>
      </c>
      <c r="L608" s="4" t="s">
        <v>201</v>
      </c>
      <c r="M608" s="3">
        <v>41940</v>
      </c>
      <c r="N608" s="4"/>
      <c r="O608" s="4" t="s">
        <v>718</v>
      </c>
      <c r="P608" s="4" t="s">
        <v>693</v>
      </c>
      <c r="Q608" s="4" t="s">
        <v>424</v>
      </c>
      <c r="R608" s="4" t="s">
        <v>370</v>
      </c>
      <c r="S608" s="4" t="s">
        <v>675</v>
      </c>
      <c r="T608" s="4" t="s">
        <v>210</v>
      </c>
      <c r="U608" s="4" t="s">
        <v>412</v>
      </c>
      <c r="V608" s="4">
        <v>220071</v>
      </c>
      <c r="W608" s="4"/>
      <c r="X608" s="4" t="s">
        <v>564</v>
      </c>
      <c r="Y608" s="4"/>
    </row>
    <row r="609" spans="1:25" ht="33.75" customHeight="1">
      <c r="A609" s="4" t="s">
        <v>370</v>
      </c>
      <c r="B609" s="4" t="s">
        <v>708</v>
      </c>
      <c r="C609" s="4" t="s">
        <v>248</v>
      </c>
      <c r="D609" s="4"/>
      <c r="E609" s="4"/>
      <c r="F609" s="4"/>
      <c r="G609" s="2">
        <v>2014</v>
      </c>
      <c r="H609" s="4">
        <v>0</v>
      </c>
      <c r="I609" s="4">
        <v>0</v>
      </c>
      <c r="J609" s="4" t="s">
        <v>476</v>
      </c>
      <c r="K609" s="4" t="s">
        <v>333</v>
      </c>
      <c r="L609" s="4" t="s">
        <v>201</v>
      </c>
      <c r="M609" s="3">
        <v>41834</v>
      </c>
      <c r="N609" s="4"/>
      <c r="O609" s="4" t="s">
        <v>718</v>
      </c>
      <c r="P609" s="4" t="s">
        <v>693</v>
      </c>
      <c r="Q609" s="4" t="s">
        <v>424</v>
      </c>
      <c r="R609" s="4" t="s">
        <v>370</v>
      </c>
      <c r="S609" s="4" t="s">
        <v>675</v>
      </c>
      <c r="T609" s="4" t="s">
        <v>210</v>
      </c>
      <c r="U609" s="4" t="s">
        <v>412</v>
      </c>
      <c r="V609" s="4">
        <v>217593</v>
      </c>
      <c r="W609" s="4"/>
      <c r="X609" s="4" t="s">
        <v>564</v>
      </c>
      <c r="Y609" s="4"/>
    </row>
    <row r="610" spans="1:25" ht="57" customHeight="1">
      <c r="A610" s="4" t="s">
        <v>370</v>
      </c>
      <c r="B610" s="4" t="s">
        <v>708</v>
      </c>
      <c r="C610" s="4" t="s">
        <v>248</v>
      </c>
      <c r="D610" s="4"/>
      <c r="E610" s="4"/>
      <c r="F610" s="4"/>
      <c r="G610" s="2">
        <v>2014</v>
      </c>
      <c r="H610" s="4">
        <v>497512</v>
      </c>
      <c r="I610" s="4">
        <v>0</v>
      </c>
      <c r="J610" s="4" t="s">
        <v>101</v>
      </c>
      <c r="K610" s="4">
        <v>300000</v>
      </c>
      <c r="L610" s="4" t="s">
        <v>201</v>
      </c>
      <c r="M610" s="3">
        <v>41887</v>
      </c>
      <c r="N610" s="4"/>
      <c r="O610" s="4" t="s">
        <v>508</v>
      </c>
      <c r="P610" s="4" t="s">
        <v>693</v>
      </c>
      <c r="Q610" s="4" t="s">
        <v>424</v>
      </c>
      <c r="R610" s="4" t="s">
        <v>370</v>
      </c>
      <c r="S610" s="4" t="s">
        <v>675</v>
      </c>
      <c r="T610" s="4" t="s">
        <v>210</v>
      </c>
      <c r="U610" s="4" t="s">
        <v>412</v>
      </c>
      <c r="V610" s="4">
        <v>218118</v>
      </c>
      <c r="W610" s="4"/>
      <c r="X610" s="4" t="s">
        <v>564</v>
      </c>
      <c r="Y610" s="4"/>
    </row>
    <row r="611" spans="1:25" ht="45.75" customHeight="1">
      <c r="A611" s="4" t="s">
        <v>370</v>
      </c>
      <c r="B611" s="4" t="s">
        <v>708</v>
      </c>
      <c r="C611" s="4" t="s">
        <v>248</v>
      </c>
      <c r="D611" s="4"/>
      <c r="E611" s="4"/>
      <c r="F611" s="4"/>
      <c r="G611" s="2">
        <v>2014</v>
      </c>
      <c r="H611" s="4">
        <v>331675</v>
      </c>
      <c r="I611" s="4">
        <v>0</v>
      </c>
      <c r="J611" s="4" t="s">
        <v>817</v>
      </c>
      <c r="K611" s="4">
        <v>200000</v>
      </c>
      <c r="L611" s="4" t="s">
        <v>201</v>
      </c>
      <c r="M611" s="3">
        <v>41887</v>
      </c>
      <c r="N611" s="4"/>
      <c r="O611" s="4" t="s">
        <v>508</v>
      </c>
      <c r="P611" s="4" t="s">
        <v>207</v>
      </c>
      <c r="Q611" s="4" t="s">
        <v>424</v>
      </c>
      <c r="R611" s="4" t="s">
        <v>370</v>
      </c>
      <c r="S611" s="4" t="s">
        <v>675</v>
      </c>
      <c r="T611" s="4" t="s">
        <v>210</v>
      </c>
      <c r="U611" s="4" t="s">
        <v>412</v>
      </c>
      <c r="V611" s="4">
        <v>218117</v>
      </c>
      <c r="W611" s="4"/>
      <c r="X611" s="4" t="s">
        <v>564</v>
      </c>
      <c r="Y611" s="4"/>
    </row>
    <row r="612" spans="1:25" ht="33.75" customHeight="1">
      <c r="A612" s="4" t="s">
        <v>370</v>
      </c>
      <c r="B612" s="4" t="s">
        <v>708</v>
      </c>
      <c r="C612" s="4" t="s">
        <v>248</v>
      </c>
      <c r="D612" s="4"/>
      <c r="E612" s="4"/>
      <c r="F612" s="4"/>
      <c r="G612" s="2">
        <v>2014</v>
      </c>
      <c r="H612" s="4">
        <v>0</v>
      </c>
      <c r="I612" s="4">
        <v>48000000</v>
      </c>
      <c r="J612" s="4" t="s">
        <v>242</v>
      </c>
      <c r="K612" s="4">
        <v>30000000</v>
      </c>
      <c r="L612" s="4" t="s">
        <v>201</v>
      </c>
      <c r="M612" s="3">
        <v>41956</v>
      </c>
      <c r="N612" s="4"/>
      <c r="O612" s="4" t="s">
        <v>718</v>
      </c>
      <c r="P612" s="4" t="s">
        <v>693</v>
      </c>
      <c r="Q612" s="4" t="s">
        <v>646</v>
      </c>
      <c r="R612" s="4" t="s">
        <v>370</v>
      </c>
      <c r="S612" s="4" t="s">
        <v>675</v>
      </c>
      <c r="T612" s="4" t="s">
        <v>210</v>
      </c>
      <c r="U612" s="4" t="s">
        <v>412</v>
      </c>
      <c r="V612" s="4">
        <v>220749</v>
      </c>
      <c r="W612" s="4"/>
      <c r="X612" s="4" t="s">
        <v>564</v>
      </c>
      <c r="Y612" s="4"/>
    </row>
    <row r="613" spans="1:25" ht="57" customHeight="1">
      <c r="A613" s="4" t="s">
        <v>370</v>
      </c>
      <c r="B613" s="4" t="s">
        <v>708</v>
      </c>
      <c r="C613" s="4" t="s">
        <v>248</v>
      </c>
      <c r="D613" s="4"/>
      <c r="E613" s="4"/>
      <c r="F613" s="4"/>
      <c r="G613" s="2">
        <v>2014</v>
      </c>
      <c r="H613" s="4">
        <v>0</v>
      </c>
      <c r="I613" s="4">
        <v>81168831</v>
      </c>
      <c r="J613" s="4" t="s">
        <v>66</v>
      </c>
      <c r="K613" s="4">
        <v>50000000</v>
      </c>
      <c r="L613" s="4" t="s">
        <v>201</v>
      </c>
      <c r="M613" s="3">
        <v>41936</v>
      </c>
      <c r="N613" s="4"/>
      <c r="O613" s="4" t="s">
        <v>718</v>
      </c>
      <c r="P613" s="4" t="s">
        <v>693</v>
      </c>
      <c r="Q613" s="4" t="s">
        <v>646</v>
      </c>
      <c r="R613" s="4" t="s">
        <v>370</v>
      </c>
      <c r="S613" s="4" t="s">
        <v>675</v>
      </c>
      <c r="T613" s="4" t="s">
        <v>210</v>
      </c>
      <c r="U613" s="4" t="s">
        <v>412</v>
      </c>
      <c r="V613" s="4">
        <v>219760</v>
      </c>
      <c r="W613" s="4"/>
      <c r="X613" s="4" t="s">
        <v>564</v>
      </c>
      <c r="Y613" s="4"/>
    </row>
    <row r="614" spans="1:25" ht="79.5" customHeight="1">
      <c r="A614" s="4" t="s">
        <v>370</v>
      </c>
      <c r="B614" s="4" t="s">
        <v>678</v>
      </c>
      <c r="C614" s="4" t="s">
        <v>248</v>
      </c>
      <c r="D614" s="4" t="s">
        <v>158</v>
      </c>
      <c r="E614" s="4" t="s">
        <v>809</v>
      </c>
      <c r="F614" s="4" t="s">
        <v>747</v>
      </c>
      <c r="G614" s="2">
        <v>2014</v>
      </c>
      <c r="H614" s="4">
        <v>340136</v>
      </c>
      <c r="I614" s="4">
        <v>0</v>
      </c>
      <c r="J614" s="4" t="s">
        <v>719</v>
      </c>
      <c r="K614" s="4">
        <v>200000</v>
      </c>
      <c r="L614" s="4" t="s">
        <v>201</v>
      </c>
      <c r="M614" s="3">
        <v>41851</v>
      </c>
      <c r="N614" s="4" t="s">
        <v>597</v>
      </c>
      <c r="O614" s="4" t="s">
        <v>718</v>
      </c>
      <c r="P614" s="4" t="s">
        <v>693</v>
      </c>
      <c r="Q614" s="4" t="s">
        <v>560</v>
      </c>
      <c r="R614" s="4" t="s">
        <v>370</v>
      </c>
      <c r="S614" s="4" t="s">
        <v>675</v>
      </c>
      <c r="T614" s="4" t="s">
        <v>439</v>
      </c>
      <c r="U614" s="4" t="s">
        <v>412</v>
      </c>
      <c r="V614" s="4">
        <v>217846</v>
      </c>
      <c r="W614" s="4"/>
      <c r="X614" s="4" t="s">
        <v>404</v>
      </c>
      <c r="Y614" s="4" t="s">
        <v>731</v>
      </c>
    </row>
    <row r="615" spans="1:25" ht="79.5" customHeight="1">
      <c r="A615" s="4" t="s">
        <v>370</v>
      </c>
      <c r="B615" s="4" t="s">
        <v>678</v>
      </c>
      <c r="C615" s="4" t="s">
        <v>248</v>
      </c>
      <c r="D615" s="4" t="s">
        <v>158</v>
      </c>
      <c r="E615" s="4" t="s">
        <v>809</v>
      </c>
      <c r="F615" s="4" t="s">
        <v>747</v>
      </c>
      <c r="G615" s="2">
        <v>2014</v>
      </c>
      <c r="H615" s="4">
        <v>844500</v>
      </c>
      <c r="I615" s="4">
        <v>0</v>
      </c>
      <c r="J615" s="4" t="s">
        <v>216</v>
      </c>
      <c r="K615" s="4">
        <v>500000</v>
      </c>
      <c r="L615" s="4" t="s">
        <v>201</v>
      </c>
      <c r="M615" s="3">
        <v>41890</v>
      </c>
      <c r="N615" s="4" t="s">
        <v>597</v>
      </c>
      <c r="O615" s="4" t="s">
        <v>718</v>
      </c>
      <c r="P615" s="4" t="s">
        <v>861</v>
      </c>
      <c r="Q615" s="4" t="s">
        <v>560</v>
      </c>
      <c r="R615" s="4" t="s">
        <v>370</v>
      </c>
      <c r="S615" s="4" t="s">
        <v>675</v>
      </c>
      <c r="T615" s="4" t="s">
        <v>439</v>
      </c>
      <c r="U615" s="4" t="s">
        <v>412</v>
      </c>
      <c r="V615" s="4">
        <v>217853</v>
      </c>
      <c r="W615" s="4"/>
      <c r="X615" s="4" t="s">
        <v>568</v>
      </c>
      <c r="Y615" s="4" t="s">
        <v>731</v>
      </c>
    </row>
    <row r="616" spans="1:25" ht="79.5" customHeight="1">
      <c r="A616" s="4" t="s">
        <v>370</v>
      </c>
      <c r="B616" s="4" t="s">
        <v>678</v>
      </c>
      <c r="C616" s="4" t="s">
        <v>248</v>
      </c>
      <c r="D616" s="4" t="s">
        <v>158</v>
      </c>
      <c r="E616" s="4" t="s">
        <v>809</v>
      </c>
      <c r="F616" s="4" t="s">
        <v>747</v>
      </c>
      <c r="G616" s="2">
        <v>2014</v>
      </c>
      <c r="H616" s="4">
        <v>317850</v>
      </c>
      <c r="I616" s="4">
        <v>0</v>
      </c>
      <c r="J616" s="4" t="s">
        <v>261</v>
      </c>
      <c r="K616" s="4">
        <v>195796</v>
      </c>
      <c r="L616" s="4" t="s">
        <v>201</v>
      </c>
      <c r="M616" s="3">
        <v>41913</v>
      </c>
      <c r="N616" s="4" t="s">
        <v>597</v>
      </c>
      <c r="O616" s="4" t="s">
        <v>718</v>
      </c>
      <c r="P616" s="4" t="s">
        <v>693</v>
      </c>
      <c r="Q616" s="4" t="s">
        <v>560</v>
      </c>
      <c r="R616" s="4" t="s">
        <v>370</v>
      </c>
      <c r="S616" s="4" t="s">
        <v>675</v>
      </c>
      <c r="T616" s="4" t="s">
        <v>439</v>
      </c>
      <c r="U616" s="4" t="s">
        <v>412</v>
      </c>
      <c r="V616" s="4">
        <v>220114</v>
      </c>
      <c r="W616" s="4"/>
      <c r="X616" s="4" t="s">
        <v>568</v>
      </c>
      <c r="Y616" s="4" t="s">
        <v>731</v>
      </c>
    </row>
    <row r="617" spans="1:25" ht="33.75" customHeight="1">
      <c r="A617" s="4" t="s">
        <v>526</v>
      </c>
      <c r="B617" s="4" t="s">
        <v>441</v>
      </c>
      <c r="C617" s="4" t="s">
        <v>248</v>
      </c>
      <c r="D617" s="4"/>
      <c r="E617" s="4"/>
      <c r="F617" s="4"/>
      <c r="G617" s="2">
        <v>2014</v>
      </c>
      <c r="H617" s="4">
        <v>10000000</v>
      </c>
      <c r="I617" s="4">
        <v>0</v>
      </c>
      <c r="J617" s="4" t="s">
        <v>784</v>
      </c>
      <c r="K617" s="4" t="s">
        <v>333</v>
      </c>
      <c r="L617" s="4" t="s">
        <v>737</v>
      </c>
      <c r="M617" s="3">
        <v>41913</v>
      </c>
      <c r="N617" s="4"/>
      <c r="O617" s="4" t="s">
        <v>718</v>
      </c>
      <c r="P617" s="4" t="s">
        <v>861</v>
      </c>
      <c r="Q617" s="4" t="s">
        <v>424</v>
      </c>
      <c r="R617" s="4" t="s">
        <v>526</v>
      </c>
      <c r="S617" s="4" t="s">
        <v>472</v>
      </c>
      <c r="T617" s="4" t="s">
        <v>409</v>
      </c>
      <c r="U617" s="4" t="s">
        <v>412</v>
      </c>
      <c r="V617" s="4">
        <v>218670</v>
      </c>
      <c r="W617" s="4"/>
      <c r="X617" s="4" t="s">
        <v>564</v>
      </c>
      <c r="Y617" s="4"/>
    </row>
    <row r="618" spans="1:25" ht="33.75" customHeight="1">
      <c r="A618" s="4" t="s">
        <v>526</v>
      </c>
      <c r="B618" s="4" t="s">
        <v>462</v>
      </c>
      <c r="C618" s="4" t="s">
        <v>248</v>
      </c>
      <c r="D618" s="4"/>
      <c r="E618" s="4"/>
      <c r="F618" s="4"/>
      <c r="G618" s="2">
        <v>2014</v>
      </c>
      <c r="H618" s="4">
        <v>1995000</v>
      </c>
      <c r="I618" s="4">
        <v>0</v>
      </c>
      <c r="J618" s="4" t="s">
        <v>117</v>
      </c>
      <c r="K618" s="4" t="s">
        <v>333</v>
      </c>
      <c r="L618" s="4" t="s">
        <v>737</v>
      </c>
      <c r="M618" s="3">
        <v>41912</v>
      </c>
      <c r="N618" s="4"/>
      <c r="O618" s="4" t="s">
        <v>82</v>
      </c>
      <c r="P618" s="4" t="s">
        <v>861</v>
      </c>
      <c r="Q618" s="4" t="s">
        <v>560</v>
      </c>
      <c r="R618" s="4" t="s">
        <v>526</v>
      </c>
      <c r="S618" s="4" t="s">
        <v>472</v>
      </c>
      <c r="T618" s="4" t="s">
        <v>439</v>
      </c>
      <c r="U618" s="4" t="s">
        <v>412</v>
      </c>
      <c r="V618" s="4">
        <v>219291</v>
      </c>
      <c r="W618" s="4"/>
      <c r="X618" s="4" t="s">
        <v>404</v>
      </c>
      <c r="Y618" s="4"/>
    </row>
    <row r="619" spans="1:25" ht="33.75" customHeight="1">
      <c r="A619" s="4" t="s">
        <v>526</v>
      </c>
      <c r="B619" s="4" t="s">
        <v>563</v>
      </c>
      <c r="C619" s="4" t="s">
        <v>248</v>
      </c>
      <c r="D619" s="4"/>
      <c r="E619" s="4"/>
      <c r="F619" s="4"/>
      <c r="G619" s="2">
        <v>2014</v>
      </c>
      <c r="H619" s="4">
        <v>5000000</v>
      </c>
      <c r="I619" s="4">
        <v>0</v>
      </c>
      <c r="J619" s="4" t="s">
        <v>505</v>
      </c>
      <c r="K619" s="4" t="s">
        <v>333</v>
      </c>
      <c r="L619" s="4" t="s">
        <v>737</v>
      </c>
      <c r="M619" s="3">
        <v>41913</v>
      </c>
      <c r="N619" s="4"/>
      <c r="O619" s="4" t="s">
        <v>718</v>
      </c>
      <c r="P619" s="4" t="s">
        <v>207</v>
      </c>
      <c r="Q619" s="4" t="s">
        <v>424</v>
      </c>
      <c r="R619" s="4" t="s">
        <v>526</v>
      </c>
      <c r="S619" s="4" t="s">
        <v>472</v>
      </c>
      <c r="T619" s="4" t="s">
        <v>67</v>
      </c>
      <c r="U619" s="4" t="s">
        <v>412</v>
      </c>
      <c r="V619" s="4">
        <v>218673</v>
      </c>
      <c r="W619" s="4"/>
      <c r="X619" s="4" t="s">
        <v>564</v>
      </c>
      <c r="Y619" s="4"/>
    </row>
    <row r="620" spans="1:25" ht="33.75" customHeight="1">
      <c r="A620" s="4" t="s">
        <v>526</v>
      </c>
      <c r="B620" s="4" t="s">
        <v>178</v>
      </c>
      <c r="C620" s="4" t="s">
        <v>248</v>
      </c>
      <c r="D620" s="4"/>
      <c r="E620" s="4"/>
      <c r="F620" s="4"/>
      <c r="G620" s="2">
        <v>2014</v>
      </c>
      <c r="H620" s="4">
        <v>4041621</v>
      </c>
      <c r="I620" s="4">
        <v>0</v>
      </c>
      <c r="J620" s="4" t="s">
        <v>850</v>
      </c>
      <c r="K620" s="4" t="s">
        <v>333</v>
      </c>
      <c r="L620" s="4" t="s">
        <v>737</v>
      </c>
      <c r="M620" s="3">
        <v>41948</v>
      </c>
      <c r="N620" s="4"/>
      <c r="O620" s="4" t="s">
        <v>718</v>
      </c>
      <c r="P620" s="4" t="s">
        <v>226</v>
      </c>
      <c r="Q620" s="4" t="s">
        <v>424</v>
      </c>
      <c r="R620" s="4" t="s">
        <v>526</v>
      </c>
      <c r="S620" s="4" t="s">
        <v>472</v>
      </c>
      <c r="T620" s="4" t="s">
        <v>559</v>
      </c>
      <c r="U620" s="4" t="s">
        <v>412</v>
      </c>
      <c r="V620" s="4">
        <v>220330</v>
      </c>
      <c r="W620" s="4"/>
      <c r="X620" s="4" t="s">
        <v>564</v>
      </c>
      <c r="Y620" s="4"/>
    </row>
    <row r="621" spans="1:25" ht="33.75" customHeight="1">
      <c r="A621" s="4" t="s">
        <v>526</v>
      </c>
      <c r="B621" s="4" t="s">
        <v>178</v>
      </c>
      <c r="C621" s="4" t="s">
        <v>248</v>
      </c>
      <c r="D621" s="4"/>
      <c r="E621" s="4"/>
      <c r="F621" s="4"/>
      <c r="G621" s="2">
        <v>2014</v>
      </c>
      <c r="H621" s="4">
        <v>799846</v>
      </c>
      <c r="I621" s="4">
        <v>0</v>
      </c>
      <c r="J621" s="4" t="s">
        <v>417</v>
      </c>
      <c r="K621" s="4" t="s">
        <v>333</v>
      </c>
      <c r="L621" s="4" t="s">
        <v>737</v>
      </c>
      <c r="M621" s="3">
        <v>41948</v>
      </c>
      <c r="N621" s="4"/>
      <c r="O621" s="4" t="s">
        <v>718</v>
      </c>
      <c r="P621" s="4" t="s">
        <v>226</v>
      </c>
      <c r="Q621" s="4" t="s">
        <v>424</v>
      </c>
      <c r="R621" s="4" t="s">
        <v>526</v>
      </c>
      <c r="S621" s="4" t="s">
        <v>472</v>
      </c>
      <c r="T621" s="4" t="s">
        <v>559</v>
      </c>
      <c r="U621" s="4" t="s">
        <v>412</v>
      </c>
      <c r="V621" s="4">
        <v>220331</v>
      </c>
      <c r="W621" s="4"/>
      <c r="X621" s="4" t="s">
        <v>564</v>
      </c>
      <c r="Y621" s="4"/>
    </row>
    <row r="622" spans="1:25" ht="33.75" customHeight="1">
      <c r="A622" s="4" t="s">
        <v>526</v>
      </c>
      <c r="B622" s="4" t="s">
        <v>478</v>
      </c>
      <c r="C622" s="4" t="s">
        <v>248</v>
      </c>
      <c r="D622" s="4"/>
      <c r="E622" s="4"/>
      <c r="F622" s="4"/>
      <c r="G622" s="2">
        <v>2014</v>
      </c>
      <c r="H622" s="4">
        <v>25036000</v>
      </c>
      <c r="I622" s="4">
        <v>0</v>
      </c>
      <c r="J622" s="4" t="s">
        <v>872</v>
      </c>
      <c r="K622" s="4" t="s">
        <v>333</v>
      </c>
      <c r="L622" s="4" t="s">
        <v>737</v>
      </c>
      <c r="M622" s="3">
        <v>41899</v>
      </c>
      <c r="N622" s="4"/>
      <c r="O622" s="4" t="s">
        <v>718</v>
      </c>
      <c r="P622" s="4" t="s">
        <v>861</v>
      </c>
      <c r="Q622" s="4" t="s">
        <v>424</v>
      </c>
      <c r="R622" s="4" t="s">
        <v>526</v>
      </c>
      <c r="S622" s="4" t="s">
        <v>472</v>
      </c>
      <c r="T622" s="4" t="s">
        <v>559</v>
      </c>
      <c r="U622" s="4" t="s">
        <v>412</v>
      </c>
      <c r="V622" s="4">
        <v>218080</v>
      </c>
      <c r="W622" s="4"/>
      <c r="X622" s="4" t="s">
        <v>564</v>
      </c>
      <c r="Y622" s="4"/>
    </row>
    <row r="623" spans="1:25" ht="33.75" customHeight="1">
      <c r="A623" s="4" t="s">
        <v>526</v>
      </c>
      <c r="B623" s="4" t="s">
        <v>478</v>
      </c>
      <c r="C623" s="4" t="s">
        <v>248</v>
      </c>
      <c r="D623" s="4"/>
      <c r="E623" s="4"/>
      <c r="F623" s="4"/>
      <c r="G623" s="2">
        <v>2014</v>
      </c>
      <c r="H623" s="4">
        <v>3000000</v>
      </c>
      <c r="I623" s="4">
        <v>0</v>
      </c>
      <c r="J623" s="4" t="s">
        <v>784</v>
      </c>
      <c r="K623" s="4" t="s">
        <v>333</v>
      </c>
      <c r="L623" s="4" t="s">
        <v>737</v>
      </c>
      <c r="M623" s="3">
        <v>41864</v>
      </c>
      <c r="N623" s="4"/>
      <c r="O623" s="4" t="s">
        <v>718</v>
      </c>
      <c r="P623" s="4" t="s">
        <v>861</v>
      </c>
      <c r="Q623" s="4" t="s">
        <v>424</v>
      </c>
      <c r="R623" s="4" t="s">
        <v>526</v>
      </c>
      <c r="S623" s="4" t="s">
        <v>472</v>
      </c>
      <c r="T623" s="4" t="s">
        <v>559</v>
      </c>
      <c r="U623" s="4" t="s">
        <v>412</v>
      </c>
      <c r="V623" s="4">
        <v>216725</v>
      </c>
      <c r="W623" s="4"/>
      <c r="X623" s="4" t="s">
        <v>564</v>
      </c>
      <c r="Y623" s="4"/>
    </row>
    <row r="624" spans="1:25" ht="33.75" customHeight="1">
      <c r="A624" s="4" t="s">
        <v>526</v>
      </c>
      <c r="B624" s="4" t="s">
        <v>160</v>
      </c>
      <c r="C624" s="4" t="s">
        <v>248</v>
      </c>
      <c r="D624" s="4"/>
      <c r="E624" s="4"/>
      <c r="F624" s="4"/>
      <c r="G624" s="2">
        <v>2014</v>
      </c>
      <c r="H624" s="4">
        <v>1302322</v>
      </c>
      <c r="I624" s="4">
        <v>0</v>
      </c>
      <c r="J624" s="4" t="s">
        <v>875</v>
      </c>
      <c r="K624" s="4" t="s">
        <v>333</v>
      </c>
      <c r="L624" s="4" t="s">
        <v>737</v>
      </c>
      <c r="M624" s="3">
        <v>41948</v>
      </c>
      <c r="N624" s="4"/>
      <c r="O624" s="4" t="s">
        <v>718</v>
      </c>
      <c r="P624" s="4" t="s">
        <v>207</v>
      </c>
      <c r="Q624" s="4" t="s">
        <v>424</v>
      </c>
      <c r="R624" s="4" t="s">
        <v>526</v>
      </c>
      <c r="S624" s="4" t="s">
        <v>472</v>
      </c>
      <c r="T624" s="4" t="s">
        <v>559</v>
      </c>
      <c r="U624" s="4" t="s">
        <v>412</v>
      </c>
      <c r="V624" s="4">
        <v>220328</v>
      </c>
      <c r="W624" s="4"/>
      <c r="X624" s="4" t="s">
        <v>564</v>
      </c>
      <c r="Y624" s="4"/>
    </row>
    <row r="625" spans="1:25" ht="33.75" customHeight="1">
      <c r="A625" s="4" t="s">
        <v>526</v>
      </c>
      <c r="B625" s="4" t="s">
        <v>348</v>
      </c>
      <c r="C625" s="4" t="s">
        <v>248</v>
      </c>
      <c r="D625" s="4"/>
      <c r="E625" s="4"/>
      <c r="F625" s="4"/>
      <c r="G625" s="2">
        <v>2014</v>
      </c>
      <c r="H625" s="4">
        <v>17267089</v>
      </c>
      <c r="I625" s="4">
        <v>0</v>
      </c>
      <c r="J625" s="4" t="s">
        <v>307</v>
      </c>
      <c r="K625" s="4" t="s">
        <v>333</v>
      </c>
      <c r="L625" s="4" t="s">
        <v>737</v>
      </c>
      <c r="M625" s="3">
        <v>41871</v>
      </c>
      <c r="N625" s="4"/>
      <c r="O625" s="4" t="s">
        <v>718</v>
      </c>
      <c r="P625" s="4" t="s">
        <v>207</v>
      </c>
      <c r="Q625" s="4" t="s">
        <v>424</v>
      </c>
      <c r="R625" s="4" t="s">
        <v>526</v>
      </c>
      <c r="S625" s="4" t="s">
        <v>472</v>
      </c>
      <c r="T625" s="4" t="s">
        <v>559</v>
      </c>
      <c r="U625" s="4" t="s">
        <v>412</v>
      </c>
      <c r="V625" s="4">
        <v>217033</v>
      </c>
      <c r="W625" s="4"/>
      <c r="X625" s="4" t="s">
        <v>564</v>
      </c>
      <c r="Y625" s="4"/>
    </row>
    <row r="626" spans="1:25" ht="33.75" customHeight="1">
      <c r="A626" s="4" t="s">
        <v>526</v>
      </c>
      <c r="B626" s="4" t="s">
        <v>414</v>
      </c>
      <c r="C626" s="4" t="s">
        <v>248</v>
      </c>
      <c r="D626" s="4"/>
      <c r="E626" s="4"/>
      <c r="F626" s="4"/>
      <c r="G626" s="2">
        <v>2014</v>
      </c>
      <c r="H626" s="4">
        <v>999552</v>
      </c>
      <c r="I626" s="4">
        <v>0</v>
      </c>
      <c r="J626" s="4" t="s">
        <v>902</v>
      </c>
      <c r="K626" s="4" t="s">
        <v>333</v>
      </c>
      <c r="L626" s="4" t="s">
        <v>737</v>
      </c>
      <c r="M626" s="3">
        <v>41913</v>
      </c>
      <c r="N626" s="4"/>
      <c r="O626" s="4" t="s">
        <v>718</v>
      </c>
      <c r="P626" s="4" t="s">
        <v>226</v>
      </c>
      <c r="Q626" s="4" t="s">
        <v>424</v>
      </c>
      <c r="R626" s="4" t="s">
        <v>526</v>
      </c>
      <c r="S626" s="4" t="s">
        <v>472</v>
      </c>
      <c r="T626" s="4" t="s">
        <v>551</v>
      </c>
      <c r="U626" s="4" t="s">
        <v>412</v>
      </c>
      <c r="V626" s="4">
        <v>218671</v>
      </c>
      <c r="W626" s="4"/>
      <c r="X626" s="4" t="s">
        <v>564</v>
      </c>
      <c r="Y626" s="4"/>
    </row>
    <row r="627" spans="1:25" ht="79.5" customHeight="1">
      <c r="A627" s="4" t="s">
        <v>526</v>
      </c>
      <c r="B627" s="4" t="s">
        <v>414</v>
      </c>
      <c r="C627" s="4" t="s">
        <v>248</v>
      </c>
      <c r="D627" s="4" t="s">
        <v>158</v>
      </c>
      <c r="E627" s="4" t="s">
        <v>788</v>
      </c>
      <c r="F627" s="4" t="s">
        <v>845</v>
      </c>
      <c r="G627" s="2">
        <v>2014</v>
      </c>
      <c r="H627" s="4">
        <v>3500000</v>
      </c>
      <c r="I627" s="4">
        <v>0</v>
      </c>
      <c r="J627" s="4" t="s">
        <v>481</v>
      </c>
      <c r="K627" s="4" t="s">
        <v>333</v>
      </c>
      <c r="L627" s="4" t="s">
        <v>737</v>
      </c>
      <c r="M627" s="3">
        <v>41899</v>
      </c>
      <c r="N627" s="4" t="s">
        <v>597</v>
      </c>
      <c r="O627" s="4" t="s">
        <v>718</v>
      </c>
      <c r="P627" s="4" t="s">
        <v>693</v>
      </c>
      <c r="Q627" s="4" t="s">
        <v>424</v>
      </c>
      <c r="R627" s="4" t="s">
        <v>526</v>
      </c>
      <c r="S627" s="4" t="s">
        <v>472</v>
      </c>
      <c r="T627" s="4" t="s">
        <v>551</v>
      </c>
      <c r="U627" s="4" t="s">
        <v>412</v>
      </c>
      <c r="V627" s="4">
        <v>218078</v>
      </c>
      <c r="W627" s="4"/>
      <c r="X627" s="4" t="s">
        <v>564</v>
      </c>
      <c r="Y627" s="4" t="s">
        <v>731</v>
      </c>
    </row>
    <row r="628" spans="1:25" ht="79.5" customHeight="1">
      <c r="A628" s="4" t="s">
        <v>526</v>
      </c>
      <c r="B628" s="4" t="s">
        <v>414</v>
      </c>
      <c r="C628" s="4" t="s">
        <v>248</v>
      </c>
      <c r="D628" s="4" t="s">
        <v>158</v>
      </c>
      <c r="E628" s="4" t="s">
        <v>788</v>
      </c>
      <c r="F628" s="4" t="s">
        <v>845</v>
      </c>
      <c r="G628" s="2">
        <v>2014</v>
      </c>
      <c r="H628" s="4">
        <v>1000000</v>
      </c>
      <c r="I628" s="4">
        <v>0</v>
      </c>
      <c r="J628" s="4" t="s">
        <v>307</v>
      </c>
      <c r="K628" s="4" t="s">
        <v>333</v>
      </c>
      <c r="L628" s="4" t="s">
        <v>737</v>
      </c>
      <c r="M628" s="3">
        <v>41864</v>
      </c>
      <c r="N628" s="4" t="s">
        <v>597</v>
      </c>
      <c r="O628" s="4" t="s">
        <v>718</v>
      </c>
      <c r="P628" s="4" t="s">
        <v>207</v>
      </c>
      <c r="Q628" s="4" t="s">
        <v>424</v>
      </c>
      <c r="R628" s="4" t="s">
        <v>526</v>
      </c>
      <c r="S628" s="4" t="s">
        <v>472</v>
      </c>
      <c r="T628" s="4" t="s">
        <v>551</v>
      </c>
      <c r="U628" s="4" t="s">
        <v>412</v>
      </c>
      <c r="V628" s="4">
        <v>216722</v>
      </c>
      <c r="W628" s="4"/>
      <c r="X628" s="4" t="s">
        <v>564</v>
      </c>
      <c r="Y628" s="4" t="s">
        <v>731</v>
      </c>
    </row>
    <row r="629" spans="1:25" ht="33.75" customHeight="1">
      <c r="A629" s="4" t="s">
        <v>526</v>
      </c>
      <c r="B629" s="4" t="s">
        <v>124</v>
      </c>
      <c r="C629" s="4" t="s">
        <v>248</v>
      </c>
      <c r="D629" s="4"/>
      <c r="E629" s="4"/>
      <c r="F629" s="4"/>
      <c r="G629" s="2">
        <v>2014</v>
      </c>
      <c r="H629" s="4">
        <v>5164183</v>
      </c>
      <c r="I629" s="4">
        <v>0</v>
      </c>
      <c r="J629" s="4" t="s">
        <v>481</v>
      </c>
      <c r="K629" s="4" t="s">
        <v>333</v>
      </c>
      <c r="L629" s="4" t="s">
        <v>737</v>
      </c>
      <c r="M629" s="3">
        <v>41934</v>
      </c>
      <c r="N629" s="4"/>
      <c r="O629" s="4" t="s">
        <v>718</v>
      </c>
      <c r="P629" s="4" t="s">
        <v>693</v>
      </c>
      <c r="Q629" s="4" t="s">
        <v>424</v>
      </c>
      <c r="R629" s="4" t="s">
        <v>526</v>
      </c>
      <c r="S629" s="4" t="s">
        <v>472</v>
      </c>
      <c r="T629" s="4" t="s">
        <v>559</v>
      </c>
      <c r="U629" s="4" t="s">
        <v>412</v>
      </c>
      <c r="V629" s="4">
        <v>219654</v>
      </c>
      <c r="W629" s="4"/>
      <c r="X629" s="4" t="s">
        <v>564</v>
      </c>
      <c r="Y629" s="4"/>
    </row>
    <row r="630" spans="1:25" ht="79.5" customHeight="1">
      <c r="A630" s="4" t="s">
        <v>526</v>
      </c>
      <c r="B630" s="4" t="s">
        <v>124</v>
      </c>
      <c r="C630" s="4" t="s">
        <v>248</v>
      </c>
      <c r="D630" s="4" t="s">
        <v>158</v>
      </c>
      <c r="E630" s="4" t="s">
        <v>587</v>
      </c>
      <c r="F630" s="4" t="s">
        <v>845</v>
      </c>
      <c r="G630" s="2">
        <v>2014</v>
      </c>
      <c r="H630" s="4">
        <v>10841404</v>
      </c>
      <c r="I630" s="4">
        <v>0</v>
      </c>
      <c r="J630" s="4" t="s">
        <v>307</v>
      </c>
      <c r="K630" s="4" t="s">
        <v>333</v>
      </c>
      <c r="L630" s="4" t="s">
        <v>737</v>
      </c>
      <c r="M630" s="3">
        <v>41864</v>
      </c>
      <c r="N630" s="4" t="s">
        <v>597</v>
      </c>
      <c r="O630" s="4" t="s">
        <v>718</v>
      </c>
      <c r="P630" s="4" t="s">
        <v>207</v>
      </c>
      <c r="Q630" s="4" t="s">
        <v>424</v>
      </c>
      <c r="R630" s="4" t="s">
        <v>526</v>
      </c>
      <c r="S630" s="4" t="s">
        <v>472</v>
      </c>
      <c r="T630" s="4" t="s">
        <v>559</v>
      </c>
      <c r="U630" s="4" t="s">
        <v>412</v>
      </c>
      <c r="V630" s="4">
        <v>216721</v>
      </c>
      <c r="W630" s="4"/>
      <c r="X630" s="4" t="s">
        <v>564</v>
      </c>
      <c r="Y630" s="4" t="s">
        <v>731</v>
      </c>
    </row>
    <row r="631" spans="1:25" ht="79.5" customHeight="1">
      <c r="A631" s="4" t="s">
        <v>526</v>
      </c>
      <c r="B631" s="4" t="s">
        <v>118</v>
      </c>
      <c r="C631" s="4" t="s">
        <v>248</v>
      </c>
      <c r="D631" s="4" t="s">
        <v>158</v>
      </c>
      <c r="E631" s="4" t="s">
        <v>595</v>
      </c>
      <c r="F631" s="4" t="s">
        <v>845</v>
      </c>
      <c r="G631" s="2">
        <v>2014</v>
      </c>
      <c r="H631" s="4">
        <v>28048894</v>
      </c>
      <c r="I631" s="4">
        <v>0</v>
      </c>
      <c r="J631" s="4" t="s">
        <v>762</v>
      </c>
      <c r="K631" s="4" t="s">
        <v>333</v>
      </c>
      <c r="L631" s="4" t="s">
        <v>737</v>
      </c>
      <c r="M631" s="3">
        <v>41920</v>
      </c>
      <c r="N631" s="4" t="s">
        <v>597</v>
      </c>
      <c r="O631" s="4" t="s">
        <v>718</v>
      </c>
      <c r="P631" s="4" t="s">
        <v>207</v>
      </c>
      <c r="Q631" s="4" t="s">
        <v>560</v>
      </c>
      <c r="R631" s="4" t="s">
        <v>526</v>
      </c>
      <c r="S631" s="4" t="s">
        <v>472</v>
      </c>
      <c r="T631" s="4" t="s">
        <v>439</v>
      </c>
      <c r="U631" s="4" t="s">
        <v>412</v>
      </c>
      <c r="V631" s="4">
        <v>218913</v>
      </c>
      <c r="W631" s="4"/>
      <c r="X631" s="4" t="s">
        <v>564</v>
      </c>
      <c r="Y631" s="4" t="s">
        <v>731</v>
      </c>
    </row>
    <row r="632" spans="1:25" ht="33.75" customHeight="1">
      <c r="A632" s="4" t="s">
        <v>526</v>
      </c>
      <c r="B632" s="4" t="s">
        <v>114</v>
      </c>
      <c r="C632" s="4" t="s">
        <v>248</v>
      </c>
      <c r="D632" s="4"/>
      <c r="E632" s="4"/>
      <c r="F632" s="4"/>
      <c r="G632" s="2">
        <v>2014</v>
      </c>
      <c r="H632" s="4">
        <v>13371683</v>
      </c>
      <c r="I632" s="4">
        <v>0</v>
      </c>
      <c r="J632" s="4" t="s">
        <v>307</v>
      </c>
      <c r="K632" s="4" t="s">
        <v>333</v>
      </c>
      <c r="L632" s="4" t="s">
        <v>737</v>
      </c>
      <c r="M632" s="3">
        <v>41892</v>
      </c>
      <c r="N632" s="4"/>
      <c r="O632" s="4" t="s">
        <v>718</v>
      </c>
      <c r="P632" s="4" t="s">
        <v>207</v>
      </c>
      <c r="Q632" s="4" t="s">
        <v>424</v>
      </c>
      <c r="R632" s="4" t="s">
        <v>526</v>
      </c>
      <c r="S632" s="4" t="s">
        <v>472</v>
      </c>
      <c r="T632" s="4" t="s">
        <v>559</v>
      </c>
      <c r="U632" s="4" t="s">
        <v>412</v>
      </c>
      <c r="V632" s="4">
        <v>217942</v>
      </c>
      <c r="W632" s="4"/>
      <c r="X632" s="4" t="s">
        <v>564</v>
      </c>
      <c r="Y632" s="4"/>
    </row>
    <row r="633" spans="1:25" ht="45.75" customHeight="1">
      <c r="A633" s="4" t="s">
        <v>526</v>
      </c>
      <c r="B633" s="4" t="s">
        <v>447</v>
      </c>
      <c r="C633" s="4" t="s">
        <v>248</v>
      </c>
      <c r="D633" s="4"/>
      <c r="E633" s="4"/>
      <c r="F633" s="4"/>
      <c r="G633" s="2">
        <v>2014</v>
      </c>
      <c r="H633" s="4">
        <v>4888500</v>
      </c>
      <c r="I633" s="4">
        <v>0</v>
      </c>
      <c r="J633" s="4" t="s">
        <v>625</v>
      </c>
      <c r="K633" s="4" t="s">
        <v>333</v>
      </c>
      <c r="L633" s="4" t="s">
        <v>737</v>
      </c>
      <c r="M633" s="3">
        <v>41927</v>
      </c>
      <c r="N633" s="4"/>
      <c r="O633" s="4" t="s">
        <v>718</v>
      </c>
      <c r="P633" s="4" t="s">
        <v>861</v>
      </c>
      <c r="Q633" s="4" t="s">
        <v>424</v>
      </c>
      <c r="R633" s="4" t="s">
        <v>526</v>
      </c>
      <c r="S633" s="4" t="s">
        <v>472</v>
      </c>
      <c r="T633" s="4" t="s">
        <v>301</v>
      </c>
      <c r="U633" s="4" t="s">
        <v>412</v>
      </c>
      <c r="V633" s="4">
        <v>219361</v>
      </c>
      <c r="W633" s="4"/>
      <c r="X633" s="4" t="s">
        <v>564</v>
      </c>
      <c r="Y633" s="4"/>
    </row>
    <row r="634" spans="1:25" ht="33.75" customHeight="1">
      <c r="A634" s="4" t="s">
        <v>526</v>
      </c>
      <c r="B634" s="4" t="s">
        <v>197</v>
      </c>
      <c r="C634" s="4" t="s">
        <v>248</v>
      </c>
      <c r="D634" s="4"/>
      <c r="E634" s="4"/>
      <c r="F634" s="4"/>
      <c r="G634" s="2">
        <v>2014</v>
      </c>
      <c r="H634" s="4">
        <v>3121104</v>
      </c>
      <c r="I634" s="4">
        <v>0</v>
      </c>
      <c r="J634" s="4" t="s">
        <v>347</v>
      </c>
      <c r="K634" s="4" t="s">
        <v>333</v>
      </c>
      <c r="L634" s="4" t="s">
        <v>737</v>
      </c>
      <c r="M634" s="3">
        <v>41948</v>
      </c>
      <c r="N634" s="4"/>
      <c r="O634" s="4" t="s">
        <v>718</v>
      </c>
      <c r="P634" s="4" t="s">
        <v>207</v>
      </c>
      <c r="Q634" s="4" t="s">
        <v>424</v>
      </c>
      <c r="R634" s="4" t="s">
        <v>526</v>
      </c>
      <c r="S634" s="4" t="s">
        <v>472</v>
      </c>
      <c r="T634" s="4" t="s">
        <v>559</v>
      </c>
      <c r="U634" s="4" t="s">
        <v>412</v>
      </c>
      <c r="V634" s="4">
        <v>220329</v>
      </c>
      <c r="W634" s="4"/>
      <c r="X634" s="4" t="s">
        <v>564</v>
      </c>
      <c r="Y634" s="4"/>
    </row>
    <row r="635" spans="1:25" ht="33.75" customHeight="1">
      <c r="A635" s="4" t="s">
        <v>526</v>
      </c>
      <c r="B635" s="4" t="s">
        <v>752</v>
      </c>
      <c r="C635" s="4" t="s">
        <v>248</v>
      </c>
      <c r="D635" s="4"/>
      <c r="E635" s="4"/>
      <c r="F635" s="4"/>
      <c r="G635" s="2">
        <v>2014</v>
      </c>
      <c r="H635" s="4">
        <v>1598314</v>
      </c>
      <c r="I635" s="4">
        <v>0</v>
      </c>
      <c r="J635" s="4" t="s">
        <v>618</v>
      </c>
      <c r="K635" s="4" t="s">
        <v>333</v>
      </c>
      <c r="L635" s="4" t="s">
        <v>737</v>
      </c>
      <c r="M635" s="3">
        <v>41927</v>
      </c>
      <c r="N635" s="4"/>
      <c r="O635" s="4" t="s">
        <v>718</v>
      </c>
      <c r="P635" s="4" t="s">
        <v>207</v>
      </c>
      <c r="Q635" s="4" t="s">
        <v>424</v>
      </c>
      <c r="R635" s="4" t="s">
        <v>526</v>
      </c>
      <c r="S635" s="4" t="s">
        <v>472</v>
      </c>
      <c r="T635" s="4" t="s">
        <v>559</v>
      </c>
      <c r="U635" s="4" t="s">
        <v>412</v>
      </c>
      <c r="V635" s="4">
        <v>219357</v>
      </c>
      <c r="W635" s="4"/>
      <c r="X635" s="4" t="s">
        <v>564</v>
      </c>
      <c r="Y635" s="4"/>
    </row>
    <row r="636" spans="1:25" ht="33.75" customHeight="1">
      <c r="A636" s="4" t="s">
        <v>526</v>
      </c>
      <c r="B636" s="4" t="s">
        <v>196</v>
      </c>
      <c r="C636" s="4" t="s">
        <v>248</v>
      </c>
      <c r="D636" s="4"/>
      <c r="E636" s="4"/>
      <c r="F636" s="4"/>
      <c r="G636" s="2">
        <v>2014</v>
      </c>
      <c r="H636" s="4">
        <v>12000000</v>
      </c>
      <c r="I636" s="4">
        <v>0</v>
      </c>
      <c r="J636" s="4" t="s">
        <v>607</v>
      </c>
      <c r="K636" s="4" t="s">
        <v>333</v>
      </c>
      <c r="L636" s="4" t="s">
        <v>737</v>
      </c>
      <c r="M636" s="3">
        <v>41934</v>
      </c>
      <c r="N636" s="4"/>
      <c r="O636" s="4" t="s">
        <v>718</v>
      </c>
      <c r="P636" s="4" t="s">
        <v>207</v>
      </c>
      <c r="Q636" s="4" t="s">
        <v>424</v>
      </c>
      <c r="R636" s="4" t="s">
        <v>526</v>
      </c>
      <c r="S636" s="4" t="s">
        <v>472</v>
      </c>
      <c r="T636" s="4" t="s">
        <v>559</v>
      </c>
      <c r="U636" s="4" t="s">
        <v>412</v>
      </c>
      <c r="V636" s="4">
        <v>219653</v>
      </c>
      <c r="W636" s="4"/>
      <c r="X636" s="4" t="s">
        <v>564</v>
      </c>
      <c r="Y636" s="4"/>
    </row>
    <row r="637" spans="1:25" ht="102" customHeight="1">
      <c r="A637" s="4" t="s">
        <v>526</v>
      </c>
      <c r="B637" s="4" t="s">
        <v>382</v>
      </c>
      <c r="C637" s="4" t="s">
        <v>248</v>
      </c>
      <c r="D637" s="4" t="s">
        <v>158</v>
      </c>
      <c r="E637" s="4" t="s">
        <v>743</v>
      </c>
      <c r="F637" s="4" t="s">
        <v>845</v>
      </c>
      <c r="G637" s="2">
        <v>2014</v>
      </c>
      <c r="H637" s="4">
        <v>815909</v>
      </c>
      <c r="I637" s="4">
        <v>0</v>
      </c>
      <c r="J637" s="4" t="s">
        <v>687</v>
      </c>
      <c r="K637" s="4" t="s">
        <v>333</v>
      </c>
      <c r="L637" s="4" t="s">
        <v>737</v>
      </c>
      <c r="M637" s="3">
        <v>41883</v>
      </c>
      <c r="N637" s="4" t="s">
        <v>597</v>
      </c>
      <c r="O637" s="4" t="s">
        <v>718</v>
      </c>
      <c r="P637" s="4" t="s">
        <v>226</v>
      </c>
      <c r="Q637" s="4" t="s">
        <v>424</v>
      </c>
      <c r="R637" s="4" t="s">
        <v>526</v>
      </c>
      <c r="S637" s="4" t="s">
        <v>472</v>
      </c>
      <c r="T637" s="4" t="s">
        <v>559</v>
      </c>
      <c r="U637" s="4" t="s">
        <v>412</v>
      </c>
      <c r="V637" s="4">
        <v>219647</v>
      </c>
      <c r="W637" s="4"/>
      <c r="X637" s="4" t="s">
        <v>404</v>
      </c>
      <c r="Y637" s="4" t="s">
        <v>731</v>
      </c>
    </row>
    <row r="638" spans="1:25" ht="79.5" customHeight="1">
      <c r="A638" s="4" t="s">
        <v>526</v>
      </c>
      <c r="B638" s="4" t="s">
        <v>382</v>
      </c>
      <c r="C638" s="4" t="s">
        <v>248</v>
      </c>
      <c r="D638" s="4" t="s">
        <v>158</v>
      </c>
      <c r="E638" s="4" t="s">
        <v>743</v>
      </c>
      <c r="F638" s="4" t="s">
        <v>845</v>
      </c>
      <c r="G638" s="2">
        <v>2014</v>
      </c>
      <c r="H638" s="4">
        <v>1028074</v>
      </c>
      <c r="I638" s="4">
        <v>0</v>
      </c>
      <c r="J638" s="4" t="s">
        <v>902</v>
      </c>
      <c r="K638" s="4" t="s">
        <v>333</v>
      </c>
      <c r="L638" s="4" t="s">
        <v>737</v>
      </c>
      <c r="M638" s="3">
        <v>41913</v>
      </c>
      <c r="N638" s="4" t="s">
        <v>597</v>
      </c>
      <c r="O638" s="4" t="s">
        <v>718</v>
      </c>
      <c r="P638" s="4" t="s">
        <v>226</v>
      </c>
      <c r="Q638" s="4" t="s">
        <v>424</v>
      </c>
      <c r="R638" s="4" t="s">
        <v>526</v>
      </c>
      <c r="S638" s="4" t="s">
        <v>472</v>
      </c>
      <c r="T638" s="4" t="s">
        <v>559</v>
      </c>
      <c r="U638" s="4" t="s">
        <v>412</v>
      </c>
      <c r="V638" s="4">
        <v>218669</v>
      </c>
      <c r="W638" s="4"/>
      <c r="X638" s="4" t="s">
        <v>564</v>
      </c>
      <c r="Y638" s="4" t="s">
        <v>731</v>
      </c>
    </row>
    <row r="639" spans="1:25" ht="33.75" customHeight="1">
      <c r="A639" s="4" t="s">
        <v>526</v>
      </c>
      <c r="B639" s="4" t="s">
        <v>575</v>
      </c>
      <c r="C639" s="4" t="s">
        <v>248</v>
      </c>
      <c r="D639" s="4"/>
      <c r="E639" s="4"/>
      <c r="F639" s="4"/>
      <c r="G639" s="2">
        <v>2014</v>
      </c>
      <c r="H639" s="4">
        <v>1550723</v>
      </c>
      <c r="I639" s="4">
        <v>0</v>
      </c>
      <c r="J639" s="4" t="s">
        <v>403</v>
      </c>
      <c r="K639" s="4" t="s">
        <v>333</v>
      </c>
      <c r="L639" s="4" t="s">
        <v>737</v>
      </c>
      <c r="M639" s="3">
        <v>41913</v>
      </c>
      <c r="N639" s="4"/>
      <c r="O639" s="4" t="s">
        <v>718</v>
      </c>
      <c r="P639" s="4" t="s">
        <v>207</v>
      </c>
      <c r="Q639" s="4" t="s">
        <v>424</v>
      </c>
      <c r="R639" s="4" t="s">
        <v>526</v>
      </c>
      <c r="S639" s="4" t="s">
        <v>472</v>
      </c>
      <c r="T639" s="4" t="s">
        <v>559</v>
      </c>
      <c r="U639" s="4" t="s">
        <v>412</v>
      </c>
      <c r="V639" s="4">
        <v>218672</v>
      </c>
      <c r="W639" s="4"/>
      <c r="X639" s="4" t="s">
        <v>564</v>
      </c>
      <c r="Y639" s="4"/>
    </row>
    <row r="640" spans="1:25" ht="33.75" customHeight="1">
      <c r="A640" s="4" t="s">
        <v>526</v>
      </c>
      <c r="B640" s="4" t="s">
        <v>168</v>
      </c>
      <c r="C640" s="4" t="s">
        <v>248</v>
      </c>
      <c r="D640" s="4"/>
      <c r="E640" s="4"/>
      <c r="F640" s="4"/>
      <c r="G640" s="2">
        <v>2014</v>
      </c>
      <c r="H640" s="4">
        <v>7782027</v>
      </c>
      <c r="I640" s="4">
        <v>0</v>
      </c>
      <c r="J640" s="4" t="s">
        <v>717</v>
      </c>
      <c r="K640" s="4" t="s">
        <v>333</v>
      </c>
      <c r="L640" s="4" t="s">
        <v>737</v>
      </c>
      <c r="M640" s="3">
        <v>41927</v>
      </c>
      <c r="N640" s="4"/>
      <c r="O640" s="4" t="s">
        <v>718</v>
      </c>
      <c r="P640" s="4" t="s">
        <v>207</v>
      </c>
      <c r="Q640" s="4" t="s">
        <v>424</v>
      </c>
      <c r="R640" s="4" t="s">
        <v>526</v>
      </c>
      <c r="S640" s="4" t="s">
        <v>472</v>
      </c>
      <c r="T640" s="4" t="s">
        <v>559</v>
      </c>
      <c r="U640" s="4" t="s">
        <v>412</v>
      </c>
      <c r="V640" s="4">
        <v>219358</v>
      </c>
      <c r="W640" s="4"/>
      <c r="X640" s="4" t="s">
        <v>564</v>
      </c>
      <c r="Y640" s="4"/>
    </row>
    <row r="641" spans="1:25" ht="79.5" customHeight="1">
      <c r="A641" s="4" t="s">
        <v>526</v>
      </c>
      <c r="B641" s="4" t="s">
        <v>898</v>
      </c>
      <c r="C641" s="4" t="s">
        <v>248</v>
      </c>
      <c r="D641" s="4" t="s">
        <v>158</v>
      </c>
      <c r="E641" s="4" t="s">
        <v>529</v>
      </c>
      <c r="F641" s="4" t="s">
        <v>845</v>
      </c>
      <c r="G641" s="2">
        <v>2014</v>
      </c>
      <c r="H641" s="4">
        <v>8276263</v>
      </c>
      <c r="I641" s="4">
        <v>0</v>
      </c>
      <c r="J641" s="4" t="s">
        <v>762</v>
      </c>
      <c r="K641" s="4" t="s">
        <v>333</v>
      </c>
      <c r="L641" s="4" t="s">
        <v>737</v>
      </c>
      <c r="M641" s="3">
        <v>41920</v>
      </c>
      <c r="N641" s="4" t="s">
        <v>597</v>
      </c>
      <c r="O641" s="4" t="s">
        <v>718</v>
      </c>
      <c r="P641" s="4" t="s">
        <v>207</v>
      </c>
      <c r="Q641" s="4" t="s">
        <v>560</v>
      </c>
      <c r="R641" s="4" t="s">
        <v>526</v>
      </c>
      <c r="S641" s="4" t="s">
        <v>472</v>
      </c>
      <c r="T641" s="4" t="s">
        <v>559</v>
      </c>
      <c r="U641" s="4" t="s">
        <v>412</v>
      </c>
      <c r="V641" s="4">
        <v>218912</v>
      </c>
      <c r="W641" s="4"/>
      <c r="X641" s="4" t="s">
        <v>564</v>
      </c>
      <c r="Y641" s="4" t="s">
        <v>731</v>
      </c>
    </row>
    <row r="642" spans="1:25" ht="33.75" customHeight="1">
      <c r="A642" s="4" t="s">
        <v>526</v>
      </c>
      <c r="B642" s="4" t="s">
        <v>652</v>
      </c>
      <c r="C642" s="4" t="s">
        <v>248</v>
      </c>
      <c r="D642" s="4"/>
      <c r="E642" s="4"/>
      <c r="F642" s="4"/>
      <c r="G642" s="2">
        <v>2014</v>
      </c>
      <c r="H642" s="4">
        <v>680333</v>
      </c>
      <c r="I642" s="4">
        <v>0</v>
      </c>
      <c r="J642" s="4" t="s">
        <v>188</v>
      </c>
      <c r="K642" s="4" t="s">
        <v>333</v>
      </c>
      <c r="L642" s="4" t="s">
        <v>737</v>
      </c>
      <c r="M642" s="3">
        <v>41878</v>
      </c>
      <c r="N642" s="4"/>
      <c r="O642" s="4" t="s">
        <v>82</v>
      </c>
      <c r="P642" s="4" t="s">
        <v>207</v>
      </c>
      <c r="Q642" s="4" t="s">
        <v>560</v>
      </c>
      <c r="R642" s="4" t="s">
        <v>526</v>
      </c>
      <c r="S642" s="4" t="s">
        <v>472</v>
      </c>
      <c r="T642" s="4" t="s">
        <v>439</v>
      </c>
      <c r="U642" s="4" t="s">
        <v>412</v>
      </c>
      <c r="V642" s="4">
        <v>217298</v>
      </c>
      <c r="W642" s="4"/>
      <c r="X642" s="4" t="s">
        <v>568</v>
      </c>
      <c r="Y642" s="4"/>
    </row>
    <row r="643" spans="1:25" ht="79.5" customHeight="1">
      <c r="A643" s="4" t="s">
        <v>526</v>
      </c>
      <c r="B643" s="4" t="s">
        <v>652</v>
      </c>
      <c r="C643" s="4" t="s">
        <v>248</v>
      </c>
      <c r="D643" s="4" t="s">
        <v>158</v>
      </c>
      <c r="E643" s="4" t="s">
        <v>281</v>
      </c>
      <c r="F643" s="4" t="s">
        <v>747</v>
      </c>
      <c r="G643" s="2">
        <v>2014</v>
      </c>
      <c r="H643" s="4">
        <v>2224044</v>
      </c>
      <c r="I643" s="4">
        <v>0</v>
      </c>
      <c r="J643" s="4" t="s">
        <v>307</v>
      </c>
      <c r="K643" s="4" t="s">
        <v>333</v>
      </c>
      <c r="L643" s="4" t="s">
        <v>737</v>
      </c>
      <c r="M643" s="3">
        <v>41899</v>
      </c>
      <c r="N643" s="4" t="s">
        <v>597</v>
      </c>
      <c r="O643" s="4" t="s">
        <v>718</v>
      </c>
      <c r="P643" s="4" t="s">
        <v>207</v>
      </c>
      <c r="Q643" s="4" t="s">
        <v>560</v>
      </c>
      <c r="R643" s="4" t="s">
        <v>526</v>
      </c>
      <c r="S643" s="4" t="s">
        <v>472</v>
      </c>
      <c r="T643" s="4" t="s">
        <v>439</v>
      </c>
      <c r="U643" s="4" t="s">
        <v>412</v>
      </c>
      <c r="V643" s="4">
        <v>218079</v>
      </c>
      <c r="W643" s="4"/>
      <c r="X643" s="4" t="s">
        <v>564</v>
      </c>
      <c r="Y643" s="4" t="s">
        <v>731</v>
      </c>
    </row>
    <row r="644" spans="1:25" ht="79.5" customHeight="1">
      <c r="A644" s="4" t="s">
        <v>526</v>
      </c>
      <c r="B644" s="4" t="s">
        <v>652</v>
      </c>
      <c r="C644" s="4" t="s">
        <v>248</v>
      </c>
      <c r="D644" s="4" t="s">
        <v>158</v>
      </c>
      <c r="E644" s="4" t="s">
        <v>281</v>
      </c>
      <c r="F644" s="4" t="s">
        <v>747</v>
      </c>
      <c r="G644" s="2">
        <v>2014</v>
      </c>
      <c r="H644" s="4">
        <v>1584214</v>
      </c>
      <c r="I644" s="4">
        <v>0</v>
      </c>
      <c r="J644" s="4" t="s">
        <v>586</v>
      </c>
      <c r="K644" s="4" t="s">
        <v>333</v>
      </c>
      <c r="L644" s="4" t="s">
        <v>737</v>
      </c>
      <c r="M644" s="3">
        <v>41934</v>
      </c>
      <c r="N644" s="4" t="s">
        <v>597</v>
      </c>
      <c r="O644" s="4" t="s">
        <v>718</v>
      </c>
      <c r="P644" s="4" t="s">
        <v>693</v>
      </c>
      <c r="Q644" s="4" t="s">
        <v>560</v>
      </c>
      <c r="R644" s="4" t="s">
        <v>526</v>
      </c>
      <c r="S644" s="4" t="s">
        <v>472</v>
      </c>
      <c r="T644" s="4" t="s">
        <v>439</v>
      </c>
      <c r="U644" s="4" t="s">
        <v>412</v>
      </c>
      <c r="V644" s="4">
        <v>219655</v>
      </c>
      <c r="W644" s="4"/>
      <c r="X644" s="4" t="s">
        <v>568</v>
      </c>
      <c r="Y644" s="4" t="s">
        <v>731</v>
      </c>
    </row>
    <row r="645" spans="1:25" ht="79.5" customHeight="1">
      <c r="A645" s="4" t="s">
        <v>526</v>
      </c>
      <c r="B645" s="4" t="s">
        <v>652</v>
      </c>
      <c r="C645" s="4" t="s">
        <v>248</v>
      </c>
      <c r="D645" s="4" t="s">
        <v>158</v>
      </c>
      <c r="E645" s="4" t="s">
        <v>281</v>
      </c>
      <c r="F645" s="4" t="s">
        <v>747</v>
      </c>
      <c r="G645" s="2">
        <v>2014</v>
      </c>
      <c r="H645" s="4">
        <v>5658093</v>
      </c>
      <c r="I645" s="4">
        <v>0</v>
      </c>
      <c r="J645" s="4" t="s">
        <v>127</v>
      </c>
      <c r="K645" s="4" t="s">
        <v>333</v>
      </c>
      <c r="L645" s="4" t="s">
        <v>737</v>
      </c>
      <c r="M645" s="3">
        <v>41939</v>
      </c>
      <c r="N645" s="4" t="s">
        <v>597</v>
      </c>
      <c r="O645" s="4" t="s">
        <v>718</v>
      </c>
      <c r="P645" s="4" t="s">
        <v>207</v>
      </c>
      <c r="Q645" s="4" t="s">
        <v>560</v>
      </c>
      <c r="R645" s="4" t="s">
        <v>526</v>
      </c>
      <c r="S645" s="4" t="s">
        <v>472</v>
      </c>
      <c r="T645" s="4" t="s">
        <v>439</v>
      </c>
      <c r="U645" s="4" t="s">
        <v>412</v>
      </c>
      <c r="V645" s="4">
        <v>220356</v>
      </c>
      <c r="W645" s="4"/>
      <c r="X645" s="4" t="s">
        <v>404</v>
      </c>
      <c r="Y645" s="4" t="s">
        <v>731</v>
      </c>
    </row>
    <row r="646" spans="1:25" ht="79.5" customHeight="1">
      <c r="A646" s="4" t="s">
        <v>526</v>
      </c>
      <c r="B646" s="4" t="s">
        <v>652</v>
      </c>
      <c r="C646" s="4" t="s">
        <v>248</v>
      </c>
      <c r="D646" s="4" t="s">
        <v>158</v>
      </c>
      <c r="E646" s="4" t="s">
        <v>281</v>
      </c>
      <c r="F646" s="4" t="s">
        <v>747</v>
      </c>
      <c r="G646" s="2">
        <v>2014</v>
      </c>
      <c r="H646" s="4">
        <v>3301560</v>
      </c>
      <c r="I646" s="4">
        <v>0</v>
      </c>
      <c r="J646" s="4" t="s">
        <v>127</v>
      </c>
      <c r="K646" s="4" t="s">
        <v>333</v>
      </c>
      <c r="L646" s="4" t="s">
        <v>737</v>
      </c>
      <c r="M646" s="3">
        <v>41913</v>
      </c>
      <c r="N646" s="4" t="s">
        <v>597</v>
      </c>
      <c r="O646" s="4" t="s">
        <v>718</v>
      </c>
      <c r="P646" s="4" t="s">
        <v>207</v>
      </c>
      <c r="Q646" s="4" t="s">
        <v>560</v>
      </c>
      <c r="R646" s="4" t="s">
        <v>526</v>
      </c>
      <c r="S646" s="4" t="s">
        <v>472</v>
      </c>
      <c r="T646" s="4" t="s">
        <v>439</v>
      </c>
      <c r="U646" s="4" t="s">
        <v>412</v>
      </c>
      <c r="V646" s="4">
        <v>220357</v>
      </c>
      <c r="W646" s="4"/>
      <c r="X646" s="4" t="s">
        <v>404</v>
      </c>
      <c r="Y646" s="4" t="s">
        <v>731</v>
      </c>
    </row>
    <row r="647" spans="1:25" ht="79.5" customHeight="1">
      <c r="A647" s="4" t="s">
        <v>526</v>
      </c>
      <c r="B647" s="4" t="s">
        <v>652</v>
      </c>
      <c r="C647" s="4" t="s">
        <v>248</v>
      </c>
      <c r="D647" s="4" t="s">
        <v>158</v>
      </c>
      <c r="E647" s="4" t="s">
        <v>281</v>
      </c>
      <c r="F647" s="4" t="s">
        <v>747</v>
      </c>
      <c r="G647" s="2">
        <v>2014</v>
      </c>
      <c r="H647" s="4">
        <v>600000</v>
      </c>
      <c r="I647" s="4">
        <v>0</v>
      </c>
      <c r="J647" s="4" t="s">
        <v>784</v>
      </c>
      <c r="K647" s="4" t="s">
        <v>333</v>
      </c>
      <c r="L647" s="4" t="s">
        <v>737</v>
      </c>
      <c r="M647" s="3">
        <v>41927</v>
      </c>
      <c r="N647" s="4" t="s">
        <v>597</v>
      </c>
      <c r="O647" s="4" t="s">
        <v>718</v>
      </c>
      <c r="P647" s="4" t="s">
        <v>861</v>
      </c>
      <c r="Q647" s="4" t="s">
        <v>560</v>
      </c>
      <c r="R647" s="4" t="s">
        <v>526</v>
      </c>
      <c r="S647" s="4" t="s">
        <v>472</v>
      </c>
      <c r="T647" s="4" t="s">
        <v>439</v>
      </c>
      <c r="U647" s="4" t="s">
        <v>412</v>
      </c>
      <c r="V647" s="4">
        <v>219356</v>
      </c>
      <c r="W647" s="4"/>
      <c r="X647" s="4" t="s">
        <v>564</v>
      </c>
      <c r="Y647" s="4" t="s">
        <v>731</v>
      </c>
    </row>
    <row r="648" spans="1:25" ht="79.5" customHeight="1">
      <c r="A648" s="4" t="s">
        <v>526</v>
      </c>
      <c r="B648" s="4" t="s">
        <v>440</v>
      </c>
      <c r="C648" s="4" t="s">
        <v>248</v>
      </c>
      <c r="D648" s="4" t="s">
        <v>158</v>
      </c>
      <c r="E648" s="4" t="s">
        <v>121</v>
      </c>
      <c r="F648" s="4" t="s">
        <v>845</v>
      </c>
      <c r="G648" s="2">
        <v>2014</v>
      </c>
      <c r="H648" s="4">
        <v>6875724</v>
      </c>
      <c r="I648" s="4">
        <v>0</v>
      </c>
      <c r="J648" s="4" t="s">
        <v>465</v>
      </c>
      <c r="K648" s="4" t="s">
        <v>333</v>
      </c>
      <c r="L648" s="4" t="s">
        <v>737</v>
      </c>
      <c r="M648" s="3">
        <v>41948</v>
      </c>
      <c r="N648" s="4" t="s">
        <v>597</v>
      </c>
      <c r="O648" s="4" t="s">
        <v>508</v>
      </c>
      <c r="P648" s="4" t="s">
        <v>207</v>
      </c>
      <c r="Q648" s="4" t="s">
        <v>424</v>
      </c>
      <c r="R648" s="4" t="s">
        <v>526</v>
      </c>
      <c r="S648" s="4" t="s">
        <v>472</v>
      </c>
      <c r="T648" s="4" t="s">
        <v>439</v>
      </c>
      <c r="U648" s="4" t="s">
        <v>412</v>
      </c>
      <c r="V648" s="4">
        <v>220327</v>
      </c>
      <c r="W648" s="4"/>
      <c r="X648" s="4" t="s">
        <v>564</v>
      </c>
      <c r="Y648" s="4" t="s">
        <v>731</v>
      </c>
    </row>
    <row r="649" spans="1:25" ht="33.75" customHeight="1">
      <c r="A649" s="4" t="s">
        <v>526</v>
      </c>
      <c r="B649" s="4" t="s">
        <v>708</v>
      </c>
      <c r="C649" s="4" t="s">
        <v>248</v>
      </c>
      <c r="D649" s="4"/>
      <c r="E649" s="4"/>
      <c r="F649" s="4"/>
      <c r="G649" s="2">
        <v>2014</v>
      </c>
      <c r="H649" s="4">
        <v>131700000</v>
      </c>
      <c r="I649" s="4">
        <v>0</v>
      </c>
      <c r="J649" s="4" t="s">
        <v>346</v>
      </c>
      <c r="K649" s="4" t="s">
        <v>333</v>
      </c>
      <c r="L649" s="4" t="s">
        <v>737</v>
      </c>
      <c r="M649" s="3">
        <v>41899</v>
      </c>
      <c r="N649" s="4"/>
      <c r="O649" s="4" t="s">
        <v>718</v>
      </c>
      <c r="P649" s="4" t="s">
        <v>207</v>
      </c>
      <c r="Q649" s="4" t="s">
        <v>424</v>
      </c>
      <c r="R649" s="4" t="s">
        <v>526</v>
      </c>
      <c r="S649" s="4" t="s">
        <v>472</v>
      </c>
      <c r="T649" s="4" t="s">
        <v>210</v>
      </c>
      <c r="U649" s="4" t="s">
        <v>412</v>
      </c>
      <c r="V649" s="4">
        <v>218081</v>
      </c>
      <c r="W649" s="4"/>
      <c r="X649" s="4" t="s">
        <v>564</v>
      </c>
      <c r="Y649" s="4"/>
    </row>
    <row r="650" spans="1:25" ht="33.75" customHeight="1">
      <c r="A650" s="4" t="s">
        <v>526</v>
      </c>
      <c r="B650" s="4" t="s">
        <v>708</v>
      </c>
      <c r="C650" s="4" t="s">
        <v>248</v>
      </c>
      <c r="D650" s="4"/>
      <c r="E650" s="4"/>
      <c r="F650" s="4"/>
      <c r="G650" s="2">
        <v>2014</v>
      </c>
      <c r="H650" s="4">
        <v>5288353</v>
      </c>
      <c r="I650" s="4">
        <v>0</v>
      </c>
      <c r="J650" s="4" t="s">
        <v>188</v>
      </c>
      <c r="K650" s="4" t="s">
        <v>333</v>
      </c>
      <c r="L650" s="4" t="s">
        <v>737</v>
      </c>
      <c r="M650" s="3">
        <v>41878</v>
      </c>
      <c r="N650" s="4"/>
      <c r="O650" s="4" t="s">
        <v>718</v>
      </c>
      <c r="P650" s="4" t="s">
        <v>207</v>
      </c>
      <c r="Q650" s="4" t="s">
        <v>424</v>
      </c>
      <c r="R650" s="4" t="s">
        <v>526</v>
      </c>
      <c r="S650" s="4" t="s">
        <v>472</v>
      </c>
      <c r="T650" s="4" t="s">
        <v>210</v>
      </c>
      <c r="U650" s="4" t="s">
        <v>412</v>
      </c>
      <c r="V650" s="4">
        <v>217300</v>
      </c>
      <c r="W650" s="4"/>
      <c r="X650" s="4" t="s">
        <v>564</v>
      </c>
      <c r="Y650" s="4"/>
    </row>
    <row r="651" spans="1:25" ht="45.75" customHeight="1">
      <c r="A651" s="4" t="s">
        <v>526</v>
      </c>
      <c r="B651" s="4" t="s">
        <v>708</v>
      </c>
      <c r="C651" s="4" t="s">
        <v>248</v>
      </c>
      <c r="D651" s="4"/>
      <c r="E651" s="4"/>
      <c r="F651" s="4"/>
      <c r="G651" s="2">
        <v>2014</v>
      </c>
      <c r="H651" s="4">
        <v>2746162</v>
      </c>
      <c r="I651" s="4">
        <v>0</v>
      </c>
      <c r="J651" s="4" t="s">
        <v>501</v>
      </c>
      <c r="K651" s="4" t="s">
        <v>333</v>
      </c>
      <c r="L651" s="4" t="s">
        <v>737</v>
      </c>
      <c r="M651" s="3">
        <v>41864</v>
      </c>
      <c r="N651" s="4"/>
      <c r="O651" s="4" t="s">
        <v>508</v>
      </c>
      <c r="P651" s="4" t="s">
        <v>861</v>
      </c>
      <c r="Q651" s="4" t="s">
        <v>424</v>
      </c>
      <c r="R651" s="4" t="s">
        <v>526</v>
      </c>
      <c r="S651" s="4" t="s">
        <v>472</v>
      </c>
      <c r="T651" s="4" t="s">
        <v>210</v>
      </c>
      <c r="U651" s="4" t="s">
        <v>412</v>
      </c>
      <c r="V651" s="4">
        <v>216723</v>
      </c>
      <c r="W651" s="4"/>
      <c r="X651" s="4" t="s">
        <v>564</v>
      </c>
      <c r="Y651" s="4"/>
    </row>
    <row r="652" spans="1:25" ht="33.75" customHeight="1">
      <c r="A652" s="4" t="s">
        <v>526</v>
      </c>
      <c r="B652" s="4" t="s">
        <v>708</v>
      </c>
      <c r="C652" s="4" t="s">
        <v>248</v>
      </c>
      <c r="D652" s="4"/>
      <c r="E652" s="4"/>
      <c r="F652" s="4"/>
      <c r="G652" s="2">
        <v>2014</v>
      </c>
      <c r="H652" s="4">
        <v>3482000</v>
      </c>
      <c r="I652" s="4">
        <v>0</v>
      </c>
      <c r="J652" s="4" t="s">
        <v>670</v>
      </c>
      <c r="K652" s="4" t="s">
        <v>333</v>
      </c>
      <c r="L652" s="4" t="s">
        <v>737</v>
      </c>
      <c r="M652" s="3">
        <v>41927</v>
      </c>
      <c r="N652" s="4"/>
      <c r="O652" s="4" t="s">
        <v>718</v>
      </c>
      <c r="P652" s="4" t="s">
        <v>226</v>
      </c>
      <c r="Q652" s="4" t="s">
        <v>424</v>
      </c>
      <c r="R652" s="4" t="s">
        <v>526</v>
      </c>
      <c r="S652" s="4" t="s">
        <v>472</v>
      </c>
      <c r="T652" s="4" t="s">
        <v>210</v>
      </c>
      <c r="U652" s="4" t="s">
        <v>412</v>
      </c>
      <c r="V652" s="4">
        <v>219359</v>
      </c>
      <c r="W652" s="4"/>
      <c r="X652" s="4" t="s">
        <v>564</v>
      </c>
      <c r="Y652" s="4"/>
    </row>
    <row r="653" spans="1:25" ht="33.75" customHeight="1">
      <c r="A653" s="4" t="s">
        <v>526</v>
      </c>
      <c r="B653" s="4" t="s">
        <v>708</v>
      </c>
      <c r="C653" s="4" t="s">
        <v>248</v>
      </c>
      <c r="D653" s="4"/>
      <c r="E653" s="4"/>
      <c r="F653" s="4"/>
      <c r="G653" s="2">
        <v>2014</v>
      </c>
      <c r="H653" s="4">
        <v>0</v>
      </c>
      <c r="I653" s="4">
        <v>45308627</v>
      </c>
      <c r="J653" s="4" t="s">
        <v>488</v>
      </c>
      <c r="K653" s="4" t="s">
        <v>333</v>
      </c>
      <c r="L653" s="4" t="s">
        <v>737</v>
      </c>
      <c r="M653" s="3">
        <v>41927</v>
      </c>
      <c r="N653" s="4"/>
      <c r="O653" s="4" t="s">
        <v>82</v>
      </c>
      <c r="P653" s="4" t="s">
        <v>861</v>
      </c>
      <c r="Q653" s="4" t="s">
        <v>646</v>
      </c>
      <c r="R653" s="4" t="s">
        <v>526</v>
      </c>
      <c r="S653" s="4" t="s">
        <v>472</v>
      </c>
      <c r="T653" s="4" t="s">
        <v>210</v>
      </c>
      <c r="U653" s="4" t="s">
        <v>412</v>
      </c>
      <c r="V653" s="4">
        <v>219360</v>
      </c>
      <c r="W653" s="4"/>
      <c r="X653" s="4" t="s">
        <v>564</v>
      </c>
      <c r="Y653" s="4"/>
    </row>
    <row r="654" spans="1:25" ht="79.5" customHeight="1">
      <c r="A654" s="4" t="s">
        <v>526</v>
      </c>
      <c r="B654" s="4" t="s">
        <v>357</v>
      </c>
      <c r="C654" s="4" t="s">
        <v>248</v>
      </c>
      <c r="D654" s="4" t="s">
        <v>158</v>
      </c>
      <c r="E654" s="4" t="s">
        <v>111</v>
      </c>
      <c r="F654" s="4" t="s">
        <v>12</v>
      </c>
      <c r="G654" s="2">
        <v>2014</v>
      </c>
      <c r="H654" s="4">
        <v>250000</v>
      </c>
      <c r="I654" s="4">
        <v>0</v>
      </c>
      <c r="J654" s="4" t="s">
        <v>474</v>
      </c>
      <c r="K654" s="4" t="s">
        <v>333</v>
      </c>
      <c r="L654" s="4" t="s">
        <v>737</v>
      </c>
      <c r="M654" s="3">
        <v>41878</v>
      </c>
      <c r="N654" s="4" t="s">
        <v>597</v>
      </c>
      <c r="O654" s="4" t="s">
        <v>508</v>
      </c>
      <c r="P654" s="4" t="s">
        <v>861</v>
      </c>
      <c r="Q654" s="4" t="s">
        <v>560</v>
      </c>
      <c r="R654" s="4" t="s">
        <v>526</v>
      </c>
      <c r="S654" s="4" t="s">
        <v>472</v>
      </c>
      <c r="T654" s="4" t="s">
        <v>439</v>
      </c>
      <c r="U654" s="4" t="s">
        <v>412</v>
      </c>
      <c r="V654" s="4">
        <v>217299</v>
      </c>
      <c r="W654" s="4"/>
      <c r="X654" s="4" t="s">
        <v>568</v>
      </c>
      <c r="Y654" s="4" t="s">
        <v>597</v>
      </c>
    </row>
    <row r="655" spans="1:25" ht="79.5" customHeight="1">
      <c r="A655" s="4" t="s">
        <v>526</v>
      </c>
      <c r="B655" s="4" t="s">
        <v>357</v>
      </c>
      <c r="C655" s="4" t="s">
        <v>248</v>
      </c>
      <c r="D655" s="4" t="s">
        <v>158</v>
      </c>
      <c r="E655" s="4" t="s">
        <v>767</v>
      </c>
      <c r="F655" s="4" t="s">
        <v>747</v>
      </c>
      <c r="G655" s="2">
        <v>2014</v>
      </c>
      <c r="H655" s="4">
        <v>3558253</v>
      </c>
      <c r="I655" s="4">
        <v>0</v>
      </c>
      <c r="J655" s="4" t="s">
        <v>47</v>
      </c>
      <c r="K655" s="4" t="s">
        <v>333</v>
      </c>
      <c r="L655" s="4" t="s">
        <v>737</v>
      </c>
      <c r="M655" s="3">
        <v>41922</v>
      </c>
      <c r="N655" s="4" t="s">
        <v>597</v>
      </c>
      <c r="O655" s="4" t="s">
        <v>467</v>
      </c>
      <c r="P655" s="4" t="s">
        <v>861</v>
      </c>
      <c r="Q655" s="4" t="s">
        <v>560</v>
      </c>
      <c r="R655" s="4" t="s">
        <v>526</v>
      </c>
      <c r="S655" s="4" t="s">
        <v>472</v>
      </c>
      <c r="T655" s="4" t="s">
        <v>439</v>
      </c>
      <c r="U655" s="4" t="s">
        <v>412</v>
      </c>
      <c r="V655" s="4">
        <v>219166</v>
      </c>
      <c r="W655" s="4"/>
      <c r="X655" s="4" t="s">
        <v>404</v>
      </c>
      <c r="Y655" s="4" t="s">
        <v>731</v>
      </c>
    </row>
    <row r="656" spans="1:25" ht="79.5" customHeight="1">
      <c r="A656" s="4" t="s">
        <v>526</v>
      </c>
      <c r="B656" s="4" t="s">
        <v>357</v>
      </c>
      <c r="C656" s="4" t="s">
        <v>248</v>
      </c>
      <c r="D656" s="4" t="s">
        <v>158</v>
      </c>
      <c r="E656" s="4" t="s">
        <v>767</v>
      </c>
      <c r="F656" s="4" t="s">
        <v>747</v>
      </c>
      <c r="G656" s="2">
        <v>2014</v>
      </c>
      <c r="H656" s="4">
        <v>7799464</v>
      </c>
      <c r="I656" s="4">
        <v>0</v>
      </c>
      <c r="J656" s="4" t="s">
        <v>777</v>
      </c>
      <c r="K656" s="4" t="s">
        <v>333</v>
      </c>
      <c r="L656" s="4" t="s">
        <v>737</v>
      </c>
      <c r="M656" s="3">
        <v>41927</v>
      </c>
      <c r="N656" s="4" t="s">
        <v>597</v>
      </c>
      <c r="O656" s="4" t="s">
        <v>467</v>
      </c>
      <c r="P656" s="4" t="s">
        <v>861</v>
      </c>
      <c r="Q656" s="4" t="s">
        <v>424</v>
      </c>
      <c r="R656" s="4" t="s">
        <v>526</v>
      </c>
      <c r="S656" s="4" t="s">
        <v>472</v>
      </c>
      <c r="T656" s="4" t="s">
        <v>439</v>
      </c>
      <c r="U656" s="4" t="s">
        <v>412</v>
      </c>
      <c r="V656" s="4">
        <v>219362</v>
      </c>
      <c r="W656" s="4"/>
      <c r="X656" s="4" t="s">
        <v>564</v>
      </c>
      <c r="Y656" s="4" t="s">
        <v>731</v>
      </c>
    </row>
    <row r="657" spans="1:25" ht="79.5" customHeight="1">
      <c r="A657" s="4" t="s">
        <v>526</v>
      </c>
      <c r="B657" s="4" t="s">
        <v>357</v>
      </c>
      <c r="C657" s="4" t="s">
        <v>248</v>
      </c>
      <c r="D657" s="4" t="s">
        <v>158</v>
      </c>
      <c r="E657" s="4" t="s">
        <v>767</v>
      </c>
      <c r="F657" s="4" t="s">
        <v>747</v>
      </c>
      <c r="G657" s="2">
        <v>2014</v>
      </c>
      <c r="H657" s="4">
        <v>4525735</v>
      </c>
      <c r="I657" s="4">
        <v>0</v>
      </c>
      <c r="J657" s="4" t="s">
        <v>381</v>
      </c>
      <c r="K657" s="4" t="s">
        <v>333</v>
      </c>
      <c r="L657" s="4" t="s">
        <v>737</v>
      </c>
      <c r="M657" s="3">
        <v>41892</v>
      </c>
      <c r="N657" s="4" t="s">
        <v>597</v>
      </c>
      <c r="O657" s="4" t="s">
        <v>467</v>
      </c>
      <c r="P657" s="4" t="s">
        <v>861</v>
      </c>
      <c r="Q657" s="4" t="s">
        <v>560</v>
      </c>
      <c r="R657" s="4" t="s">
        <v>526</v>
      </c>
      <c r="S657" s="4" t="s">
        <v>472</v>
      </c>
      <c r="T657" s="4" t="s">
        <v>439</v>
      </c>
      <c r="U657" s="4" t="s">
        <v>412</v>
      </c>
      <c r="V657" s="4">
        <v>217946</v>
      </c>
      <c r="W657" s="4"/>
      <c r="X657" s="4" t="s">
        <v>404</v>
      </c>
      <c r="Y657" s="4" t="s">
        <v>731</v>
      </c>
    </row>
    <row r="658" spans="1:25" ht="79.5" customHeight="1">
      <c r="A658" s="4" t="s">
        <v>526</v>
      </c>
      <c r="B658" s="4" t="s">
        <v>357</v>
      </c>
      <c r="C658" s="4" t="s">
        <v>248</v>
      </c>
      <c r="D658" s="4" t="s">
        <v>158</v>
      </c>
      <c r="E658" s="4" t="s">
        <v>767</v>
      </c>
      <c r="F658" s="4" t="s">
        <v>747</v>
      </c>
      <c r="G658" s="2">
        <v>2014</v>
      </c>
      <c r="H658" s="4">
        <v>4337230</v>
      </c>
      <c r="I658" s="4">
        <v>0</v>
      </c>
      <c r="J658" s="4" t="s">
        <v>456</v>
      </c>
      <c r="K658" s="4" t="s">
        <v>333</v>
      </c>
      <c r="L658" s="4" t="s">
        <v>737</v>
      </c>
      <c r="M658" s="3">
        <v>41892</v>
      </c>
      <c r="N658" s="4" t="s">
        <v>597</v>
      </c>
      <c r="O658" s="4" t="s">
        <v>467</v>
      </c>
      <c r="P658" s="4" t="s">
        <v>207</v>
      </c>
      <c r="Q658" s="4" t="s">
        <v>560</v>
      </c>
      <c r="R658" s="4" t="s">
        <v>526</v>
      </c>
      <c r="S658" s="4" t="s">
        <v>472</v>
      </c>
      <c r="T658" s="4" t="s">
        <v>439</v>
      </c>
      <c r="U658" s="4" t="s">
        <v>412</v>
      </c>
      <c r="V658" s="4">
        <v>217948</v>
      </c>
      <c r="W658" s="4"/>
      <c r="X658" s="4" t="s">
        <v>568</v>
      </c>
      <c r="Y658" s="4" t="s">
        <v>731</v>
      </c>
    </row>
    <row r="659" spans="1:25" ht="79.5" customHeight="1">
      <c r="A659" s="4" t="s">
        <v>526</v>
      </c>
      <c r="B659" s="4" t="s">
        <v>678</v>
      </c>
      <c r="C659" s="4" t="s">
        <v>248</v>
      </c>
      <c r="D659" s="4" t="s">
        <v>158</v>
      </c>
      <c r="E659" s="4" t="s">
        <v>809</v>
      </c>
      <c r="F659" s="4" t="s">
        <v>747</v>
      </c>
      <c r="G659" s="2">
        <v>2014</v>
      </c>
      <c r="H659" s="4">
        <v>6400000</v>
      </c>
      <c r="I659" s="4">
        <v>0</v>
      </c>
      <c r="J659" s="4" t="s">
        <v>625</v>
      </c>
      <c r="K659" s="4" t="s">
        <v>333</v>
      </c>
      <c r="L659" s="4" t="s">
        <v>737</v>
      </c>
      <c r="M659" s="3">
        <v>41864</v>
      </c>
      <c r="N659" s="4" t="s">
        <v>597</v>
      </c>
      <c r="O659" s="4" t="s">
        <v>718</v>
      </c>
      <c r="P659" s="4" t="s">
        <v>861</v>
      </c>
      <c r="Q659" s="4" t="s">
        <v>560</v>
      </c>
      <c r="R659" s="4" t="s">
        <v>526</v>
      </c>
      <c r="S659" s="4" t="s">
        <v>472</v>
      </c>
      <c r="T659" s="4" t="s">
        <v>439</v>
      </c>
      <c r="U659" s="4" t="s">
        <v>412</v>
      </c>
      <c r="V659" s="4">
        <v>217023</v>
      </c>
      <c r="W659" s="4"/>
      <c r="X659" s="4" t="s">
        <v>568</v>
      </c>
      <c r="Y659" s="4" t="s">
        <v>731</v>
      </c>
    </row>
    <row r="660" spans="1:25" ht="79.5" customHeight="1">
      <c r="A660" s="4" t="s">
        <v>526</v>
      </c>
      <c r="B660" s="4" t="s">
        <v>678</v>
      </c>
      <c r="C660" s="4" t="s">
        <v>248</v>
      </c>
      <c r="D660" s="4" t="s">
        <v>158</v>
      </c>
      <c r="E660" s="4" t="s">
        <v>809</v>
      </c>
      <c r="F660" s="4" t="s">
        <v>747</v>
      </c>
      <c r="G660" s="2">
        <v>2014</v>
      </c>
      <c r="H660" s="4">
        <v>1200000</v>
      </c>
      <c r="I660" s="4">
        <v>0</v>
      </c>
      <c r="J660" s="4" t="s">
        <v>662</v>
      </c>
      <c r="K660" s="4" t="s">
        <v>333</v>
      </c>
      <c r="L660" s="4" t="s">
        <v>737</v>
      </c>
      <c r="M660" s="3">
        <v>41915</v>
      </c>
      <c r="N660" s="4" t="s">
        <v>597</v>
      </c>
      <c r="O660" s="4" t="s">
        <v>718</v>
      </c>
      <c r="P660" s="4" t="s">
        <v>861</v>
      </c>
      <c r="Q660" s="4" t="s">
        <v>560</v>
      </c>
      <c r="R660" s="4" t="s">
        <v>526</v>
      </c>
      <c r="S660" s="4" t="s">
        <v>472</v>
      </c>
      <c r="T660" s="4" t="s">
        <v>439</v>
      </c>
      <c r="U660" s="4" t="s">
        <v>412</v>
      </c>
      <c r="V660" s="4">
        <v>218855</v>
      </c>
      <c r="W660" s="4"/>
      <c r="X660" s="4" t="s">
        <v>404</v>
      </c>
      <c r="Y660" s="4" t="s">
        <v>731</v>
      </c>
    </row>
    <row r="661" spans="1:25" ht="79.5" customHeight="1">
      <c r="A661" s="4" t="s">
        <v>526</v>
      </c>
      <c r="B661" s="4" t="s">
        <v>678</v>
      </c>
      <c r="C661" s="4" t="s">
        <v>248</v>
      </c>
      <c r="D661" s="4" t="s">
        <v>158</v>
      </c>
      <c r="E661" s="4" t="s">
        <v>809</v>
      </c>
      <c r="F661" s="4" t="s">
        <v>747</v>
      </c>
      <c r="G661" s="2">
        <v>2014</v>
      </c>
      <c r="H661" s="4">
        <v>13063018</v>
      </c>
      <c r="I661" s="4">
        <v>0</v>
      </c>
      <c r="J661" s="4" t="s">
        <v>765</v>
      </c>
      <c r="K661" s="4" t="s">
        <v>333</v>
      </c>
      <c r="L661" s="4" t="s">
        <v>737</v>
      </c>
      <c r="M661" s="3">
        <v>41912</v>
      </c>
      <c r="N661" s="4" t="s">
        <v>597</v>
      </c>
      <c r="O661" s="4" t="s">
        <v>718</v>
      </c>
      <c r="P661" s="4" t="s">
        <v>861</v>
      </c>
      <c r="Q661" s="4" t="s">
        <v>560</v>
      </c>
      <c r="R661" s="4" t="s">
        <v>526</v>
      </c>
      <c r="S661" s="4" t="s">
        <v>472</v>
      </c>
      <c r="T661" s="4" t="s">
        <v>439</v>
      </c>
      <c r="U661" s="4" t="s">
        <v>412</v>
      </c>
      <c r="V661" s="4">
        <v>218856</v>
      </c>
      <c r="W661" s="4"/>
      <c r="X661" s="4" t="s">
        <v>404</v>
      </c>
      <c r="Y661" s="4" t="s">
        <v>731</v>
      </c>
    </row>
    <row r="662" spans="1:25" ht="79.5" customHeight="1">
      <c r="A662" s="4" t="s">
        <v>526</v>
      </c>
      <c r="B662" s="4" t="s">
        <v>678</v>
      </c>
      <c r="C662" s="4" t="s">
        <v>248</v>
      </c>
      <c r="D662" s="4" t="s">
        <v>158</v>
      </c>
      <c r="E662" s="4" t="s">
        <v>809</v>
      </c>
      <c r="F662" s="4" t="s">
        <v>747</v>
      </c>
      <c r="G662" s="2">
        <v>2014</v>
      </c>
      <c r="H662" s="4">
        <v>150000</v>
      </c>
      <c r="I662" s="4">
        <v>0</v>
      </c>
      <c r="J662" s="4" t="s">
        <v>662</v>
      </c>
      <c r="K662" s="4" t="s">
        <v>333</v>
      </c>
      <c r="L662" s="4" t="s">
        <v>737</v>
      </c>
      <c r="M662" s="3">
        <v>41851</v>
      </c>
      <c r="N662" s="4" t="s">
        <v>597</v>
      </c>
      <c r="O662" s="4" t="s">
        <v>718</v>
      </c>
      <c r="P662" s="4" t="s">
        <v>861</v>
      </c>
      <c r="Q662" s="4" t="s">
        <v>560</v>
      </c>
      <c r="R662" s="4" t="s">
        <v>526</v>
      </c>
      <c r="S662" s="4" t="s">
        <v>472</v>
      </c>
      <c r="T662" s="4" t="s">
        <v>439</v>
      </c>
      <c r="U662" s="4" t="s">
        <v>412</v>
      </c>
      <c r="V662" s="4">
        <v>217847</v>
      </c>
      <c r="W662" s="4"/>
      <c r="X662" s="4" t="s">
        <v>404</v>
      </c>
      <c r="Y662" s="4" t="s">
        <v>731</v>
      </c>
    </row>
    <row r="663" spans="1:25" ht="57" customHeight="1">
      <c r="A663" s="4" t="s">
        <v>893</v>
      </c>
      <c r="B663" s="4" t="s">
        <v>708</v>
      </c>
      <c r="C663" s="4" t="s">
        <v>248</v>
      </c>
      <c r="D663" s="4"/>
      <c r="E663" s="4"/>
      <c r="F663" s="4"/>
      <c r="G663" s="2">
        <v>2014</v>
      </c>
      <c r="H663" s="4">
        <v>400000</v>
      </c>
      <c r="I663" s="4">
        <v>0</v>
      </c>
      <c r="J663" s="4" t="s">
        <v>701</v>
      </c>
      <c r="K663" s="4" t="s">
        <v>333</v>
      </c>
      <c r="L663" s="4" t="s">
        <v>737</v>
      </c>
      <c r="M663" s="3">
        <v>41884</v>
      </c>
      <c r="N663" s="4"/>
      <c r="O663" s="4" t="s">
        <v>718</v>
      </c>
      <c r="P663" s="4" t="s">
        <v>861</v>
      </c>
      <c r="Q663" s="4" t="s">
        <v>424</v>
      </c>
      <c r="R663" s="4" t="s">
        <v>893</v>
      </c>
      <c r="S663" s="4" t="s">
        <v>400</v>
      </c>
      <c r="T663" s="4" t="s">
        <v>210</v>
      </c>
      <c r="U663" s="4" t="s">
        <v>454</v>
      </c>
      <c r="V663" s="4">
        <v>218074</v>
      </c>
      <c r="W663" s="4"/>
      <c r="X663" s="4" t="s">
        <v>564</v>
      </c>
      <c r="Y663" s="4"/>
    </row>
    <row r="664" spans="1:25" ht="79.5" customHeight="1">
      <c r="A664" s="4" t="s">
        <v>320</v>
      </c>
      <c r="B664" s="4" t="s">
        <v>652</v>
      </c>
      <c r="C664" s="4" t="s">
        <v>248</v>
      </c>
      <c r="D664" s="4" t="s">
        <v>158</v>
      </c>
      <c r="E664" s="4" t="s">
        <v>281</v>
      </c>
      <c r="F664" s="4" t="s">
        <v>747</v>
      </c>
      <c r="G664" s="2">
        <v>2014</v>
      </c>
      <c r="H664" s="4">
        <v>1350000</v>
      </c>
      <c r="I664" s="4">
        <v>0</v>
      </c>
      <c r="J664" s="4" t="s">
        <v>620</v>
      </c>
      <c r="K664" s="4" t="s">
        <v>333</v>
      </c>
      <c r="L664" s="4" t="s">
        <v>737</v>
      </c>
      <c r="M664" s="3">
        <v>41904</v>
      </c>
      <c r="N664" s="4" t="s">
        <v>597</v>
      </c>
      <c r="O664" s="4" t="s">
        <v>718</v>
      </c>
      <c r="P664" s="4" t="s">
        <v>207</v>
      </c>
      <c r="Q664" s="4" t="s">
        <v>560</v>
      </c>
      <c r="R664" s="4" t="s">
        <v>320</v>
      </c>
      <c r="S664" s="4" t="s">
        <v>400</v>
      </c>
      <c r="T664" s="4" t="s">
        <v>439</v>
      </c>
      <c r="U664" s="4" t="s">
        <v>412</v>
      </c>
      <c r="V664" s="4">
        <v>218921</v>
      </c>
      <c r="W664" s="4"/>
      <c r="X664" s="4" t="s">
        <v>404</v>
      </c>
      <c r="Y664" s="4" t="s">
        <v>731</v>
      </c>
    </row>
    <row r="665" spans="1:25" ht="79.5" customHeight="1">
      <c r="A665" s="4" t="s">
        <v>320</v>
      </c>
      <c r="B665" s="4" t="s">
        <v>652</v>
      </c>
      <c r="C665" s="4" t="s">
        <v>248</v>
      </c>
      <c r="D665" s="4" t="s">
        <v>158</v>
      </c>
      <c r="E665" s="4" t="s">
        <v>281</v>
      </c>
      <c r="F665" s="4" t="s">
        <v>747</v>
      </c>
      <c r="G665" s="2">
        <v>2014</v>
      </c>
      <c r="H665" s="4">
        <v>400000</v>
      </c>
      <c r="I665" s="4">
        <v>0</v>
      </c>
      <c r="J665" s="4" t="s">
        <v>91</v>
      </c>
      <c r="K665" s="4" t="s">
        <v>333</v>
      </c>
      <c r="L665" s="4" t="s">
        <v>737</v>
      </c>
      <c r="M665" s="3">
        <v>41855</v>
      </c>
      <c r="N665" s="4" t="s">
        <v>597</v>
      </c>
      <c r="O665" s="4" t="s">
        <v>718</v>
      </c>
      <c r="P665" s="4" t="s">
        <v>861</v>
      </c>
      <c r="Q665" s="4" t="s">
        <v>560</v>
      </c>
      <c r="R665" s="4" t="s">
        <v>320</v>
      </c>
      <c r="S665" s="4" t="s">
        <v>400</v>
      </c>
      <c r="T665" s="4" t="s">
        <v>439</v>
      </c>
      <c r="U665" s="4" t="s">
        <v>412</v>
      </c>
      <c r="V665" s="4">
        <v>217969</v>
      </c>
      <c r="W665" s="4"/>
      <c r="X665" s="4" t="s">
        <v>404</v>
      </c>
      <c r="Y665" s="4" t="s">
        <v>731</v>
      </c>
    </row>
    <row r="666" spans="1:25" ht="79.5" customHeight="1">
      <c r="A666" s="4" t="s">
        <v>320</v>
      </c>
      <c r="B666" s="4" t="s">
        <v>652</v>
      </c>
      <c r="C666" s="4" t="s">
        <v>248</v>
      </c>
      <c r="D666" s="4" t="s">
        <v>158</v>
      </c>
      <c r="E666" s="4" t="s">
        <v>281</v>
      </c>
      <c r="F666" s="4" t="s">
        <v>747</v>
      </c>
      <c r="G666" s="2">
        <v>2014</v>
      </c>
      <c r="H666" s="4">
        <v>1100000</v>
      </c>
      <c r="I666" s="4">
        <v>0</v>
      </c>
      <c r="J666" s="4" t="s">
        <v>881</v>
      </c>
      <c r="K666" s="4" t="s">
        <v>333</v>
      </c>
      <c r="L666" s="4" t="s">
        <v>737</v>
      </c>
      <c r="M666" s="3">
        <v>41935</v>
      </c>
      <c r="N666" s="4" t="s">
        <v>597</v>
      </c>
      <c r="O666" s="4" t="s">
        <v>718</v>
      </c>
      <c r="P666" s="4" t="s">
        <v>861</v>
      </c>
      <c r="Q666" s="4" t="s">
        <v>560</v>
      </c>
      <c r="R666" s="4" t="s">
        <v>320</v>
      </c>
      <c r="S666" s="4" t="s">
        <v>400</v>
      </c>
      <c r="T666" s="4" t="s">
        <v>439</v>
      </c>
      <c r="U666" s="4" t="s">
        <v>412</v>
      </c>
      <c r="V666" s="4">
        <v>220354</v>
      </c>
      <c r="W666" s="4"/>
      <c r="X666" s="4" t="s">
        <v>404</v>
      </c>
      <c r="Y666" s="4" t="s">
        <v>731</v>
      </c>
    </row>
    <row r="667" spans="1:25" ht="79.5" customHeight="1">
      <c r="A667" s="4" t="s">
        <v>320</v>
      </c>
      <c r="B667" s="4" t="s">
        <v>652</v>
      </c>
      <c r="C667" s="4" t="s">
        <v>248</v>
      </c>
      <c r="D667" s="4" t="s">
        <v>158</v>
      </c>
      <c r="E667" s="4" t="s">
        <v>281</v>
      </c>
      <c r="F667" s="4" t="s">
        <v>747</v>
      </c>
      <c r="G667" s="2">
        <v>2014</v>
      </c>
      <c r="H667" s="4">
        <v>500000</v>
      </c>
      <c r="I667" s="4">
        <v>0</v>
      </c>
      <c r="J667" s="4" t="s">
        <v>881</v>
      </c>
      <c r="K667" s="4" t="s">
        <v>333</v>
      </c>
      <c r="L667" s="4" t="s">
        <v>737</v>
      </c>
      <c r="M667" s="3">
        <v>41935</v>
      </c>
      <c r="N667" s="4" t="s">
        <v>597</v>
      </c>
      <c r="O667" s="4" t="s">
        <v>718</v>
      </c>
      <c r="P667" s="4" t="s">
        <v>861</v>
      </c>
      <c r="Q667" s="4" t="s">
        <v>560</v>
      </c>
      <c r="R667" s="4" t="s">
        <v>320</v>
      </c>
      <c r="S667" s="4" t="s">
        <v>400</v>
      </c>
      <c r="T667" s="4" t="s">
        <v>439</v>
      </c>
      <c r="U667" s="4" t="s">
        <v>412</v>
      </c>
      <c r="V667" s="4">
        <v>220355</v>
      </c>
      <c r="W667" s="4"/>
      <c r="X667" s="4" t="s">
        <v>404</v>
      </c>
      <c r="Y667" s="4" t="s">
        <v>731</v>
      </c>
    </row>
    <row r="668" spans="1:25" ht="79.5" customHeight="1">
      <c r="A668" s="4" t="s">
        <v>320</v>
      </c>
      <c r="B668" s="4" t="s">
        <v>652</v>
      </c>
      <c r="C668" s="4" t="s">
        <v>248</v>
      </c>
      <c r="D668" s="4" t="s">
        <v>158</v>
      </c>
      <c r="E668" s="4" t="s">
        <v>281</v>
      </c>
      <c r="F668" s="4" t="s">
        <v>747</v>
      </c>
      <c r="G668" s="2">
        <v>2014</v>
      </c>
      <c r="H668" s="4">
        <v>18086</v>
      </c>
      <c r="I668" s="4">
        <v>0</v>
      </c>
      <c r="J668" s="4" t="s">
        <v>754</v>
      </c>
      <c r="K668" s="4" t="s">
        <v>333</v>
      </c>
      <c r="L668" s="4" t="s">
        <v>737</v>
      </c>
      <c r="M668" s="3">
        <v>41915</v>
      </c>
      <c r="N668" s="4" t="s">
        <v>597</v>
      </c>
      <c r="O668" s="4" t="s">
        <v>718</v>
      </c>
      <c r="P668" s="4" t="s">
        <v>693</v>
      </c>
      <c r="Q668" s="4" t="s">
        <v>560</v>
      </c>
      <c r="R668" s="4" t="s">
        <v>320</v>
      </c>
      <c r="S668" s="4" t="s">
        <v>400</v>
      </c>
      <c r="T668" s="4" t="s">
        <v>439</v>
      </c>
      <c r="U668" s="4" t="s">
        <v>412</v>
      </c>
      <c r="V668" s="4">
        <v>219447</v>
      </c>
      <c r="W668" s="4"/>
      <c r="X668" s="4" t="s">
        <v>404</v>
      </c>
      <c r="Y668" s="4" t="s">
        <v>731</v>
      </c>
    </row>
    <row r="669" spans="1:25" ht="79.5" customHeight="1">
      <c r="A669" s="4" t="s">
        <v>320</v>
      </c>
      <c r="B669" s="4" t="s">
        <v>652</v>
      </c>
      <c r="C669" s="4" t="s">
        <v>248</v>
      </c>
      <c r="D669" s="4" t="s">
        <v>158</v>
      </c>
      <c r="E669" s="4" t="s">
        <v>281</v>
      </c>
      <c r="F669" s="4" t="s">
        <v>747</v>
      </c>
      <c r="G669" s="2">
        <v>2014</v>
      </c>
      <c r="H669" s="4">
        <v>95000</v>
      </c>
      <c r="I669" s="4">
        <v>0</v>
      </c>
      <c r="J669" s="4" t="s">
        <v>745</v>
      </c>
      <c r="K669" s="4" t="s">
        <v>333</v>
      </c>
      <c r="L669" s="4" t="s">
        <v>737</v>
      </c>
      <c r="M669" s="3">
        <v>41855</v>
      </c>
      <c r="N669" s="4" t="s">
        <v>597</v>
      </c>
      <c r="O669" s="4" t="s">
        <v>718</v>
      </c>
      <c r="P669" s="4" t="s">
        <v>207</v>
      </c>
      <c r="Q669" s="4" t="s">
        <v>560</v>
      </c>
      <c r="R669" s="4" t="s">
        <v>320</v>
      </c>
      <c r="S669" s="4" t="s">
        <v>400</v>
      </c>
      <c r="T669" s="4" t="s">
        <v>439</v>
      </c>
      <c r="U669" s="4" t="s">
        <v>412</v>
      </c>
      <c r="V669" s="4">
        <v>217959</v>
      </c>
      <c r="W669" s="4"/>
      <c r="X669" s="4" t="s">
        <v>404</v>
      </c>
      <c r="Y669" s="4" t="s">
        <v>731</v>
      </c>
    </row>
    <row r="670" spans="1:25" ht="79.5" customHeight="1">
      <c r="A670" s="4" t="s">
        <v>320</v>
      </c>
      <c r="B670" s="4" t="s">
        <v>652</v>
      </c>
      <c r="C670" s="4" t="s">
        <v>248</v>
      </c>
      <c r="D670" s="4" t="s">
        <v>158</v>
      </c>
      <c r="E670" s="4" t="s">
        <v>281</v>
      </c>
      <c r="F670" s="4" t="s">
        <v>747</v>
      </c>
      <c r="G670" s="2">
        <v>2014</v>
      </c>
      <c r="H670" s="4">
        <v>800000</v>
      </c>
      <c r="I670" s="4">
        <v>0</v>
      </c>
      <c r="J670" s="4" t="s">
        <v>881</v>
      </c>
      <c r="K670" s="4" t="s">
        <v>333</v>
      </c>
      <c r="L670" s="4" t="s">
        <v>737</v>
      </c>
      <c r="M670" s="3">
        <v>41935</v>
      </c>
      <c r="N670" s="4" t="s">
        <v>597</v>
      </c>
      <c r="O670" s="4" t="s">
        <v>718</v>
      </c>
      <c r="P670" s="4" t="s">
        <v>861</v>
      </c>
      <c r="Q670" s="4" t="s">
        <v>560</v>
      </c>
      <c r="R670" s="4" t="s">
        <v>320</v>
      </c>
      <c r="S670" s="4" t="s">
        <v>400</v>
      </c>
      <c r="T670" s="4" t="s">
        <v>439</v>
      </c>
      <c r="U670" s="4" t="s">
        <v>412</v>
      </c>
      <c r="V670" s="4">
        <v>220353</v>
      </c>
      <c r="W670" s="4"/>
      <c r="X670" s="4" t="s">
        <v>404</v>
      </c>
      <c r="Y670" s="4" t="s">
        <v>731</v>
      </c>
    </row>
    <row r="671" spans="1:25" ht="79.5" customHeight="1">
      <c r="A671" s="4" t="s">
        <v>306</v>
      </c>
      <c r="B671" s="4" t="s">
        <v>652</v>
      </c>
      <c r="C671" s="4" t="s">
        <v>248</v>
      </c>
      <c r="D671" s="4" t="s">
        <v>158</v>
      </c>
      <c r="E671" s="4" t="s">
        <v>281</v>
      </c>
      <c r="F671" s="4" t="s">
        <v>747</v>
      </c>
      <c r="G671" s="2">
        <v>2014</v>
      </c>
      <c r="H671" s="4">
        <v>419975</v>
      </c>
      <c r="I671" s="4">
        <v>0</v>
      </c>
      <c r="J671" s="4" t="s">
        <v>856</v>
      </c>
      <c r="K671" s="4" t="s">
        <v>333</v>
      </c>
      <c r="L671" s="4" t="s">
        <v>737</v>
      </c>
      <c r="M671" s="3">
        <v>41912</v>
      </c>
      <c r="N671" s="4" t="s">
        <v>597</v>
      </c>
      <c r="O671" s="4" t="s">
        <v>718</v>
      </c>
      <c r="P671" s="4" t="s">
        <v>226</v>
      </c>
      <c r="Q671" s="4" t="s">
        <v>560</v>
      </c>
      <c r="R671" s="4" t="s">
        <v>306</v>
      </c>
      <c r="S671" s="4" t="s">
        <v>32</v>
      </c>
      <c r="T671" s="4" t="s">
        <v>439</v>
      </c>
      <c r="U671" s="4" t="s">
        <v>412</v>
      </c>
      <c r="V671" s="4">
        <v>218922</v>
      </c>
      <c r="W671" s="4"/>
      <c r="X671" s="4" t="s">
        <v>404</v>
      </c>
      <c r="Y671" s="4" t="s">
        <v>731</v>
      </c>
    </row>
    <row r="672" spans="1:25" ht="79.5" customHeight="1">
      <c r="A672" s="4" t="s">
        <v>306</v>
      </c>
      <c r="B672" s="4" t="s">
        <v>357</v>
      </c>
      <c r="C672" s="4" t="s">
        <v>248</v>
      </c>
      <c r="D672" s="4" t="s">
        <v>158</v>
      </c>
      <c r="E672" s="4" t="s">
        <v>767</v>
      </c>
      <c r="F672" s="4" t="s">
        <v>747</v>
      </c>
      <c r="G672" s="2">
        <v>2014</v>
      </c>
      <c r="H672" s="4">
        <v>11780</v>
      </c>
      <c r="I672" s="4">
        <v>0</v>
      </c>
      <c r="J672" s="4" t="s">
        <v>571</v>
      </c>
      <c r="K672" s="4" t="s">
        <v>333</v>
      </c>
      <c r="L672" s="4" t="s">
        <v>737</v>
      </c>
      <c r="M672" s="3">
        <v>41950</v>
      </c>
      <c r="N672" s="4" t="s">
        <v>597</v>
      </c>
      <c r="O672" s="4" t="s">
        <v>467</v>
      </c>
      <c r="P672" s="4" t="s">
        <v>861</v>
      </c>
      <c r="Q672" s="4" t="s">
        <v>560</v>
      </c>
      <c r="R672" s="4" t="s">
        <v>306</v>
      </c>
      <c r="S672" s="4" t="s">
        <v>32</v>
      </c>
      <c r="T672" s="4" t="s">
        <v>439</v>
      </c>
      <c r="U672" s="4" t="s">
        <v>412</v>
      </c>
      <c r="V672" s="4">
        <v>220435</v>
      </c>
      <c r="W672" s="4"/>
      <c r="X672" s="4" t="s">
        <v>404</v>
      </c>
      <c r="Y672" s="4" t="s">
        <v>731</v>
      </c>
    </row>
    <row r="673" spans="1:25" ht="79.5" customHeight="1">
      <c r="A673" s="4" t="s">
        <v>306</v>
      </c>
      <c r="B673" s="4" t="s">
        <v>678</v>
      </c>
      <c r="C673" s="4" t="s">
        <v>248</v>
      </c>
      <c r="D673" s="4" t="s">
        <v>158</v>
      </c>
      <c r="E673" s="4" t="s">
        <v>809</v>
      </c>
      <c r="F673" s="4" t="s">
        <v>747</v>
      </c>
      <c r="G673" s="2">
        <v>2014</v>
      </c>
      <c r="H673" s="4">
        <v>49269</v>
      </c>
      <c r="I673" s="4">
        <v>0</v>
      </c>
      <c r="J673" s="4" t="s">
        <v>609</v>
      </c>
      <c r="K673" s="4" t="s">
        <v>333</v>
      </c>
      <c r="L673" s="4" t="s">
        <v>737</v>
      </c>
      <c r="M673" s="3">
        <v>41822</v>
      </c>
      <c r="N673" s="4" t="s">
        <v>597</v>
      </c>
      <c r="O673" s="4" t="s">
        <v>718</v>
      </c>
      <c r="P673" s="4" t="s">
        <v>693</v>
      </c>
      <c r="Q673" s="4" t="s">
        <v>560</v>
      </c>
      <c r="R673" s="4" t="s">
        <v>306</v>
      </c>
      <c r="S673" s="4" t="s">
        <v>32</v>
      </c>
      <c r="T673" s="4" t="s">
        <v>439</v>
      </c>
      <c r="U673" s="4" t="s">
        <v>412</v>
      </c>
      <c r="V673" s="4">
        <v>214691</v>
      </c>
      <c r="W673" s="4"/>
      <c r="X673" s="4" t="s">
        <v>404</v>
      </c>
      <c r="Y673" s="4" t="s">
        <v>731</v>
      </c>
    </row>
    <row r="674" spans="1:25" ht="79.5" customHeight="1">
      <c r="A674" s="4" t="s">
        <v>283</v>
      </c>
      <c r="B674" s="4" t="s">
        <v>63</v>
      </c>
      <c r="C674" s="4" t="s">
        <v>248</v>
      </c>
      <c r="D674" s="4" t="s">
        <v>158</v>
      </c>
      <c r="E674" s="4" t="s">
        <v>854</v>
      </c>
      <c r="F674" s="4" t="s">
        <v>885</v>
      </c>
      <c r="G674" s="2">
        <v>2014</v>
      </c>
      <c r="H674" s="4">
        <v>5000000</v>
      </c>
      <c r="I674" s="4">
        <v>0</v>
      </c>
      <c r="J674" s="4" t="s">
        <v>800</v>
      </c>
      <c r="K674" s="4" t="s">
        <v>333</v>
      </c>
      <c r="L674" s="4" t="s">
        <v>737</v>
      </c>
      <c r="M674" s="3">
        <v>41928</v>
      </c>
      <c r="N674" s="4" t="s">
        <v>597</v>
      </c>
      <c r="O674" s="4" t="s">
        <v>718</v>
      </c>
      <c r="P674" s="4" t="s">
        <v>861</v>
      </c>
      <c r="Q674" s="4" t="s">
        <v>424</v>
      </c>
      <c r="R674" s="4" t="s">
        <v>283</v>
      </c>
      <c r="S674" s="4" t="s">
        <v>283</v>
      </c>
      <c r="T674" s="4" t="s">
        <v>439</v>
      </c>
      <c r="U674" s="4" t="s">
        <v>412</v>
      </c>
      <c r="V674" s="4">
        <v>219428</v>
      </c>
      <c r="W674" s="4"/>
      <c r="X674" s="4" t="s">
        <v>210</v>
      </c>
      <c r="Y674" s="4" t="s">
        <v>731</v>
      </c>
    </row>
    <row r="675" spans="1:25" ht="102" customHeight="1">
      <c r="A675" s="4" t="s">
        <v>206</v>
      </c>
      <c r="B675" s="4" t="s">
        <v>641</v>
      </c>
      <c r="C675" s="4" t="s">
        <v>248</v>
      </c>
      <c r="D675" s="4"/>
      <c r="E675" s="4"/>
      <c r="F675" s="4"/>
      <c r="G675" s="2">
        <v>2014</v>
      </c>
      <c r="H675" s="4">
        <v>0</v>
      </c>
      <c r="I675" s="4">
        <v>75000</v>
      </c>
      <c r="J675" s="4" t="s">
        <v>632</v>
      </c>
      <c r="K675" s="4" t="s">
        <v>333</v>
      </c>
      <c r="L675" s="4" t="s">
        <v>737</v>
      </c>
      <c r="M675" s="3">
        <v>41899</v>
      </c>
      <c r="N675" s="4"/>
      <c r="O675" s="4" t="s">
        <v>718</v>
      </c>
      <c r="P675" s="4" t="s">
        <v>861</v>
      </c>
      <c r="Q675" s="4" t="s">
        <v>646</v>
      </c>
      <c r="R675" s="4" t="s">
        <v>206</v>
      </c>
      <c r="S675" s="4" t="s">
        <v>400</v>
      </c>
      <c r="T675" s="4" t="s">
        <v>559</v>
      </c>
      <c r="U675" s="4" t="s">
        <v>412</v>
      </c>
      <c r="V675" s="4">
        <v>219683</v>
      </c>
      <c r="W675" s="4"/>
      <c r="X675" s="4" t="s">
        <v>564</v>
      </c>
      <c r="Y675" s="4"/>
    </row>
    <row r="676" spans="1:25" ht="79.5" customHeight="1">
      <c r="A676" s="4" t="s">
        <v>29</v>
      </c>
      <c r="B676" s="4" t="s">
        <v>124</v>
      </c>
      <c r="C676" s="4" t="s">
        <v>248</v>
      </c>
      <c r="D676" s="4" t="s">
        <v>158</v>
      </c>
      <c r="E676" s="4" t="s">
        <v>587</v>
      </c>
      <c r="F676" s="4" t="s">
        <v>845</v>
      </c>
      <c r="G676" s="2">
        <v>2014</v>
      </c>
      <c r="H676" s="4">
        <v>0</v>
      </c>
      <c r="I676" s="4">
        <v>150000</v>
      </c>
      <c r="J676" s="4" t="s">
        <v>398</v>
      </c>
      <c r="K676" s="4" t="s">
        <v>333</v>
      </c>
      <c r="L676" s="4" t="s">
        <v>737</v>
      </c>
      <c r="M676" s="3">
        <v>41934</v>
      </c>
      <c r="N676" s="4" t="s">
        <v>597</v>
      </c>
      <c r="O676" s="4" t="s">
        <v>718</v>
      </c>
      <c r="P676" s="4" t="s">
        <v>861</v>
      </c>
      <c r="Q676" s="4" t="s">
        <v>646</v>
      </c>
      <c r="R676" s="4" t="s">
        <v>29</v>
      </c>
      <c r="S676" s="4" t="s">
        <v>400</v>
      </c>
      <c r="T676" s="4" t="s">
        <v>559</v>
      </c>
      <c r="U676" s="4" t="s">
        <v>412</v>
      </c>
      <c r="V676" s="4">
        <v>219689</v>
      </c>
      <c r="W676" s="4"/>
      <c r="X676" s="4" t="s">
        <v>564</v>
      </c>
      <c r="Y676" s="4" t="s">
        <v>731</v>
      </c>
    </row>
    <row r="677" spans="1:25" ht="125.25" customHeight="1">
      <c r="A677" s="4" t="s">
        <v>907</v>
      </c>
      <c r="B677" s="4" t="s">
        <v>124</v>
      </c>
      <c r="C677" s="4" t="s">
        <v>248</v>
      </c>
      <c r="D677" s="4" t="s">
        <v>158</v>
      </c>
      <c r="E677" s="4" t="s">
        <v>587</v>
      </c>
      <c r="F677" s="4" t="s">
        <v>845</v>
      </c>
      <c r="G677" s="2">
        <v>2014</v>
      </c>
      <c r="H677" s="4">
        <v>25000</v>
      </c>
      <c r="I677" s="4">
        <v>0</v>
      </c>
      <c r="J677" s="4" t="s">
        <v>229</v>
      </c>
      <c r="K677" s="4" t="s">
        <v>333</v>
      </c>
      <c r="L677" s="4" t="s">
        <v>737</v>
      </c>
      <c r="M677" s="3">
        <v>41919</v>
      </c>
      <c r="N677" s="4" t="s">
        <v>597</v>
      </c>
      <c r="O677" s="4" t="s">
        <v>718</v>
      </c>
      <c r="P677" s="4" t="s">
        <v>861</v>
      </c>
      <c r="Q677" s="4" t="s">
        <v>560</v>
      </c>
      <c r="R677" s="4" t="s">
        <v>907</v>
      </c>
      <c r="S677" s="4" t="s">
        <v>400</v>
      </c>
      <c r="T677" s="4" t="s">
        <v>559</v>
      </c>
      <c r="U677" s="4" t="s">
        <v>412</v>
      </c>
      <c r="V677" s="4">
        <v>219052</v>
      </c>
      <c r="W677" s="4"/>
      <c r="X677" s="4" t="s">
        <v>564</v>
      </c>
      <c r="Y677" s="4" t="s">
        <v>731</v>
      </c>
    </row>
    <row r="678" spans="1:25" ht="68.25" customHeight="1">
      <c r="A678" s="4" t="s">
        <v>18</v>
      </c>
      <c r="B678" s="4" t="s">
        <v>541</v>
      </c>
      <c r="C678" s="4" t="s">
        <v>248</v>
      </c>
      <c r="D678" s="4"/>
      <c r="E678" s="4"/>
      <c r="F678" s="4"/>
      <c r="G678" s="2">
        <v>2014</v>
      </c>
      <c r="H678" s="4">
        <v>1500000</v>
      </c>
      <c r="I678" s="4">
        <v>0</v>
      </c>
      <c r="J678" s="4" t="s">
        <v>224</v>
      </c>
      <c r="K678" s="4" t="s">
        <v>333</v>
      </c>
      <c r="L678" s="4" t="s">
        <v>737</v>
      </c>
      <c r="M678" s="3">
        <v>41911</v>
      </c>
      <c r="N678" s="4"/>
      <c r="O678" s="4" t="s">
        <v>718</v>
      </c>
      <c r="P678" s="4" t="s">
        <v>861</v>
      </c>
      <c r="Q678" s="4" t="s">
        <v>560</v>
      </c>
      <c r="R678" s="4" t="s">
        <v>18</v>
      </c>
      <c r="S678" s="4" t="s">
        <v>400</v>
      </c>
      <c r="T678" s="4" t="s">
        <v>301</v>
      </c>
      <c r="U678" s="4" t="s">
        <v>412</v>
      </c>
      <c r="V678" s="4">
        <v>219966</v>
      </c>
      <c r="W678" s="4"/>
      <c r="X678" s="4" t="s">
        <v>564</v>
      </c>
      <c r="Y678" s="4"/>
    </row>
    <row r="679" spans="1:25" ht="79.5" customHeight="1">
      <c r="A679" s="4" t="s">
        <v>18</v>
      </c>
      <c r="B679" s="4" t="s">
        <v>124</v>
      </c>
      <c r="C679" s="4" t="s">
        <v>248</v>
      </c>
      <c r="D679" s="4" t="s">
        <v>158</v>
      </c>
      <c r="E679" s="4" t="s">
        <v>587</v>
      </c>
      <c r="F679" s="4" t="s">
        <v>845</v>
      </c>
      <c r="G679" s="2">
        <v>2014</v>
      </c>
      <c r="H679" s="4">
        <v>1000000</v>
      </c>
      <c r="I679" s="4">
        <v>0</v>
      </c>
      <c r="J679" s="4" t="s">
        <v>873</v>
      </c>
      <c r="K679" s="4" t="s">
        <v>333</v>
      </c>
      <c r="L679" s="4" t="s">
        <v>737</v>
      </c>
      <c r="M679" s="3">
        <v>41911</v>
      </c>
      <c r="N679" s="4" t="s">
        <v>597</v>
      </c>
      <c r="O679" s="4" t="s">
        <v>718</v>
      </c>
      <c r="P679" s="4" t="s">
        <v>861</v>
      </c>
      <c r="Q679" s="4" t="s">
        <v>560</v>
      </c>
      <c r="R679" s="4" t="s">
        <v>18</v>
      </c>
      <c r="S679" s="4" t="s">
        <v>400</v>
      </c>
      <c r="T679" s="4" t="s">
        <v>559</v>
      </c>
      <c r="U679" s="4" t="s">
        <v>412</v>
      </c>
      <c r="V679" s="4">
        <v>219960</v>
      </c>
      <c r="W679" s="4"/>
      <c r="X679" s="4" t="s">
        <v>564</v>
      </c>
      <c r="Y679" s="4" t="s">
        <v>731</v>
      </c>
    </row>
    <row r="680" spans="1:25" ht="68.25" customHeight="1">
      <c r="A680" s="4" t="s">
        <v>18</v>
      </c>
      <c r="B680" s="4" t="s">
        <v>34</v>
      </c>
      <c r="C680" s="4" t="s">
        <v>248</v>
      </c>
      <c r="D680" s="4"/>
      <c r="E680" s="4"/>
      <c r="F680" s="4"/>
      <c r="G680" s="2">
        <v>2014</v>
      </c>
      <c r="H680" s="4">
        <v>700000</v>
      </c>
      <c r="I680" s="4">
        <v>0</v>
      </c>
      <c r="J680" s="4" t="s">
        <v>873</v>
      </c>
      <c r="K680" s="4" t="s">
        <v>333</v>
      </c>
      <c r="L680" s="4" t="s">
        <v>737</v>
      </c>
      <c r="M680" s="3">
        <v>41907</v>
      </c>
      <c r="N680" s="4"/>
      <c r="O680" s="4" t="s">
        <v>718</v>
      </c>
      <c r="P680" s="4" t="s">
        <v>861</v>
      </c>
      <c r="Q680" s="4" t="s">
        <v>560</v>
      </c>
      <c r="R680" s="4" t="s">
        <v>18</v>
      </c>
      <c r="S680" s="4" t="s">
        <v>400</v>
      </c>
      <c r="T680" s="4" t="s">
        <v>559</v>
      </c>
      <c r="U680" s="4" t="s">
        <v>412</v>
      </c>
      <c r="V680" s="4">
        <v>218457</v>
      </c>
      <c r="W680" s="4"/>
      <c r="X680" s="4" t="s">
        <v>564</v>
      </c>
      <c r="Y680" s="4"/>
    </row>
    <row r="681" spans="1:25" ht="68.25" customHeight="1">
      <c r="A681" s="4" t="s">
        <v>18</v>
      </c>
      <c r="B681" s="4" t="s">
        <v>400</v>
      </c>
      <c r="C681" s="4" t="s">
        <v>248</v>
      </c>
      <c r="D681" s="4"/>
      <c r="E681" s="4"/>
      <c r="F681" s="4"/>
      <c r="G681" s="2">
        <v>2014</v>
      </c>
      <c r="H681" s="4">
        <v>200000</v>
      </c>
      <c r="I681" s="4">
        <v>0</v>
      </c>
      <c r="J681" s="4" t="s">
        <v>683</v>
      </c>
      <c r="K681" s="4" t="s">
        <v>333</v>
      </c>
      <c r="L681" s="4" t="s">
        <v>737</v>
      </c>
      <c r="M681" s="3">
        <v>41911</v>
      </c>
      <c r="N681" s="4"/>
      <c r="O681" s="4" t="s">
        <v>718</v>
      </c>
      <c r="P681" s="4" t="s">
        <v>861</v>
      </c>
      <c r="Q681" s="4" t="s">
        <v>560</v>
      </c>
      <c r="R681" s="4" t="s">
        <v>18</v>
      </c>
      <c r="S681" s="4" t="s">
        <v>400</v>
      </c>
      <c r="T681" s="4" t="s">
        <v>301</v>
      </c>
      <c r="U681" s="4" t="s">
        <v>412</v>
      </c>
      <c r="V681" s="4">
        <v>219961</v>
      </c>
      <c r="W681" s="4"/>
      <c r="X681" s="4" t="s">
        <v>564</v>
      </c>
      <c r="Y681" s="4"/>
    </row>
    <row r="682" spans="1:25" ht="79.5" customHeight="1">
      <c r="A682" s="4" t="s">
        <v>18</v>
      </c>
      <c r="B682" s="4" t="s">
        <v>400</v>
      </c>
      <c r="C682" s="4" t="s">
        <v>248</v>
      </c>
      <c r="D682" s="4"/>
      <c r="E682" s="4"/>
      <c r="F682" s="4"/>
      <c r="G682" s="2">
        <v>2014</v>
      </c>
      <c r="H682" s="4">
        <v>400000</v>
      </c>
      <c r="I682" s="4">
        <v>0</v>
      </c>
      <c r="J682" s="4" t="s">
        <v>214</v>
      </c>
      <c r="K682" s="4" t="s">
        <v>333</v>
      </c>
      <c r="L682" s="4" t="s">
        <v>737</v>
      </c>
      <c r="M682" s="3">
        <v>41911</v>
      </c>
      <c r="N682" s="4"/>
      <c r="O682" s="4" t="s">
        <v>718</v>
      </c>
      <c r="P682" s="4" t="s">
        <v>861</v>
      </c>
      <c r="Q682" s="4" t="s">
        <v>560</v>
      </c>
      <c r="R682" s="4" t="s">
        <v>18</v>
      </c>
      <c r="S682" s="4" t="s">
        <v>400</v>
      </c>
      <c r="T682" s="4" t="s">
        <v>301</v>
      </c>
      <c r="U682" s="4" t="s">
        <v>412</v>
      </c>
      <c r="V682" s="4">
        <v>219963</v>
      </c>
      <c r="W682" s="4"/>
      <c r="X682" s="4" t="s">
        <v>564</v>
      </c>
      <c r="Y682" s="4"/>
    </row>
    <row r="683" spans="1:25" ht="79.5" customHeight="1">
      <c r="A683" s="4" t="s">
        <v>18</v>
      </c>
      <c r="B683" s="4" t="s">
        <v>400</v>
      </c>
      <c r="C683" s="4" t="s">
        <v>248</v>
      </c>
      <c r="D683" s="4"/>
      <c r="E683" s="4"/>
      <c r="F683" s="4"/>
      <c r="G683" s="2">
        <v>2014</v>
      </c>
      <c r="H683" s="4">
        <v>200000</v>
      </c>
      <c r="I683" s="4">
        <v>0</v>
      </c>
      <c r="J683" s="4" t="s">
        <v>498</v>
      </c>
      <c r="K683" s="4" t="s">
        <v>333</v>
      </c>
      <c r="L683" s="4" t="s">
        <v>737</v>
      </c>
      <c r="M683" s="3">
        <v>41911</v>
      </c>
      <c r="N683" s="4"/>
      <c r="O683" s="4" t="s">
        <v>718</v>
      </c>
      <c r="P683" s="4" t="s">
        <v>861</v>
      </c>
      <c r="Q683" s="4" t="s">
        <v>560</v>
      </c>
      <c r="R683" s="4" t="s">
        <v>18</v>
      </c>
      <c r="S683" s="4" t="s">
        <v>400</v>
      </c>
      <c r="T683" s="4" t="s">
        <v>301</v>
      </c>
      <c r="U683" s="4" t="s">
        <v>412</v>
      </c>
      <c r="V683" s="4">
        <v>219965</v>
      </c>
      <c r="W683" s="4"/>
      <c r="X683" s="4" t="s">
        <v>564</v>
      </c>
      <c r="Y683" s="4"/>
    </row>
    <row r="684" spans="1:25" ht="68.25" customHeight="1">
      <c r="A684" s="4" t="s">
        <v>18</v>
      </c>
      <c r="B684" s="4" t="s">
        <v>636</v>
      </c>
      <c r="C684" s="4" t="s">
        <v>248</v>
      </c>
      <c r="D684" s="4"/>
      <c r="E684" s="4"/>
      <c r="F684" s="4"/>
      <c r="G684" s="2">
        <v>2014</v>
      </c>
      <c r="H684" s="4">
        <v>1000000</v>
      </c>
      <c r="I684" s="4">
        <v>0</v>
      </c>
      <c r="J684" s="4" t="s">
        <v>258</v>
      </c>
      <c r="K684" s="4" t="s">
        <v>333</v>
      </c>
      <c r="L684" s="4" t="s">
        <v>737</v>
      </c>
      <c r="M684" s="3">
        <v>41911</v>
      </c>
      <c r="N684" s="4"/>
      <c r="O684" s="4" t="s">
        <v>718</v>
      </c>
      <c r="P684" s="4" t="s">
        <v>861</v>
      </c>
      <c r="Q684" s="4" t="s">
        <v>560</v>
      </c>
      <c r="R684" s="4" t="s">
        <v>18</v>
      </c>
      <c r="S684" s="4" t="s">
        <v>400</v>
      </c>
      <c r="T684" s="4" t="s">
        <v>301</v>
      </c>
      <c r="U684" s="4" t="s">
        <v>412</v>
      </c>
      <c r="V684" s="4">
        <v>219964</v>
      </c>
      <c r="W684" s="4"/>
      <c r="X684" s="4" t="s">
        <v>564</v>
      </c>
      <c r="Y684" s="4"/>
    </row>
    <row r="685" spans="1:25" ht="79.5" customHeight="1">
      <c r="A685" s="4" t="s">
        <v>198</v>
      </c>
      <c r="B685" s="4" t="s">
        <v>652</v>
      </c>
      <c r="C685" s="4" t="s">
        <v>248</v>
      </c>
      <c r="D685" s="4" t="s">
        <v>158</v>
      </c>
      <c r="E685" s="4" t="s">
        <v>281</v>
      </c>
      <c r="F685" s="4" t="s">
        <v>747</v>
      </c>
      <c r="G685" s="2">
        <v>2014</v>
      </c>
      <c r="H685" s="4">
        <v>1003091</v>
      </c>
      <c r="I685" s="4">
        <v>0</v>
      </c>
      <c r="J685" s="4" t="s">
        <v>247</v>
      </c>
      <c r="K685" s="4" t="s">
        <v>333</v>
      </c>
      <c r="L685" s="4" t="s">
        <v>737</v>
      </c>
      <c r="M685" s="3">
        <v>41905</v>
      </c>
      <c r="N685" s="4" t="s">
        <v>597</v>
      </c>
      <c r="O685" s="4" t="s">
        <v>718</v>
      </c>
      <c r="P685" s="4" t="s">
        <v>693</v>
      </c>
      <c r="Q685" s="4" t="s">
        <v>560</v>
      </c>
      <c r="R685" s="4" t="s">
        <v>198</v>
      </c>
      <c r="S685" s="4" t="s">
        <v>198</v>
      </c>
      <c r="T685" s="4" t="s">
        <v>439</v>
      </c>
      <c r="U685" s="4" t="s">
        <v>412</v>
      </c>
      <c r="V685" s="4">
        <v>218962</v>
      </c>
      <c r="W685" s="4"/>
      <c r="X685" s="4" t="s">
        <v>568</v>
      </c>
      <c r="Y685" s="4" t="s">
        <v>731</v>
      </c>
    </row>
    <row r="686" spans="1:25" ht="79.5" customHeight="1">
      <c r="A686" s="4" t="s">
        <v>198</v>
      </c>
      <c r="B686" s="4" t="s">
        <v>652</v>
      </c>
      <c r="C686" s="4" t="s">
        <v>248</v>
      </c>
      <c r="D686" s="4" t="s">
        <v>158</v>
      </c>
      <c r="E686" s="4" t="s">
        <v>281</v>
      </c>
      <c r="F686" s="4" t="s">
        <v>747</v>
      </c>
      <c r="G686" s="2">
        <v>2014</v>
      </c>
      <c r="H686" s="4">
        <v>8941626</v>
      </c>
      <c r="I686" s="4">
        <v>0</v>
      </c>
      <c r="J686" s="4" t="s">
        <v>153</v>
      </c>
      <c r="K686" s="4" t="s">
        <v>333</v>
      </c>
      <c r="L686" s="4" t="s">
        <v>737</v>
      </c>
      <c r="M686" s="3">
        <v>41905</v>
      </c>
      <c r="N686" s="4" t="s">
        <v>597</v>
      </c>
      <c r="O686" s="4" t="s">
        <v>718</v>
      </c>
      <c r="P686" s="4" t="s">
        <v>693</v>
      </c>
      <c r="Q686" s="4" t="s">
        <v>560</v>
      </c>
      <c r="R686" s="4" t="s">
        <v>198</v>
      </c>
      <c r="S686" s="4" t="s">
        <v>198</v>
      </c>
      <c r="T686" s="4" t="s">
        <v>439</v>
      </c>
      <c r="U686" s="4" t="s">
        <v>412</v>
      </c>
      <c r="V686" s="4">
        <v>218963</v>
      </c>
      <c r="W686" s="4"/>
      <c r="X686" s="4" t="s">
        <v>568</v>
      </c>
      <c r="Y686" s="4" t="s">
        <v>731</v>
      </c>
    </row>
    <row r="687" spans="1:25" ht="79.5" customHeight="1">
      <c r="A687" s="4" t="s">
        <v>198</v>
      </c>
      <c r="B687" s="4" t="s">
        <v>652</v>
      </c>
      <c r="C687" s="4" t="s">
        <v>248</v>
      </c>
      <c r="D687" s="4" t="s">
        <v>158</v>
      </c>
      <c r="E687" s="4" t="s">
        <v>281</v>
      </c>
      <c r="F687" s="4" t="s">
        <v>747</v>
      </c>
      <c r="G687" s="2">
        <v>2014</v>
      </c>
      <c r="H687" s="4">
        <v>5100000</v>
      </c>
      <c r="I687" s="4">
        <v>0</v>
      </c>
      <c r="J687" s="4" t="s">
        <v>573</v>
      </c>
      <c r="K687" s="4" t="s">
        <v>333</v>
      </c>
      <c r="L687" s="4" t="s">
        <v>737</v>
      </c>
      <c r="M687" s="3">
        <v>41913</v>
      </c>
      <c r="N687" s="4" t="s">
        <v>597</v>
      </c>
      <c r="O687" s="4" t="s">
        <v>718</v>
      </c>
      <c r="P687" s="4" t="s">
        <v>207</v>
      </c>
      <c r="Q687" s="4" t="s">
        <v>560</v>
      </c>
      <c r="R687" s="4" t="s">
        <v>198</v>
      </c>
      <c r="S687" s="4" t="s">
        <v>198</v>
      </c>
      <c r="T687" s="4" t="s">
        <v>439</v>
      </c>
      <c r="U687" s="4" t="s">
        <v>412</v>
      </c>
      <c r="V687" s="4">
        <v>218953</v>
      </c>
      <c r="W687" s="4"/>
      <c r="X687" s="4" t="s">
        <v>568</v>
      </c>
      <c r="Y687" s="4" t="s">
        <v>731</v>
      </c>
    </row>
    <row r="688" spans="1:25" ht="79.5" customHeight="1">
      <c r="A688" s="4" t="s">
        <v>198</v>
      </c>
      <c r="B688" s="4" t="s">
        <v>652</v>
      </c>
      <c r="C688" s="4" t="s">
        <v>248</v>
      </c>
      <c r="D688" s="4" t="s">
        <v>158</v>
      </c>
      <c r="E688" s="4" t="s">
        <v>281</v>
      </c>
      <c r="F688" s="4" t="s">
        <v>747</v>
      </c>
      <c r="G688" s="2">
        <v>2014</v>
      </c>
      <c r="H688" s="4">
        <v>3089250</v>
      </c>
      <c r="I688" s="4">
        <v>0</v>
      </c>
      <c r="J688" s="4" t="s">
        <v>616</v>
      </c>
      <c r="K688" s="4" t="s">
        <v>333</v>
      </c>
      <c r="L688" s="4" t="s">
        <v>737</v>
      </c>
      <c r="M688" s="3">
        <v>41899</v>
      </c>
      <c r="N688" s="4" t="s">
        <v>597</v>
      </c>
      <c r="O688" s="4" t="s">
        <v>718</v>
      </c>
      <c r="P688" s="4" t="s">
        <v>226</v>
      </c>
      <c r="Q688" s="4" t="s">
        <v>560</v>
      </c>
      <c r="R688" s="4" t="s">
        <v>198</v>
      </c>
      <c r="S688" s="4" t="s">
        <v>198</v>
      </c>
      <c r="T688" s="4" t="s">
        <v>439</v>
      </c>
      <c r="U688" s="4" t="s">
        <v>412</v>
      </c>
      <c r="V688" s="4">
        <v>218956</v>
      </c>
      <c r="W688" s="4"/>
      <c r="X688" s="4" t="s">
        <v>568</v>
      </c>
      <c r="Y688" s="4" t="s">
        <v>731</v>
      </c>
    </row>
    <row r="689" spans="1:25" ht="79.5" customHeight="1">
      <c r="A689" s="4" t="s">
        <v>198</v>
      </c>
      <c r="B689" s="4" t="s">
        <v>652</v>
      </c>
      <c r="C689" s="4" t="s">
        <v>248</v>
      </c>
      <c r="D689" s="4" t="s">
        <v>158</v>
      </c>
      <c r="E689" s="4" t="s">
        <v>281</v>
      </c>
      <c r="F689" s="4" t="s">
        <v>747</v>
      </c>
      <c r="G689" s="2">
        <v>2014</v>
      </c>
      <c r="H689" s="4">
        <v>8393790</v>
      </c>
      <c r="I689" s="4">
        <v>0</v>
      </c>
      <c r="J689" s="4" t="s">
        <v>286</v>
      </c>
      <c r="K689" s="4" t="s">
        <v>333</v>
      </c>
      <c r="L689" s="4" t="s">
        <v>737</v>
      </c>
      <c r="M689" s="3">
        <v>41900</v>
      </c>
      <c r="N689" s="4" t="s">
        <v>597</v>
      </c>
      <c r="O689" s="4" t="s">
        <v>718</v>
      </c>
      <c r="P689" s="4" t="s">
        <v>226</v>
      </c>
      <c r="Q689" s="4" t="s">
        <v>560</v>
      </c>
      <c r="R689" s="4" t="s">
        <v>198</v>
      </c>
      <c r="S689" s="4" t="s">
        <v>198</v>
      </c>
      <c r="T689" s="4" t="s">
        <v>439</v>
      </c>
      <c r="U689" s="4" t="s">
        <v>412</v>
      </c>
      <c r="V689" s="4">
        <v>218957</v>
      </c>
      <c r="W689" s="4"/>
      <c r="X689" s="4" t="s">
        <v>568</v>
      </c>
      <c r="Y689" s="4" t="s">
        <v>731</v>
      </c>
    </row>
    <row r="690" spans="1:25" ht="79.5" customHeight="1">
      <c r="A690" s="4" t="s">
        <v>198</v>
      </c>
      <c r="B690" s="4" t="s">
        <v>440</v>
      </c>
      <c r="C690" s="4" t="s">
        <v>248</v>
      </c>
      <c r="D690" s="4" t="s">
        <v>158</v>
      </c>
      <c r="E690" s="4" t="s">
        <v>121</v>
      </c>
      <c r="F690" s="4" t="s">
        <v>845</v>
      </c>
      <c r="G690" s="2">
        <v>2014</v>
      </c>
      <c r="H690" s="4">
        <v>1400000</v>
      </c>
      <c r="I690" s="4">
        <v>0</v>
      </c>
      <c r="J690" s="4" t="s">
        <v>845</v>
      </c>
      <c r="K690" s="4" t="s">
        <v>333</v>
      </c>
      <c r="L690" s="4" t="s">
        <v>737</v>
      </c>
      <c r="M690" s="3">
        <v>41913</v>
      </c>
      <c r="N690" s="4" t="s">
        <v>597</v>
      </c>
      <c r="O690" s="4" t="s">
        <v>508</v>
      </c>
      <c r="P690" s="4" t="s">
        <v>861</v>
      </c>
      <c r="Q690" s="4" t="s">
        <v>560</v>
      </c>
      <c r="R690" s="4" t="s">
        <v>198</v>
      </c>
      <c r="S690" s="4" t="s">
        <v>198</v>
      </c>
      <c r="T690" s="4" t="s">
        <v>439</v>
      </c>
      <c r="U690" s="4" t="s">
        <v>412</v>
      </c>
      <c r="V690" s="4">
        <v>218950</v>
      </c>
      <c r="W690" s="4"/>
      <c r="X690" s="4" t="s">
        <v>564</v>
      </c>
      <c r="Y690" s="4" t="s">
        <v>731</v>
      </c>
    </row>
    <row r="691" spans="1:25" ht="79.5" customHeight="1">
      <c r="A691" s="4" t="s">
        <v>198</v>
      </c>
      <c r="B691" s="4" t="s">
        <v>353</v>
      </c>
      <c r="C691" s="4" t="s">
        <v>248</v>
      </c>
      <c r="D691" s="4" t="s">
        <v>158</v>
      </c>
      <c r="E691" s="4" t="s">
        <v>235</v>
      </c>
      <c r="F691" s="4" t="s">
        <v>747</v>
      </c>
      <c r="G691" s="2">
        <v>2014</v>
      </c>
      <c r="H691" s="4">
        <v>1641822</v>
      </c>
      <c r="I691" s="4">
        <v>0</v>
      </c>
      <c r="J691" s="4" t="s">
        <v>749</v>
      </c>
      <c r="K691" s="4" t="s">
        <v>333</v>
      </c>
      <c r="L691" s="4" t="s">
        <v>737</v>
      </c>
      <c r="M691" s="3">
        <v>41905</v>
      </c>
      <c r="N691" s="4" t="s">
        <v>597</v>
      </c>
      <c r="O691" s="4" t="s">
        <v>718</v>
      </c>
      <c r="P691" s="4" t="s">
        <v>693</v>
      </c>
      <c r="Q691" s="4" t="s">
        <v>560</v>
      </c>
      <c r="R691" s="4" t="s">
        <v>198</v>
      </c>
      <c r="S691" s="4" t="s">
        <v>198</v>
      </c>
      <c r="T691" s="4" t="s">
        <v>439</v>
      </c>
      <c r="U691" s="4" t="s">
        <v>412</v>
      </c>
      <c r="V691" s="4">
        <v>218959</v>
      </c>
      <c r="W691" s="4"/>
      <c r="X691" s="4" t="s">
        <v>568</v>
      </c>
      <c r="Y691" s="4" t="s">
        <v>731</v>
      </c>
    </row>
    <row r="692" spans="1:25" ht="79.5" customHeight="1">
      <c r="A692" s="4" t="s">
        <v>198</v>
      </c>
      <c r="B692" s="4" t="s">
        <v>708</v>
      </c>
      <c r="C692" s="4" t="s">
        <v>248</v>
      </c>
      <c r="D692" s="4" t="s">
        <v>158</v>
      </c>
      <c r="E692" s="4" t="s">
        <v>901</v>
      </c>
      <c r="F692" s="4" t="s">
        <v>845</v>
      </c>
      <c r="G692" s="2">
        <v>2014</v>
      </c>
      <c r="H692" s="4">
        <v>0</v>
      </c>
      <c r="I692" s="4">
        <v>112500000</v>
      </c>
      <c r="J692" s="4" t="s">
        <v>290</v>
      </c>
      <c r="K692" s="4" t="s">
        <v>333</v>
      </c>
      <c r="L692" s="4" t="s">
        <v>737</v>
      </c>
      <c r="M692" s="3">
        <v>41907</v>
      </c>
      <c r="N692" s="4" t="s">
        <v>597</v>
      </c>
      <c r="O692" s="4" t="s">
        <v>718</v>
      </c>
      <c r="P692" s="4" t="s">
        <v>861</v>
      </c>
      <c r="Q692" s="4" t="s">
        <v>646</v>
      </c>
      <c r="R692" s="4" t="s">
        <v>198</v>
      </c>
      <c r="S692" s="4" t="s">
        <v>198</v>
      </c>
      <c r="T692" s="4" t="s">
        <v>210</v>
      </c>
      <c r="U692" s="4" t="s">
        <v>412</v>
      </c>
      <c r="V692" s="4">
        <v>218589</v>
      </c>
      <c r="W692" s="4"/>
      <c r="X692" s="4" t="s">
        <v>564</v>
      </c>
      <c r="Y692" s="4" t="s">
        <v>731</v>
      </c>
    </row>
    <row r="693" spans="1:25" ht="79.5" customHeight="1">
      <c r="A693" s="4" t="s">
        <v>198</v>
      </c>
      <c r="B693" s="4" t="s">
        <v>708</v>
      </c>
      <c r="C693" s="4" t="s">
        <v>248</v>
      </c>
      <c r="D693" s="4" t="s">
        <v>158</v>
      </c>
      <c r="E693" s="4" t="s">
        <v>901</v>
      </c>
      <c r="F693" s="4" t="s">
        <v>845</v>
      </c>
      <c r="G693" s="2">
        <v>2014</v>
      </c>
      <c r="H693" s="4">
        <v>20778594</v>
      </c>
      <c r="I693" s="4">
        <v>0</v>
      </c>
      <c r="J693" s="4" t="s">
        <v>655</v>
      </c>
      <c r="K693" s="4" t="s">
        <v>333</v>
      </c>
      <c r="L693" s="4" t="s">
        <v>737</v>
      </c>
      <c r="M693" s="3">
        <v>41890</v>
      </c>
      <c r="N693" s="4" t="s">
        <v>597</v>
      </c>
      <c r="O693" s="4" t="s">
        <v>718</v>
      </c>
      <c r="P693" s="4" t="s">
        <v>207</v>
      </c>
      <c r="Q693" s="4" t="s">
        <v>424</v>
      </c>
      <c r="R693" s="4" t="s">
        <v>198</v>
      </c>
      <c r="S693" s="4" t="s">
        <v>198</v>
      </c>
      <c r="T693" s="4" t="s">
        <v>210</v>
      </c>
      <c r="U693" s="4" t="s">
        <v>412</v>
      </c>
      <c r="V693" s="4">
        <v>217933</v>
      </c>
      <c r="W693" s="4"/>
      <c r="X693" s="4" t="s">
        <v>564</v>
      </c>
      <c r="Y693" s="4" t="s">
        <v>731</v>
      </c>
    </row>
    <row r="694" spans="1:25" ht="79.5" customHeight="1">
      <c r="A694" s="4" t="s">
        <v>198</v>
      </c>
      <c r="B694" s="4" t="s">
        <v>708</v>
      </c>
      <c r="C694" s="4" t="s">
        <v>248</v>
      </c>
      <c r="D694" s="4" t="s">
        <v>158</v>
      </c>
      <c r="E694" s="4" t="s">
        <v>901</v>
      </c>
      <c r="F694" s="4" t="s">
        <v>845</v>
      </c>
      <c r="G694" s="2">
        <v>2014</v>
      </c>
      <c r="H694" s="4">
        <v>4113461</v>
      </c>
      <c r="I694" s="4">
        <v>0</v>
      </c>
      <c r="J694" s="4" t="s">
        <v>364</v>
      </c>
      <c r="K694" s="4" t="s">
        <v>333</v>
      </c>
      <c r="L694" s="4" t="s">
        <v>737</v>
      </c>
      <c r="M694" s="3">
        <v>41890</v>
      </c>
      <c r="N694" s="4" t="s">
        <v>597</v>
      </c>
      <c r="O694" s="4" t="s">
        <v>718</v>
      </c>
      <c r="P694" s="4" t="s">
        <v>693</v>
      </c>
      <c r="Q694" s="4" t="s">
        <v>424</v>
      </c>
      <c r="R694" s="4" t="s">
        <v>198</v>
      </c>
      <c r="S694" s="4" t="s">
        <v>198</v>
      </c>
      <c r="T694" s="4" t="s">
        <v>210</v>
      </c>
      <c r="U694" s="4" t="s">
        <v>412</v>
      </c>
      <c r="V694" s="4">
        <v>217934</v>
      </c>
      <c r="W694" s="4"/>
      <c r="X694" s="4" t="s">
        <v>564</v>
      </c>
      <c r="Y694" s="4" t="s">
        <v>731</v>
      </c>
    </row>
    <row r="695" spans="1:25" ht="79.5" customHeight="1">
      <c r="A695" s="4" t="s">
        <v>198</v>
      </c>
      <c r="B695" s="4" t="s">
        <v>708</v>
      </c>
      <c r="C695" s="4" t="s">
        <v>248</v>
      </c>
      <c r="D695" s="4" t="s">
        <v>158</v>
      </c>
      <c r="E695" s="4" t="s">
        <v>901</v>
      </c>
      <c r="F695" s="4" t="s">
        <v>845</v>
      </c>
      <c r="G695" s="2">
        <v>2014</v>
      </c>
      <c r="H695" s="4">
        <v>4122850</v>
      </c>
      <c r="I695" s="4">
        <v>0</v>
      </c>
      <c r="J695" s="4" t="s">
        <v>554</v>
      </c>
      <c r="K695" s="4" t="s">
        <v>333</v>
      </c>
      <c r="L695" s="4" t="s">
        <v>737</v>
      </c>
      <c r="M695" s="3">
        <v>41890</v>
      </c>
      <c r="N695" s="4" t="s">
        <v>597</v>
      </c>
      <c r="O695" s="4" t="s">
        <v>718</v>
      </c>
      <c r="P695" s="4" t="s">
        <v>226</v>
      </c>
      <c r="Q695" s="4" t="s">
        <v>424</v>
      </c>
      <c r="R695" s="4" t="s">
        <v>198</v>
      </c>
      <c r="S695" s="4" t="s">
        <v>198</v>
      </c>
      <c r="T695" s="4" t="s">
        <v>210</v>
      </c>
      <c r="U695" s="4" t="s">
        <v>412</v>
      </c>
      <c r="V695" s="4">
        <v>217932</v>
      </c>
      <c r="W695" s="4"/>
      <c r="X695" s="4" t="s">
        <v>564</v>
      </c>
      <c r="Y695" s="4" t="s">
        <v>731</v>
      </c>
    </row>
    <row r="696" spans="1:25" ht="79.5" customHeight="1">
      <c r="A696" s="4" t="s">
        <v>198</v>
      </c>
      <c r="B696" s="4" t="s">
        <v>357</v>
      </c>
      <c r="C696" s="4" t="s">
        <v>248</v>
      </c>
      <c r="D696" s="4" t="s">
        <v>158</v>
      </c>
      <c r="E696" s="4" t="s">
        <v>111</v>
      </c>
      <c r="F696" s="4" t="s">
        <v>12</v>
      </c>
      <c r="G696" s="2">
        <v>2014</v>
      </c>
      <c r="H696" s="4">
        <v>3500000</v>
      </c>
      <c r="I696" s="4">
        <v>0</v>
      </c>
      <c r="J696" s="4" t="s">
        <v>282</v>
      </c>
      <c r="K696" s="4" t="s">
        <v>333</v>
      </c>
      <c r="L696" s="4" t="s">
        <v>737</v>
      </c>
      <c r="M696" s="3">
        <v>41913</v>
      </c>
      <c r="N696" s="4" t="s">
        <v>597</v>
      </c>
      <c r="O696" s="4" t="s">
        <v>508</v>
      </c>
      <c r="P696" s="4" t="s">
        <v>693</v>
      </c>
      <c r="Q696" s="4" t="s">
        <v>560</v>
      </c>
      <c r="R696" s="4" t="s">
        <v>198</v>
      </c>
      <c r="S696" s="4" t="s">
        <v>198</v>
      </c>
      <c r="T696" s="4" t="s">
        <v>439</v>
      </c>
      <c r="U696" s="4" t="s">
        <v>412</v>
      </c>
      <c r="V696" s="4">
        <v>218960</v>
      </c>
      <c r="W696" s="4"/>
      <c r="X696" s="4" t="s">
        <v>564</v>
      </c>
      <c r="Y696" s="4" t="s">
        <v>597</v>
      </c>
    </row>
    <row r="697" spans="1:25" ht="79.5" customHeight="1">
      <c r="A697" s="4" t="s">
        <v>198</v>
      </c>
      <c r="B697" s="4" t="s">
        <v>357</v>
      </c>
      <c r="C697" s="4" t="s">
        <v>248</v>
      </c>
      <c r="D697" s="4" t="s">
        <v>158</v>
      </c>
      <c r="E697" s="4" t="s">
        <v>767</v>
      </c>
      <c r="F697" s="4" t="s">
        <v>747</v>
      </c>
      <c r="G697" s="2">
        <v>2014</v>
      </c>
      <c r="H697" s="4">
        <v>7100000</v>
      </c>
      <c r="I697" s="4">
        <v>0</v>
      </c>
      <c r="J697" s="4" t="s">
        <v>406</v>
      </c>
      <c r="K697" s="4" t="s">
        <v>333</v>
      </c>
      <c r="L697" s="4" t="s">
        <v>737</v>
      </c>
      <c r="M697" s="3">
        <v>41899</v>
      </c>
      <c r="N697" s="4" t="s">
        <v>597</v>
      </c>
      <c r="O697" s="4" t="s">
        <v>467</v>
      </c>
      <c r="P697" s="4" t="s">
        <v>226</v>
      </c>
      <c r="Q697" s="4" t="s">
        <v>560</v>
      </c>
      <c r="R697" s="4" t="s">
        <v>198</v>
      </c>
      <c r="S697" s="4" t="s">
        <v>198</v>
      </c>
      <c r="T697" s="4" t="s">
        <v>439</v>
      </c>
      <c r="U697" s="4" t="s">
        <v>412</v>
      </c>
      <c r="V697" s="4">
        <v>218955</v>
      </c>
      <c r="W697" s="4"/>
      <c r="X697" s="4" t="s">
        <v>568</v>
      </c>
      <c r="Y697" s="4" t="s">
        <v>731</v>
      </c>
    </row>
    <row r="698" spans="1:25" ht="79.5" customHeight="1">
      <c r="A698" s="4" t="s">
        <v>198</v>
      </c>
      <c r="B698" s="4" t="s">
        <v>357</v>
      </c>
      <c r="C698" s="4" t="s">
        <v>248</v>
      </c>
      <c r="D698" s="4" t="s">
        <v>158</v>
      </c>
      <c r="E698" s="4" t="s">
        <v>767</v>
      </c>
      <c r="F698" s="4" t="s">
        <v>747</v>
      </c>
      <c r="G698" s="2">
        <v>2014</v>
      </c>
      <c r="H698" s="4">
        <v>6000000</v>
      </c>
      <c r="I698" s="4">
        <v>0</v>
      </c>
      <c r="J698" s="4" t="s">
        <v>182</v>
      </c>
      <c r="K698" s="4" t="s">
        <v>333</v>
      </c>
      <c r="L698" s="4" t="s">
        <v>737</v>
      </c>
      <c r="M698" s="3">
        <v>41905</v>
      </c>
      <c r="N698" s="4" t="s">
        <v>597</v>
      </c>
      <c r="O698" s="4" t="s">
        <v>467</v>
      </c>
      <c r="P698" s="4" t="s">
        <v>693</v>
      </c>
      <c r="Q698" s="4" t="s">
        <v>560</v>
      </c>
      <c r="R698" s="4" t="s">
        <v>198</v>
      </c>
      <c r="S698" s="4" t="s">
        <v>198</v>
      </c>
      <c r="T698" s="4" t="s">
        <v>439</v>
      </c>
      <c r="U698" s="4" t="s">
        <v>412</v>
      </c>
      <c r="V698" s="4">
        <v>218964</v>
      </c>
      <c r="W698" s="4"/>
      <c r="X698" s="4" t="s">
        <v>568</v>
      </c>
      <c r="Y698" s="4" t="s">
        <v>731</v>
      </c>
    </row>
    <row r="699" spans="1:25" ht="79.5" customHeight="1">
      <c r="A699" s="4" t="s">
        <v>198</v>
      </c>
      <c r="B699" s="4" t="s">
        <v>357</v>
      </c>
      <c r="C699" s="4" t="s">
        <v>248</v>
      </c>
      <c r="D699" s="4" t="s">
        <v>158</v>
      </c>
      <c r="E699" s="4" t="s">
        <v>767</v>
      </c>
      <c r="F699" s="4" t="s">
        <v>747</v>
      </c>
      <c r="G699" s="2">
        <v>2014</v>
      </c>
      <c r="H699" s="4">
        <v>5600000</v>
      </c>
      <c r="I699" s="4">
        <v>0</v>
      </c>
      <c r="J699" s="4" t="s">
        <v>654</v>
      </c>
      <c r="K699" s="4" t="s">
        <v>333</v>
      </c>
      <c r="L699" s="4" t="s">
        <v>737</v>
      </c>
      <c r="M699" s="3">
        <v>41899</v>
      </c>
      <c r="N699" s="4" t="s">
        <v>597</v>
      </c>
      <c r="O699" s="4" t="s">
        <v>467</v>
      </c>
      <c r="P699" s="4" t="s">
        <v>207</v>
      </c>
      <c r="Q699" s="4" t="s">
        <v>560</v>
      </c>
      <c r="R699" s="4" t="s">
        <v>198</v>
      </c>
      <c r="S699" s="4" t="s">
        <v>198</v>
      </c>
      <c r="T699" s="4" t="s">
        <v>439</v>
      </c>
      <c r="U699" s="4" t="s">
        <v>412</v>
      </c>
      <c r="V699" s="4">
        <v>218951</v>
      </c>
      <c r="W699" s="4"/>
      <c r="X699" s="4" t="s">
        <v>568</v>
      </c>
      <c r="Y699" s="4" t="s">
        <v>731</v>
      </c>
    </row>
    <row r="700" spans="1:25" ht="79.5" customHeight="1">
      <c r="A700" s="4" t="s">
        <v>198</v>
      </c>
      <c r="B700" s="4" t="s">
        <v>678</v>
      </c>
      <c r="C700" s="4" t="s">
        <v>248</v>
      </c>
      <c r="D700" s="4" t="s">
        <v>158</v>
      </c>
      <c r="E700" s="4" t="s">
        <v>809</v>
      </c>
      <c r="F700" s="4" t="s">
        <v>747</v>
      </c>
      <c r="G700" s="2">
        <v>2014</v>
      </c>
      <c r="H700" s="4">
        <v>2294110</v>
      </c>
      <c r="I700" s="4">
        <v>0</v>
      </c>
      <c r="J700" s="4" t="s">
        <v>801</v>
      </c>
      <c r="K700" s="4" t="s">
        <v>333</v>
      </c>
      <c r="L700" s="4" t="s">
        <v>737</v>
      </c>
      <c r="M700" s="3">
        <v>41907</v>
      </c>
      <c r="N700" s="4" t="s">
        <v>597</v>
      </c>
      <c r="O700" s="4" t="s">
        <v>718</v>
      </c>
      <c r="P700" s="4" t="s">
        <v>226</v>
      </c>
      <c r="Q700" s="4" t="s">
        <v>560</v>
      </c>
      <c r="R700" s="4" t="s">
        <v>198</v>
      </c>
      <c r="S700" s="4" t="s">
        <v>198</v>
      </c>
      <c r="T700" s="4" t="s">
        <v>439</v>
      </c>
      <c r="U700" s="4" t="s">
        <v>412</v>
      </c>
      <c r="V700" s="4">
        <v>218958</v>
      </c>
      <c r="W700" s="4"/>
      <c r="X700" s="4" t="s">
        <v>568</v>
      </c>
      <c r="Y700" s="4" t="s">
        <v>731</v>
      </c>
    </row>
    <row r="701" spans="1:25" ht="79.5" customHeight="1">
      <c r="A701" s="4" t="s">
        <v>198</v>
      </c>
      <c r="B701" s="4" t="s">
        <v>678</v>
      </c>
      <c r="C701" s="4" t="s">
        <v>248</v>
      </c>
      <c r="D701" s="4" t="s">
        <v>158</v>
      </c>
      <c r="E701" s="4" t="s">
        <v>809</v>
      </c>
      <c r="F701" s="4" t="s">
        <v>747</v>
      </c>
      <c r="G701" s="2">
        <v>2014</v>
      </c>
      <c r="H701" s="4">
        <v>500000</v>
      </c>
      <c r="I701" s="4">
        <v>0</v>
      </c>
      <c r="J701" s="4" t="s">
        <v>41</v>
      </c>
      <c r="K701" s="4" t="s">
        <v>333</v>
      </c>
      <c r="L701" s="4" t="s">
        <v>737</v>
      </c>
      <c r="M701" s="3">
        <v>41913</v>
      </c>
      <c r="N701" s="4" t="s">
        <v>597</v>
      </c>
      <c r="O701" s="4" t="s">
        <v>718</v>
      </c>
      <c r="P701" s="4" t="s">
        <v>359</v>
      </c>
      <c r="Q701" s="4" t="s">
        <v>560</v>
      </c>
      <c r="R701" s="4" t="s">
        <v>198</v>
      </c>
      <c r="S701" s="4" t="s">
        <v>198</v>
      </c>
      <c r="T701" s="4" t="s">
        <v>439</v>
      </c>
      <c r="U701" s="4" t="s">
        <v>412</v>
      </c>
      <c r="V701" s="4">
        <v>220116</v>
      </c>
      <c r="W701" s="4"/>
      <c r="X701" s="4" t="s">
        <v>568</v>
      </c>
      <c r="Y701" s="4" t="s">
        <v>731</v>
      </c>
    </row>
    <row r="702" spans="1:25" ht="79.5" customHeight="1">
      <c r="A702" s="4" t="s">
        <v>198</v>
      </c>
      <c r="B702" s="4" t="s">
        <v>678</v>
      </c>
      <c r="C702" s="4" t="s">
        <v>248</v>
      </c>
      <c r="D702" s="4" t="s">
        <v>158</v>
      </c>
      <c r="E702" s="4" t="s">
        <v>809</v>
      </c>
      <c r="F702" s="4" t="s">
        <v>747</v>
      </c>
      <c r="G702" s="2">
        <v>2014</v>
      </c>
      <c r="H702" s="4">
        <v>2800000</v>
      </c>
      <c r="I702" s="4">
        <v>0</v>
      </c>
      <c r="J702" s="4" t="s">
        <v>757</v>
      </c>
      <c r="K702" s="4" t="s">
        <v>333</v>
      </c>
      <c r="L702" s="4" t="s">
        <v>737</v>
      </c>
      <c r="M702" s="3">
        <v>41913</v>
      </c>
      <c r="N702" s="4" t="s">
        <v>597</v>
      </c>
      <c r="O702" s="4" t="s">
        <v>718</v>
      </c>
      <c r="P702" s="4" t="s">
        <v>693</v>
      </c>
      <c r="Q702" s="4" t="s">
        <v>560</v>
      </c>
      <c r="R702" s="4" t="s">
        <v>198</v>
      </c>
      <c r="S702" s="4" t="s">
        <v>198</v>
      </c>
      <c r="T702" s="4" t="s">
        <v>439</v>
      </c>
      <c r="U702" s="4" t="s">
        <v>412</v>
      </c>
      <c r="V702" s="4">
        <v>218961</v>
      </c>
      <c r="W702" s="4"/>
      <c r="X702" s="4" t="s">
        <v>568</v>
      </c>
      <c r="Y702" s="4" t="s">
        <v>731</v>
      </c>
    </row>
    <row r="703" spans="1:25" ht="79.5" customHeight="1">
      <c r="A703" s="4" t="s">
        <v>198</v>
      </c>
      <c r="B703" s="4" t="s">
        <v>678</v>
      </c>
      <c r="C703" s="4" t="s">
        <v>248</v>
      </c>
      <c r="D703" s="4" t="s">
        <v>158</v>
      </c>
      <c r="E703" s="4" t="s">
        <v>809</v>
      </c>
      <c r="F703" s="4" t="s">
        <v>747</v>
      </c>
      <c r="G703" s="2">
        <v>2014</v>
      </c>
      <c r="H703" s="4">
        <v>19121406</v>
      </c>
      <c r="I703" s="4">
        <v>0</v>
      </c>
      <c r="J703" s="4" t="s">
        <v>504</v>
      </c>
      <c r="K703" s="4" t="s">
        <v>333</v>
      </c>
      <c r="L703" s="4" t="s">
        <v>737</v>
      </c>
      <c r="M703" s="3">
        <v>41913</v>
      </c>
      <c r="N703" s="4" t="s">
        <v>597</v>
      </c>
      <c r="O703" s="4" t="s">
        <v>718</v>
      </c>
      <c r="P703" s="4" t="s">
        <v>207</v>
      </c>
      <c r="Q703" s="4" t="s">
        <v>560</v>
      </c>
      <c r="R703" s="4" t="s">
        <v>198</v>
      </c>
      <c r="S703" s="4" t="s">
        <v>198</v>
      </c>
      <c r="T703" s="4" t="s">
        <v>439</v>
      </c>
      <c r="U703" s="4" t="s">
        <v>412</v>
      </c>
      <c r="V703" s="4">
        <v>218954</v>
      </c>
      <c r="W703" s="4"/>
      <c r="X703" s="4" t="s">
        <v>568</v>
      </c>
      <c r="Y703" s="4" t="s">
        <v>731</v>
      </c>
    </row>
    <row r="704" spans="1:25" ht="79.5" customHeight="1">
      <c r="A704" s="4" t="s">
        <v>357</v>
      </c>
      <c r="B704" s="4" t="s">
        <v>63</v>
      </c>
      <c r="C704" s="4" t="s">
        <v>248</v>
      </c>
      <c r="D704" s="4" t="s">
        <v>158</v>
      </c>
      <c r="E704" s="4" t="s">
        <v>854</v>
      </c>
      <c r="F704" s="4" t="s">
        <v>885</v>
      </c>
      <c r="G704" s="2">
        <v>2014</v>
      </c>
      <c r="H704" s="4">
        <v>-4000000</v>
      </c>
      <c r="I704" s="4">
        <v>0</v>
      </c>
      <c r="J704" s="4" t="s">
        <v>775</v>
      </c>
      <c r="K704" s="4"/>
      <c r="L704" s="4" t="s">
        <v>737</v>
      </c>
      <c r="M704" s="3">
        <v>41950</v>
      </c>
      <c r="N704" s="4" t="s">
        <v>597</v>
      </c>
      <c r="O704" s="4" t="s">
        <v>718</v>
      </c>
      <c r="P704" s="4" t="s">
        <v>861</v>
      </c>
      <c r="Q704" s="4" t="s">
        <v>560</v>
      </c>
      <c r="R704" s="4" t="s">
        <v>357</v>
      </c>
      <c r="S704" s="4" t="s">
        <v>285</v>
      </c>
      <c r="T704" s="4" t="s">
        <v>439</v>
      </c>
      <c r="U704" s="4" t="s">
        <v>412</v>
      </c>
      <c r="V704" s="4">
        <v>220581</v>
      </c>
      <c r="W704" s="4"/>
      <c r="X704" s="4" t="s">
        <v>564</v>
      </c>
      <c r="Y704" s="4" t="s">
        <v>731</v>
      </c>
    </row>
    <row r="705" spans="1:25" ht="79.5" customHeight="1">
      <c r="A705" s="4" t="s">
        <v>357</v>
      </c>
      <c r="B705" s="4" t="s">
        <v>63</v>
      </c>
      <c r="C705" s="4" t="s">
        <v>248</v>
      </c>
      <c r="D705" s="4" t="s">
        <v>158</v>
      </c>
      <c r="E705" s="4" t="s">
        <v>854</v>
      </c>
      <c r="F705" s="4" t="s">
        <v>885</v>
      </c>
      <c r="G705" s="2">
        <v>2014</v>
      </c>
      <c r="H705" s="4">
        <v>-4000000</v>
      </c>
      <c r="I705" s="4">
        <v>0</v>
      </c>
      <c r="J705" s="4" t="s">
        <v>189</v>
      </c>
      <c r="K705" s="4"/>
      <c r="L705" s="4" t="s">
        <v>737</v>
      </c>
      <c r="M705" s="3">
        <v>41950</v>
      </c>
      <c r="N705" s="4" t="s">
        <v>597</v>
      </c>
      <c r="O705" s="4" t="s">
        <v>718</v>
      </c>
      <c r="P705" s="4" t="s">
        <v>861</v>
      </c>
      <c r="Q705" s="4" t="s">
        <v>560</v>
      </c>
      <c r="R705" s="4" t="s">
        <v>357</v>
      </c>
      <c r="S705" s="4" t="s">
        <v>285</v>
      </c>
      <c r="T705" s="4" t="s">
        <v>439</v>
      </c>
      <c r="U705" s="4" t="s">
        <v>412</v>
      </c>
      <c r="V705" s="4">
        <v>220580</v>
      </c>
      <c r="W705" s="4"/>
      <c r="X705" s="4" t="s">
        <v>564</v>
      </c>
      <c r="Y705" s="4" t="s">
        <v>731</v>
      </c>
    </row>
    <row r="706" spans="1:25" ht="12.75" customHeight="1"/>
    <row r="707" spans="1:25" ht="12.75" customHeight="1"/>
  </sheetData>
  <autoFilter ref="A7:Y705">
    <filterColumn colId="0"/>
    <filterColumn colId="9"/>
  </autoFilter>
  <mergeCells count="4">
    <mergeCell ref="A1:C1"/>
    <mergeCell ref="A2:C2"/>
    <mergeCell ref="A3:C3"/>
    <mergeCell ref="A4:C4"/>
  </mergeCells>
  <pageMargins left="0.75" right="0.75" top="1" bottom="1" header="0.5" footer="0.5"/>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dimension ref="A1:I7"/>
  <sheetViews>
    <sheetView workbookViewId="0">
      <selection activeCell="G13" sqref="G13"/>
    </sheetView>
  </sheetViews>
  <sheetFormatPr defaultColWidth="11.88671875" defaultRowHeight="13.2"/>
  <cols>
    <col min="4" max="4" width="11.88671875" style="6"/>
  </cols>
  <sheetData>
    <row r="1" spans="1:9">
      <c r="A1" s="11" t="s">
        <v>960</v>
      </c>
    </row>
    <row r="2" spans="1:9">
      <c r="A2" s="11" t="s">
        <v>961</v>
      </c>
    </row>
    <row r="4" spans="1:9" ht="39.6">
      <c r="A4" s="28" t="s">
        <v>954</v>
      </c>
      <c r="B4" s="29" t="s">
        <v>958</v>
      </c>
      <c r="C4" s="29" t="s">
        <v>949</v>
      </c>
      <c r="D4" s="29" t="s">
        <v>959</v>
      </c>
      <c r="E4" s="29" t="s">
        <v>946</v>
      </c>
      <c r="F4" s="29" t="s">
        <v>959</v>
      </c>
      <c r="H4" s="29" t="s">
        <v>1030</v>
      </c>
      <c r="I4" s="29" t="s">
        <v>1031</v>
      </c>
    </row>
    <row r="5" spans="1:9">
      <c r="A5" s="6" t="s">
        <v>952</v>
      </c>
      <c r="B5" s="10">
        <v>699.37872500000003</v>
      </c>
      <c r="C5" s="21">
        <f>B5/B7</f>
        <v>0.56482370652423863</v>
      </c>
      <c r="D5" s="21">
        <f>B5/988</f>
        <v>0.70787320344129556</v>
      </c>
      <c r="E5" s="10">
        <v>221.18984900000001</v>
      </c>
      <c r="F5" s="21">
        <f>SUM(B5+E5)/988</f>
        <v>0.93174956882591098</v>
      </c>
      <c r="H5" s="21">
        <f>B5/1500</f>
        <v>0.46625248333333336</v>
      </c>
      <c r="I5" s="21">
        <f>SUM(B5+E5)/1500</f>
        <v>0.61371238266666672</v>
      </c>
    </row>
    <row r="6" spans="1:9">
      <c r="A6" s="6" t="s">
        <v>953</v>
      </c>
      <c r="B6" s="10">
        <v>538.84608200000002</v>
      </c>
      <c r="C6" s="21">
        <f>B6/B7</f>
        <v>0.43517629347576137</v>
      </c>
      <c r="D6" s="21"/>
      <c r="E6" s="10">
        <v>678.36938999999995</v>
      </c>
      <c r="F6" s="21"/>
    </row>
    <row r="7" spans="1:9">
      <c r="A7" s="27" t="s">
        <v>917</v>
      </c>
      <c r="B7" s="10">
        <v>1238.2248070000001</v>
      </c>
      <c r="C7" s="21">
        <f>B7/B7</f>
        <v>1</v>
      </c>
      <c r="E7" s="10">
        <v>899.55923900000005</v>
      </c>
      <c r="F7" s="2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O155"/>
  <sheetViews>
    <sheetView topLeftCell="A29" workbookViewId="0">
      <selection activeCell="O8" sqref="O8"/>
    </sheetView>
  </sheetViews>
  <sheetFormatPr defaultRowHeight="13.2"/>
  <cols>
    <col min="1" max="1" width="37.6640625" customWidth="1"/>
    <col min="2" max="2" width="11.88671875" style="8" customWidth="1"/>
    <col min="4" max="4" width="9.109375" style="43"/>
  </cols>
  <sheetData>
    <row r="1" spans="1:15">
      <c r="A1" s="11" t="s">
        <v>963</v>
      </c>
    </row>
    <row r="2" spans="1:15">
      <c r="A2" s="11" t="s">
        <v>961</v>
      </c>
    </row>
    <row r="4" spans="1:15" s="9" customFormat="1" ht="39.6">
      <c r="A4" s="28" t="s">
        <v>564</v>
      </c>
      <c r="B4" s="29" t="s">
        <v>1028</v>
      </c>
      <c r="C4" s="29" t="s">
        <v>955</v>
      </c>
      <c r="D4" s="29" t="s">
        <v>1027</v>
      </c>
      <c r="N4" s="28" t="s">
        <v>564</v>
      </c>
      <c r="O4" s="28" t="s">
        <v>920</v>
      </c>
    </row>
    <row r="5" spans="1:15">
      <c r="A5" s="35" t="s">
        <v>939</v>
      </c>
      <c r="B5" s="7">
        <v>377.85269099999999</v>
      </c>
      <c r="C5" s="21">
        <f>B5/B$155</f>
        <v>0.30515677675322167</v>
      </c>
      <c r="D5" s="10">
        <v>45.308627000000001</v>
      </c>
      <c r="N5" s="6" t="s">
        <v>939</v>
      </c>
      <c r="O5" s="10">
        <v>377.85269099999999</v>
      </c>
    </row>
    <row r="6" spans="1:15">
      <c r="A6" s="35" t="s">
        <v>921</v>
      </c>
      <c r="B6" s="7">
        <v>117.669749</v>
      </c>
      <c r="C6" s="21">
        <f t="shared" ref="C6:C69" si="0">B6/B$155</f>
        <v>9.5031005948825242E-2</v>
      </c>
      <c r="D6" s="10">
        <v>234.96862899999999</v>
      </c>
      <c r="N6" s="6" t="s">
        <v>921</v>
      </c>
      <c r="O6" s="10">
        <v>117.669749</v>
      </c>
    </row>
    <row r="7" spans="1:15">
      <c r="A7" t="s">
        <v>198</v>
      </c>
      <c r="B7" s="7">
        <v>105.5</v>
      </c>
      <c r="C7" s="21">
        <f t="shared" si="0"/>
        <v>8.5202621853141397E-2</v>
      </c>
      <c r="D7" s="10">
        <v>112.5</v>
      </c>
      <c r="N7" t="s">
        <v>198</v>
      </c>
      <c r="O7" s="10">
        <v>105.5</v>
      </c>
    </row>
    <row r="8" spans="1:15">
      <c r="A8" t="s">
        <v>269</v>
      </c>
      <c r="B8" s="7">
        <v>76.783473000000001</v>
      </c>
      <c r="C8" s="21">
        <f t="shared" si="0"/>
        <v>6.2010930943980025E-2</v>
      </c>
      <c r="D8" s="10">
        <v>53.235823000000003</v>
      </c>
      <c r="N8" s="6" t="s">
        <v>940</v>
      </c>
      <c r="O8" s="10">
        <v>88.147114999999999</v>
      </c>
    </row>
    <row r="9" spans="1:15">
      <c r="A9" s="35" t="s">
        <v>922</v>
      </c>
      <c r="B9" s="7">
        <v>75.670040999999998</v>
      </c>
      <c r="C9" s="21">
        <f t="shared" si="0"/>
        <v>6.1111714587058823E-2</v>
      </c>
      <c r="D9" s="10">
        <v>0</v>
      </c>
      <c r="N9" t="s">
        <v>269</v>
      </c>
      <c r="O9" s="10">
        <v>76.783473000000001</v>
      </c>
    </row>
    <row r="10" spans="1:15">
      <c r="A10" t="s">
        <v>819</v>
      </c>
      <c r="B10" s="7">
        <v>51.184721000000003</v>
      </c>
      <c r="C10" s="21">
        <f t="shared" si="0"/>
        <v>4.1337179412526501E-2</v>
      </c>
      <c r="D10" s="10">
        <v>6.1286360000000002</v>
      </c>
      <c r="N10" s="6" t="s">
        <v>924</v>
      </c>
      <c r="O10" s="10">
        <v>75.670040999999998</v>
      </c>
    </row>
    <row r="11" spans="1:15">
      <c r="A11" s="35" t="s">
        <v>923</v>
      </c>
      <c r="B11" s="7">
        <v>45.366252000000003</v>
      </c>
      <c r="C11" s="21">
        <f t="shared" si="0"/>
        <v>3.6638138521803983E-2</v>
      </c>
      <c r="D11" s="10">
        <v>17.399999999999999</v>
      </c>
      <c r="N11" t="s">
        <v>819</v>
      </c>
      <c r="O11" s="10">
        <v>51.184721000000003</v>
      </c>
    </row>
    <row r="12" spans="1:15">
      <c r="A12" t="s">
        <v>83</v>
      </c>
      <c r="B12" s="7">
        <v>41</v>
      </c>
      <c r="C12" s="21">
        <f t="shared" si="0"/>
        <v>3.3111919393163956E-2</v>
      </c>
      <c r="D12" s="10">
        <v>6</v>
      </c>
      <c r="N12" s="6" t="s">
        <v>923</v>
      </c>
      <c r="O12" s="10">
        <v>45.366252000000003</v>
      </c>
    </row>
    <row r="13" spans="1:15">
      <c r="A13" t="s">
        <v>612</v>
      </c>
      <c r="B13" s="7">
        <v>38.092587000000002</v>
      </c>
      <c r="C13" s="21">
        <f t="shared" si="0"/>
        <v>3.0763870005392324E-2</v>
      </c>
      <c r="D13" s="10">
        <v>6.1625819999999996</v>
      </c>
      <c r="N13" t="s">
        <v>83</v>
      </c>
      <c r="O13" s="10">
        <v>41</v>
      </c>
    </row>
    <row r="14" spans="1:15">
      <c r="A14" t="s">
        <v>497</v>
      </c>
      <c r="B14" s="7">
        <v>35.808633999999998</v>
      </c>
      <c r="C14" s="21">
        <f t="shared" si="0"/>
        <v>2.8919331770422198E-2</v>
      </c>
      <c r="D14" s="10">
        <v>33.332186</v>
      </c>
      <c r="N14" t="s">
        <v>497</v>
      </c>
      <c r="O14" s="10">
        <v>38.092587000000002</v>
      </c>
    </row>
    <row r="15" spans="1:15">
      <c r="A15" t="s">
        <v>63</v>
      </c>
      <c r="B15" s="7">
        <v>26.583116</v>
      </c>
      <c r="C15" s="21">
        <f t="shared" si="0"/>
        <v>2.1468731566125051E-2</v>
      </c>
      <c r="D15" s="10">
        <v>0</v>
      </c>
    </row>
    <row r="16" spans="1:15">
      <c r="A16" t="s">
        <v>343</v>
      </c>
      <c r="B16" s="7">
        <v>26.380132</v>
      </c>
      <c r="C16" s="21">
        <f t="shared" si="0"/>
        <v>2.1304800106464027E-2</v>
      </c>
      <c r="D16" s="10">
        <v>0</v>
      </c>
      <c r="N16" s="6" t="s">
        <v>941</v>
      </c>
    </row>
    <row r="17" spans="1:15">
      <c r="A17" t="s">
        <v>653</v>
      </c>
      <c r="B17" s="7">
        <v>23.701304</v>
      </c>
      <c r="C17" s="21">
        <f t="shared" si="0"/>
        <v>1.9141357745387184E-2</v>
      </c>
      <c r="D17" s="10">
        <v>2.2890000000000001</v>
      </c>
    </row>
    <row r="18" spans="1:15">
      <c r="A18" t="s">
        <v>36</v>
      </c>
      <c r="B18" s="7">
        <v>21.396256999999999</v>
      </c>
      <c r="C18" s="21">
        <f t="shared" si="0"/>
        <v>1.7279783831693173E-2</v>
      </c>
      <c r="D18" s="10">
        <v>21.869350000000001</v>
      </c>
    </row>
    <row r="19" spans="1:15">
      <c r="A19" t="s">
        <v>275</v>
      </c>
      <c r="B19" s="7">
        <v>16.683658999999999</v>
      </c>
      <c r="C19" s="21">
        <f t="shared" si="0"/>
        <v>1.3473852975391082E-2</v>
      </c>
      <c r="D19" s="10">
        <v>14.4</v>
      </c>
      <c r="N19" s="28" t="s">
        <v>564</v>
      </c>
      <c r="O19" s="28" t="s">
        <v>920</v>
      </c>
    </row>
    <row r="20" spans="1:15">
      <c r="A20" t="s">
        <v>354</v>
      </c>
      <c r="B20" s="7">
        <v>16.149999999999999</v>
      </c>
      <c r="C20" s="21">
        <f t="shared" si="0"/>
        <v>1.304286580974629E-2</v>
      </c>
      <c r="D20" s="10">
        <v>88.2</v>
      </c>
      <c r="N20" s="6" t="s">
        <v>939</v>
      </c>
      <c r="O20" s="7">
        <v>377.85269099999999</v>
      </c>
    </row>
    <row r="21" spans="1:15">
      <c r="A21" t="s">
        <v>170</v>
      </c>
      <c r="B21" s="7">
        <v>16.122064999999999</v>
      </c>
      <c r="C21" s="21">
        <f t="shared" si="0"/>
        <v>1.3020305286130483E-2</v>
      </c>
      <c r="D21" s="10">
        <v>0</v>
      </c>
      <c r="N21" s="6" t="s">
        <v>921</v>
      </c>
      <c r="O21" s="7">
        <v>117.669749</v>
      </c>
    </row>
    <row r="22" spans="1:15">
      <c r="A22" t="s">
        <v>665</v>
      </c>
      <c r="B22" s="7">
        <v>15.729958999999999</v>
      </c>
      <c r="C22" s="21">
        <f t="shared" si="0"/>
        <v>1.2703637425994485E-2</v>
      </c>
      <c r="D22" s="10">
        <v>0</v>
      </c>
      <c r="N22" s="6" t="s">
        <v>198</v>
      </c>
      <c r="O22" s="7">
        <v>105.5</v>
      </c>
    </row>
    <row r="23" spans="1:15">
      <c r="A23" t="s">
        <v>400</v>
      </c>
      <c r="B23" s="7">
        <v>15.102639</v>
      </c>
      <c r="C23" s="21">
        <f t="shared" si="0"/>
        <v>1.2197008907123276E-2</v>
      </c>
      <c r="D23" s="10">
        <v>17.200025</v>
      </c>
      <c r="N23" s="6" t="s">
        <v>269</v>
      </c>
      <c r="O23" s="7">
        <v>76.783473000000001</v>
      </c>
    </row>
    <row r="24" spans="1:15">
      <c r="A24" t="s">
        <v>537</v>
      </c>
      <c r="B24" s="7">
        <v>13.649998999999999</v>
      </c>
      <c r="C24" s="21">
        <f t="shared" si="0"/>
        <v>1.1023845526945575E-2</v>
      </c>
      <c r="D24" s="10">
        <v>36.350000999999999</v>
      </c>
      <c r="N24" s="6" t="s">
        <v>922</v>
      </c>
      <c r="O24" s="7">
        <v>75.670040999999998</v>
      </c>
    </row>
    <row r="25" spans="1:15">
      <c r="A25" t="s">
        <v>799</v>
      </c>
      <c r="B25" s="7">
        <v>11.230929</v>
      </c>
      <c r="C25" s="21">
        <f t="shared" si="0"/>
        <v>9.0701857502035969E-3</v>
      </c>
      <c r="D25" s="10">
        <v>0.374332</v>
      </c>
      <c r="N25" s="6" t="s">
        <v>956</v>
      </c>
      <c r="O25" s="20">
        <f>B155-SUM(O20:O24)</f>
        <v>484.74885300000017</v>
      </c>
    </row>
    <row r="26" spans="1:15">
      <c r="A26" t="s">
        <v>27</v>
      </c>
      <c r="B26" s="7">
        <v>8.8945869999999996</v>
      </c>
      <c r="C26" s="21">
        <f t="shared" si="0"/>
        <v>7.183337750719122E-3</v>
      </c>
      <c r="D26" s="10">
        <v>3.1766200000000002</v>
      </c>
    </row>
    <row r="27" spans="1:15">
      <c r="A27" t="s">
        <v>163</v>
      </c>
      <c r="B27" s="7">
        <v>8.1953870000000002</v>
      </c>
      <c r="C27" s="21">
        <f t="shared" si="0"/>
        <v>6.6186583838971653E-3</v>
      </c>
      <c r="D27" s="10">
        <v>0</v>
      </c>
    </row>
    <row r="28" spans="1:15">
      <c r="A28" t="s">
        <v>448</v>
      </c>
      <c r="B28" s="7">
        <v>7.5</v>
      </c>
      <c r="C28" s="21">
        <f t="shared" si="0"/>
        <v>6.0570584255787725E-3</v>
      </c>
      <c r="D28" s="10">
        <v>12.5</v>
      </c>
    </row>
    <row r="29" spans="1:15">
      <c r="A29" t="s">
        <v>149</v>
      </c>
      <c r="B29" s="7">
        <v>5.6</v>
      </c>
      <c r="C29" s="21">
        <f t="shared" si="0"/>
        <v>4.5226036244321501E-3</v>
      </c>
      <c r="D29" s="10">
        <v>0</v>
      </c>
    </row>
    <row r="30" spans="1:15">
      <c r="A30" t="s">
        <v>18</v>
      </c>
      <c r="B30" s="7">
        <v>5</v>
      </c>
      <c r="C30" s="21">
        <f t="shared" si="0"/>
        <v>4.0380389503858489E-3</v>
      </c>
      <c r="D30" s="10">
        <v>0</v>
      </c>
    </row>
    <row r="31" spans="1:15">
      <c r="A31" t="s">
        <v>283</v>
      </c>
      <c r="B31" s="7">
        <v>5</v>
      </c>
      <c r="C31" s="21">
        <f t="shared" si="0"/>
        <v>4.0380389503858489E-3</v>
      </c>
      <c r="D31" s="10">
        <v>0</v>
      </c>
    </row>
    <row r="32" spans="1:15">
      <c r="A32" t="s">
        <v>658</v>
      </c>
      <c r="B32" s="7">
        <v>5</v>
      </c>
      <c r="C32" s="21">
        <f t="shared" si="0"/>
        <v>4.0380389503858489E-3</v>
      </c>
      <c r="D32" s="10">
        <v>0</v>
      </c>
    </row>
    <row r="33" spans="1:4">
      <c r="A33" t="s">
        <v>320</v>
      </c>
      <c r="B33" s="7">
        <v>4.2630860000000004</v>
      </c>
      <c r="C33" s="21">
        <f t="shared" si="0"/>
        <v>3.4429014633689213E-3</v>
      </c>
      <c r="D33" s="10">
        <v>0</v>
      </c>
    </row>
    <row r="34" spans="1:4">
      <c r="A34" t="s">
        <v>367</v>
      </c>
      <c r="B34" s="7">
        <v>4</v>
      </c>
      <c r="C34" s="21">
        <f t="shared" si="0"/>
        <v>3.2304311603086788E-3</v>
      </c>
      <c r="D34" s="10">
        <v>0</v>
      </c>
    </row>
    <row r="35" spans="1:4">
      <c r="A35" t="s">
        <v>270</v>
      </c>
      <c r="B35" s="7">
        <v>2.8214670000000002</v>
      </c>
      <c r="C35" s="21">
        <f t="shared" si="0"/>
        <v>2.278638728645662E-3</v>
      </c>
      <c r="D35" s="10">
        <v>0</v>
      </c>
    </row>
    <row r="36" spans="1:4">
      <c r="A36" t="s">
        <v>486</v>
      </c>
      <c r="B36" s="7">
        <v>2.5099559999999999</v>
      </c>
      <c r="C36" s="21">
        <f t="shared" si="0"/>
        <v>2.0270600183509326E-3</v>
      </c>
      <c r="D36" s="10">
        <v>0</v>
      </c>
    </row>
    <row r="37" spans="1:4">
      <c r="A37" t="s">
        <v>782</v>
      </c>
      <c r="B37" s="7">
        <v>2.20601</v>
      </c>
      <c r="C37" s="21">
        <f t="shared" si="0"/>
        <v>1.7815908609881371E-3</v>
      </c>
      <c r="D37" s="10">
        <v>6.3278270000000001</v>
      </c>
    </row>
    <row r="38" spans="1:4">
      <c r="A38" t="s">
        <v>599</v>
      </c>
      <c r="B38" s="7">
        <v>2.035396</v>
      </c>
      <c r="C38" s="21">
        <f t="shared" si="0"/>
        <v>1.6438016654919108E-3</v>
      </c>
      <c r="D38" s="10">
        <v>0</v>
      </c>
    </row>
    <row r="39" spans="1:4">
      <c r="A39" t="s">
        <v>611</v>
      </c>
      <c r="B39" s="7">
        <v>2</v>
      </c>
      <c r="C39" s="21">
        <f t="shared" si="0"/>
        <v>1.6152155801543394E-3</v>
      </c>
      <c r="D39" s="10">
        <v>0</v>
      </c>
    </row>
    <row r="40" spans="1:4">
      <c r="A40" t="s">
        <v>542</v>
      </c>
      <c r="B40" s="7">
        <v>2</v>
      </c>
      <c r="C40" s="21">
        <f t="shared" si="0"/>
        <v>1.6152155801543394E-3</v>
      </c>
      <c r="D40" s="10">
        <v>0</v>
      </c>
    </row>
    <row r="41" spans="1:4">
      <c r="A41" t="s">
        <v>668</v>
      </c>
      <c r="B41" s="7">
        <v>1.58816</v>
      </c>
      <c r="C41" s="21">
        <f t="shared" si="0"/>
        <v>1.2826103878889579E-3</v>
      </c>
      <c r="D41" s="10">
        <v>0</v>
      </c>
    </row>
    <row r="42" spans="1:4">
      <c r="A42" t="s">
        <v>512</v>
      </c>
      <c r="B42" s="7">
        <v>1.581102</v>
      </c>
      <c r="C42" s="21">
        <f t="shared" si="0"/>
        <v>1.2769102921065931E-3</v>
      </c>
      <c r="D42" s="10">
        <v>0</v>
      </c>
    </row>
    <row r="43" spans="1:4">
      <c r="A43" t="s">
        <v>644</v>
      </c>
      <c r="B43" s="7">
        <v>1.35</v>
      </c>
      <c r="C43" s="21">
        <f t="shared" si="0"/>
        <v>1.0902705166041791E-3</v>
      </c>
      <c r="D43" s="10">
        <v>5.2499999999999998E-2</v>
      </c>
    </row>
    <row r="44" spans="1:4">
      <c r="A44" t="s">
        <v>804</v>
      </c>
      <c r="B44" s="7">
        <v>1.249061</v>
      </c>
      <c r="C44" s="21">
        <f t="shared" si="0"/>
        <v>1.0087513938815797E-3</v>
      </c>
      <c r="D44" s="10">
        <v>0</v>
      </c>
    </row>
    <row r="45" spans="1:4">
      <c r="A45" t="s">
        <v>705</v>
      </c>
      <c r="B45" s="7">
        <v>1.16882</v>
      </c>
      <c r="C45" s="21">
        <f t="shared" si="0"/>
        <v>9.4394813719799744E-4</v>
      </c>
      <c r="D45" s="10">
        <v>0</v>
      </c>
    </row>
    <row r="46" spans="1:4">
      <c r="A46" t="s">
        <v>538</v>
      </c>
      <c r="B46" s="7">
        <v>1.1000000000000001</v>
      </c>
      <c r="C46" s="21">
        <f t="shared" si="0"/>
        <v>8.8836856908488669E-4</v>
      </c>
      <c r="D46" s="10">
        <v>0</v>
      </c>
    </row>
    <row r="47" spans="1:4">
      <c r="A47" t="s">
        <v>260</v>
      </c>
      <c r="B47" s="7">
        <v>1.044788</v>
      </c>
      <c r="C47" s="21">
        <f t="shared" si="0"/>
        <v>8.4377892777914604E-4</v>
      </c>
      <c r="D47" s="10">
        <v>0</v>
      </c>
    </row>
    <row r="48" spans="1:4">
      <c r="A48" t="s">
        <v>287</v>
      </c>
      <c r="B48" s="7">
        <v>1.0362690000000001</v>
      </c>
      <c r="C48" s="21">
        <f t="shared" si="0"/>
        <v>8.3689891701547862E-4</v>
      </c>
      <c r="D48" s="10">
        <v>0</v>
      </c>
    </row>
    <row r="49" spans="1:4">
      <c r="A49" t="s">
        <v>54</v>
      </c>
      <c r="B49" s="7">
        <v>1</v>
      </c>
      <c r="C49" s="21">
        <f t="shared" si="0"/>
        <v>8.0760779007716971E-4</v>
      </c>
      <c r="D49" s="10">
        <v>0</v>
      </c>
    </row>
    <row r="50" spans="1:4">
      <c r="A50" t="s">
        <v>17</v>
      </c>
      <c r="B50" s="7">
        <v>1</v>
      </c>
      <c r="C50" s="21">
        <f t="shared" si="0"/>
        <v>8.0760779007716971E-4</v>
      </c>
      <c r="D50" s="10">
        <v>1</v>
      </c>
    </row>
    <row r="51" spans="1:4">
      <c r="A51" t="s">
        <v>590</v>
      </c>
      <c r="B51" s="7">
        <v>1</v>
      </c>
      <c r="C51" s="21">
        <f t="shared" si="0"/>
        <v>8.0760779007716971E-4</v>
      </c>
      <c r="D51" s="10">
        <v>0</v>
      </c>
    </row>
    <row r="52" spans="1:4">
      <c r="A52" t="s">
        <v>318</v>
      </c>
      <c r="B52" s="7">
        <v>1</v>
      </c>
      <c r="C52" s="21">
        <f t="shared" si="0"/>
        <v>8.0760779007716971E-4</v>
      </c>
      <c r="D52" s="10">
        <v>0</v>
      </c>
    </row>
    <row r="53" spans="1:4">
      <c r="A53" t="s">
        <v>567</v>
      </c>
      <c r="B53" s="7">
        <v>1</v>
      </c>
      <c r="C53" s="21">
        <f t="shared" si="0"/>
        <v>8.0760779007716971E-4</v>
      </c>
      <c r="D53" s="10">
        <v>0</v>
      </c>
    </row>
    <row r="54" spans="1:4">
      <c r="A54" t="s">
        <v>545</v>
      </c>
      <c r="B54" s="7">
        <v>1</v>
      </c>
      <c r="C54" s="21">
        <f t="shared" si="0"/>
        <v>8.0760779007716971E-4</v>
      </c>
      <c r="D54" s="10">
        <v>0</v>
      </c>
    </row>
    <row r="55" spans="1:4">
      <c r="A55" t="s">
        <v>495</v>
      </c>
      <c r="B55" s="7">
        <v>1</v>
      </c>
      <c r="C55" s="21">
        <f t="shared" si="0"/>
        <v>8.0760779007716971E-4</v>
      </c>
      <c r="D55" s="10">
        <v>0</v>
      </c>
    </row>
    <row r="56" spans="1:4">
      <c r="A56" t="s">
        <v>899</v>
      </c>
      <c r="B56" s="7">
        <v>0.92400000000000004</v>
      </c>
      <c r="C56" s="21">
        <f t="shared" si="0"/>
        <v>7.4622959803130487E-4</v>
      </c>
      <c r="D56" s="10">
        <v>0</v>
      </c>
    </row>
    <row r="57" spans="1:4">
      <c r="A57" t="s">
        <v>606</v>
      </c>
      <c r="B57" s="7">
        <v>0.79409799999999997</v>
      </c>
      <c r="C57" s="21">
        <f t="shared" si="0"/>
        <v>6.4131973088470031E-4</v>
      </c>
      <c r="D57" s="10">
        <v>0</v>
      </c>
    </row>
    <row r="58" spans="1:4">
      <c r="A58" t="s">
        <v>441</v>
      </c>
      <c r="B58" s="7">
        <v>0.7</v>
      </c>
      <c r="C58" s="21">
        <f t="shared" si="0"/>
        <v>5.6532545305401877E-4</v>
      </c>
      <c r="D58" s="10">
        <v>0</v>
      </c>
    </row>
    <row r="59" spans="1:4">
      <c r="A59" t="s">
        <v>759</v>
      </c>
      <c r="B59" s="7">
        <v>0.69051200000000001</v>
      </c>
      <c r="C59" s="21">
        <f t="shared" si="0"/>
        <v>5.5766287034176665E-4</v>
      </c>
      <c r="D59" s="10">
        <v>0</v>
      </c>
    </row>
    <row r="60" spans="1:4">
      <c r="A60" t="s">
        <v>758</v>
      </c>
      <c r="B60" s="7">
        <v>0.65876199999999996</v>
      </c>
      <c r="C60" s="21">
        <f t="shared" si="0"/>
        <v>5.3202132300681642E-4</v>
      </c>
      <c r="D60" s="10">
        <v>0</v>
      </c>
    </row>
    <row r="61" spans="1:4">
      <c r="A61" t="s">
        <v>858</v>
      </c>
      <c r="B61" s="7">
        <v>0.635324</v>
      </c>
      <c r="C61" s="21">
        <f t="shared" si="0"/>
        <v>5.1309261162298776E-4</v>
      </c>
      <c r="D61" s="10">
        <v>0</v>
      </c>
    </row>
    <row r="62" spans="1:4">
      <c r="A62" t="s">
        <v>438</v>
      </c>
      <c r="B62" s="7">
        <v>0.61699999999999999</v>
      </c>
      <c r="C62" s="21">
        <f t="shared" si="0"/>
        <v>4.9829400647761373E-4</v>
      </c>
      <c r="D62" s="10">
        <v>0</v>
      </c>
    </row>
    <row r="63" spans="1:4">
      <c r="A63" t="s">
        <v>710</v>
      </c>
      <c r="B63" s="7">
        <v>0.59</v>
      </c>
      <c r="C63" s="21">
        <f t="shared" si="0"/>
        <v>4.7648859614553009E-4</v>
      </c>
      <c r="D63" s="10">
        <v>0</v>
      </c>
    </row>
    <row r="64" spans="1:4">
      <c r="A64" t="s">
        <v>882</v>
      </c>
      <c r="B64" s="7">
        <v>0.5</v>
      </c>
      <c r="C64" s="21">
        <f t="shared" si="0"/>
        <v>4.0380389503858486E-4</v>
      </c>
      <c r="D64" s="10">
        <v>12</v>
      </c>
    </row>
    <row r="65" spans="1:4">
      <c r="A65" t="s">
        <v>487</v>
      </c>
      <c r="B65" s="7">
        <v>0.5</v>
      </c>
      <c r="C65" s="21">
        <f t="shared" si="0"/>
        <v>4.0380389503858486E-4</v>
      </c>
      <c r="D65" s="10">
        <v>0</v>
      </c>
    </row>
    <row r="66" spans="1:4">
      <c r="A66" t="s">
        <v>306</v>
      </c>
      <c r="B66" s="7">
        <v>0.48102400000000001</v>
      </c>
      <c r="C66" s="21">
        <f t="shared" si="0"/>
        <v>3.8847872961408046E-4</v>
      </c>
      <c r="D66" s="10">
        <v>0</v>
      </c>
    </row>
    <row r="67" spans="1:4">
      <c r="A67" t="s">
        <v>421</v>
      </c>
      <c r="B67" s="7">
        <v>0.44622800000000001</v>
      </c>
      <c r="C67" s="21">
        <f t="shared" si="0"/>
        <v>3.6037720895055531E-4</v>
      </c>
      <c r="D67" s="10">
        <v>0</v>
      </c>
    </row>
    <row r="68" spans="1:4">
      <c r="A68" t="s">
        <v>893</v>
      </c>
      <c r="B68" s="7">
        <v>0.4</v>
      </c>
      <c r="C68" s="21">
        <f t="shared" si="0"/>
        <v>3.2304311603086787E-4</v>
      </c>
      <c r="D68" s="10">
        <v>0</v>
      </c>
    </row>
    <row r="69" spans="1:4">
      <c r="A69" t="s">
        <v>107</v>
      </c>
      <c r="B69" s="7">
        <v>0.33034999999999998</v>
      </c>
      <c r="C69" s="21">
        <f t="shared" si="0"/>
        <v>2.6679323345199301E-4</v>
      </c>
      <c r="D69" s="10">
        <v>0</v>
      </c>
    </row>
    <row r="70" spans="1:4">
      <c r="A70" t="s">
        <v>102</v>
      </c>
      <c r="B70" s="7">
        <v>0.30864200000000003</v>
      </c>
      <c r="C70" s="21">
        <f t="shared" ref="C70:C133" si="1">B70/B$155</f>
        <v>2.4926168354499781E-4</v>
      </c>
      <c r="D70" s="10">
        <v>0</v>
      </c>
    </row>
    <row r="71" spans="1:4">
      <c r="A71" t="s">
        <v>7</v>
      </c>
      <c r="B71" s="7">
        <v>0.25</v>
      </c>
      <c r="C71" s="21">
        <f t="shared" si="1"/>
        <v>2.0190194751929243E-4</v>
      </c>
      <c r="D71" s="10">
        <v>0</v>
      </c>
    </row>
    <row r="72" spans="1:4">
      <c r="A72" t="s">
        <v>399</v>
      </c>
      <c r="B72" s="7">
        <v>0.247</v>
      </c>
      <c r="C72" s="21">
        <f t="shared" si="1"/>
        <v>1.9947912414906092E-4</v>
      </c>
      <c r="D72" s="10">
        <v>0</v>
      </c>
    </row>
    <row r="73" spans="1:4">
      <c r="A73" t="s">
        <v>562</v>
      </c>
      <c r="B73" s="7">
        <v>0.23400000000000001</v>
      </c>
      <c r="C73" s="21">
        <f t="shared" si="1"/>
        <v>1.8898022287805772E-4</v>
      </c>
      <c r="D73" s="10">
        <v>0</v>
      </c>
    </row>
    <row r="74" spans="1:4">
      <c r="A74" t="s">
        <v>494</v>
      </c>
      <c r="B74" s="7">
        <v>0.22500000000000001</v>
      </c>
      <c r="C74" s="21">
        <f t="shared" si="1"/>
        <v>1.8171175276736318E-4</v>
      </c>
      <c r="D74" s="10">
        <v>0</v>
      </c>
    </row>
    <row r="75" spans="1:4">
      <c r="A75" t="s">
        <v>695</v>
      </c>
      <c r="B75" s="7">
        <v>0.2</v>
      </c>
      <c r="C75" s="21">
        <f t="shared" si="1"/>
        <v>1.6152155801543394E-4</v>
      </c>
      <c r="D75" s="10">
        <v>0</v>
      </c>
    </row>
    <row r="76" spans="1:4">
      <c r="A76" t="s">
        <v>755</v>
      </c>
      <c r="B76" s="7">
        <v>0.2</v>
      </c>
      <c r="C76" s="21">
        <f t="shared" si="1"/>
        <v>1.6152155801543394E-4</v>
      </c>
      <c r="D76" s="10">
        <v>0</v>
      </c>
    </row>
    <row r="77" spans="1:4">
      <c r="A77" t="s">
        <v>356</v>
      </c>
      <c r="B77" s="7">
        <v>0.199628</v>
      </c>
      <c r="C77" s="21">
        <f t="shared" si="1"/>
        <v>1.6122112791752523E-4</v>
      </c>
      <c r="D77" s="10">
        <v>0</v>
      </c>
    </row>
    <row r="78" spans="1:4">
      <c r="A78" t="s">
        <v>205</v>
      </c>
      <c r="B78" s="7">
        <v>0.19073799999999999</v>
      </c>
      <c r="C78" s="21">
        <f t="shared" si="1"/>
        <v>1.5404149466373919E-4</v>
      </c>
      <c r="D78" s="10">
        <v>0</v>
      </c>
    </row>
    <row r="79" spans="1:4">
      <c r="A79" t="s">
        <v>442</v>
      </c>
      <c r="B79" s="7">
        <v>0.169405</v>
      </c>
      <c r="C79" s="21">
        <f t="shared" si="1"/>
        <v>1.3681279767802294E-4</v>
      </c>
      <c r="D79" s="10">
        <v>0</v>
      </c>
    </row>
    <row r="80" spans="1:4">
      <c r="A80" t="s">
        <v>294</v>
      </c>
      <c r="B80" s="7">
        <v>0.15</v>
      </c>
      <c r="C80" s="21">
        <f t="shared" si="1"/>
        <v>1.2114116851157545E-4</v>
      </c>
      <c r="D80" s="10">
        <v>0</v>
      </c>
    </row>
    <row r="81" spans="1:4">
      <c r="A81" t="s">
        <v>108</v>
      </c>
      <c r="B81" s="7">
        <v>0.15</v>
      </c>
      <c r="C81" s="21">
        <f t="shared" si="1"/>
        <v>1.2114116851157545E-4</v>
      </c>
      <c r="D81" s="10">
        <v>0</v>
      </c>
    </row>
    <row r="82" spans="1:4">
      <c r="A82" t="s">
        <v>411</v>
      </c>
      <c r="B82" s="7">
        <v>0.14218</v>
      </c>
      <c r="C82" s="21">
        <f t="shared" si="1"/>
        <v>1.1482567559317198E-4</v>
      </c>
      <c r="D82" s="10">
        <v>0</v>
      </c>
    </row>
    <row r="83" spans="1:4">
      <c r="A83" t="s">
        <v>473</v>
      </c>
      <c r="B83" s="7">
        <v>0.13369</v>
      </c>
      <c r="C83" s="21">
        <f t="shared" si="1"/>
        <v>1.0796908545541681E-4</v>
      </c>
      <c r="D83" s="10">
        <v>0</v>
      </c>
    </row>
    <row r="84" spans="1:4">
      <c r="A84" t="s">
        <v>792</v>
      </c>
      <c r="B84" s="7">
        <v>0.13175200000000001</v>
      </c>
      <c r="C84" s="21">
        <f t="shared" si="1"/>
        <v>1.0640394155824727E-4</v>
      </c>
      <c r="D84" s="10">
        <v>0</v>
      </c>
    </row>
    <row r="85" spans="1:4">
      <c r="A85" t="s">
        <v>366</v>
      </c>
      <c r="B85" s="7">
        <v>0.13081599999999999</v>
      </c>
      <c r="C85" s="21">
        <f t="shared" si="1"/>
        <v>1.0564802066673502E-4</v>
      </c>
      <c r="D85" s="10">
        <v>0</v>
      </c>
    </row>
    <row r="86" spans="1:4">
      <c r="A86" t="s">
        <v>848</v>
      </c>
      <c r="B86" s="7">
        <v>0.1</v>
      </c>
      <c r="C86" s="21">
        <f t="shared" si="1"/>
        <v>8.0760779007716968E-5</v>
      </c>
      <c r="D86" s="10">
        <v>0</v>
      </c>
    </row>
    <row r="87" spans="1:4">
      <c r="A87" t="s">
        <v>28</v>
      </c>
      <c r="B87" s="7">
        <v>0.1</v>
      </c>
      <c r="C87" s="21">
        <f t="shared" si="1"/>
        <v>8.0760779007716968E-5</v>
      </c>
      <c r="D87" s="10">
        <v>0</v>
      </c>
    </row>
    <row r="88" spans="1:4">
      <c r="A88" t="s">
        <v>671</v>
      </c>
      <c r="B88" s="7">
        <v>0.1</v>
      </c>
      <c r="C88" s="21">
        <f t="shared" si="1"/>
        <v>8.0760779007716968E-5</v>
      </c>
      <c r="D88" s="10">
        <v>0</v>
      </c>
    </row>
    <row r="89" spans="1:4">
      <c r="A89" t="s">
        <v>57</v>
      </c>
      <c r="B89" s="7">
        <v>0.1</v>
      </c>
      <c r="C89" s="21">
        <f t="shared" si="1"/>
        <v>8.0760779007716968E-5</v>
      </c>
      <c r="D89" s="10">
        <v>0</v>
      </c>
    </row>
    <row r="90" spans="1:4">
      <c r="A90" t="s">
        <v>557</v>
      </c>
      <c r="B90" s="7">
        <v>8.5338999999999998E-2</v>
      </c>
      <c r="C90" s="21">
        <f t="shared" si="1"/>
        <v>6.8920441197395577E-5</v>
      </c>
      <c r="D90" s="10">
        <v>0</v>
      </c>
    </row>
    <row r="91" spans="1:4">
      <c r="A91" t="s">
        <v>405</v>
      </c>
      <c r="B91" s="7">
        <v>0.08</v>
      </c>
      <c r="C91" s="21">
        <f t="shared" si="1"/>
        <v>6.4608623206173572E-5</v>
      </c>
      <c r="D91" s="10">
        <v>0</v>
      </c>
    </row>
    <row r="92" spans="1:4">
      <c r="A92" t="s">
        <v>99</v>
      </c>
      <c r="B92" s="7">
        <v>7.5795000000000001E-2</v>
      </c>
      <c r="C92" s="21">
        <f t="shared" si="1"/>
        <v>6.1212632448899074E-5</v>
      </c>
      <c r="D92" s="10">
        <v>0</v>
      </c>
    </row>
    <row r="93" spans="1:4">
      <c r="A93" t="s">
        <v>280</v>
      </c>
      <c r="B93" s="7">
        <v>7.4999999999999997E-2</v>
      </c>
      <c r="C93" s="21">
        <f t="shared" si="1"/>
        <v>6.0570584255787723E-5</v>
      </c>
      <c r="D93" s="10">
        <v>0</v>
      </c>
    </row>
    <row r="94" spans="1:4">
      <c r="A94" t="s">
        <v>913</v>
      </c>
      <c r="B94" s="7">
        <v>7.0000000000000007E-2</v>
      </c>
      <c r="C94" s="21">
        <f t="shared" si="1"/>
        <v>5.6532545305401881E-5</v>
      </c>
      <c r="D94" s="10">
        <v>0</v>
      </c>
    </row>
    <row r="95" spans="1:4">
      <c r="A95" t="s">
        <v>748</v>
      </c>
      <c r="B95" s="7">
        <v>6.7204E-2</v>
      </c>
      <c r="C95" s="21">
        <f t="shared" si="1"/>
        <v>5.4274473924346113E-5</v>
      </c>
      <c r="D95" s="10">
        <v>0</v>
      </c>
    </row>
    <row r="96" spans="1:4">
      <c r="A96" t="s">
        <v>150</v>
      </c>
      <c r="B96" s="7">
        <v>6.6845000000000002E-2</v>
      </c>
      <c r="C96" s="21">
        <f t="shared" si="1"/>
        <v>5.3984542727708407E-5</v>
      </c>
      <c r="D96" s="10">
        <v>0</v>
      </c>
    </row>
    <row r="97" spans="1:4">
      <c r="A97" t="s">
        <v>686</v>
      </c>
      <c r="B97" s="7">
        <v>6.3532000000000005E-2</v>
      </c>
      <c r="C97" s="21">
        <f t="shared" si="1"/>
        <v>5.130893811918275E-5</v>
      </c>
      <c r="D97" s="10">
        <v>0</v>
      </c>
    </row>
    <row r="98" spans="1:4">
      <c r="A98" t="s">
        <v>368</v>
      </c>
      <c r="B98" s="7">
        <v>5.688E-2</v>
      </c>
      <c r="C98" s="21">
        <f t="shared" si="1"/>
        <v>4.5936731099589413E-5</v>
      </c>
      <c r="D98" s="10">
        <v>0</v>
      </c>
    </row>
    <row r="99" spans="1:4">
      <c r="A99" t="s">
        <v>273</v>
      </c>
      <c r="B99" s="7">
        <v>5.2631999999999998E-2</v>
      </c>
      <c r="C99" s="21">
        <f t="shared" si="1"/>
        <v>4.2506013207341595E-5</v>
      </c>
      <c r="D99" s="10">
        <v>0</v>
      </c>
    </row>
    <row r="100" spans="1:4">
      <c r="A100" t="s">
        <v>244</v>
      </c>
      <c r="B100" s="7">
        <v>0.05</v>
      </c>
      <c r="C100" s="21">
        <f t="shared" si="1"/>
        <v>4.0380389503858484E-5</v>
      </c>
      <c r="D100" s="10">
        <v>0</v>
      </c>
    </row>
    <row r="101" spans="1:4">
      <c r="A101" t="s">
        <v>829</v>
      </c>
      <c r="B101" s="7">
        <v>0.05</v>
      </c>
      <c r="C101" s="21">
        <f t="shared" si="1"/>
        <v>4.0380389503858484E-5</v>
      </c>
      <c r="D101" s="10">
        <v>0</v>
      </c>
    </row>
    <row r="102" spans="1:4">
      <c r="A102" t="s">
        <v>650</v>
      </c>
      <c r="B102" s="7">
        <v>0.05</v>
      </c>
      <c r="C102" s="21">
        <f t="shared" si="1"/>
        <v>4.0380389503858484E-5</v>
      </c>
      <c r="D102" s="10">
        <v>0</v>
      </c>
    </row>
    <row r="103" spans="1:4">
      <c r="A103" t="s">
        <v>22</v>
      </c>
      <c r="B103" s="7">
        <v>0.05</v>
      </c>
      <c r="C103" s="21">
        <f t="shared" si="1"/>
        <v>4.0380389503858484E-5</v>
      </c>
      <c r="D103" s="10">
        <v>0</v>
      </c>
    </row>
    <row r="104" spans="1:4">
      <c r="A104" t="s">
        <v>734</v>
      </c>
      <c r="B104" s="7">
        <v>4.8000000000000001E-2</v>
      </c>
      <c r="C104" s="21">
        <f t="shared" si="1"/>
        <v>3.8765173923704146E-5</v>
      </c>
      <c r="D104" s="10">
        <v>0</v>
      </c>
    </row>
    <row r="105" spans="1:4">
      <c r="A105" t="s">
        <v>451</v>
      </c>
      <c r="B105" s="7">
        <v>4.4803000000000003E-2</v>
      </c>
      <c r="C105" s="21">
        <f t="shared" si="1"/>
        <v>3.6183251818827437E-5</v>
      </c>
      <c r="D105" s="10">
        <v>0</v>
      </c>
    </row>
    <row r="106" spans="1:4">
      <c r="A106" t="s">
        <v>615</v>
      </c>
      <c r="B106" s="7">
        <v>0.04</v>
      </c>
      <c r="C106" s="21">
        <f t="shared" si="1"/>
        <v>3.2304311603086786E-5</v>
      </c>
      <c r="D106" s="10">
        <v>0</v>
      </c>
    </row>
    <row r="107" spans="1:4">
      <c r="A107" t="s">
        <v>105</v>
      </c>
      <c r="B107" s="7">
        <v>3.9525999999999999E-2</v>
      </c>
      <c r="C107" s="21">
        <f t="shared" si="1"/>
        <v>3.192150551059021E-5</v>
      </c>
      <c r="D107" s="10">
        <v>0</v>
      </c>
    </row>
    <row r="108" spans="1:4">
      <c r="A108" t="s">
        <v>175</v>
      </c>
      <c r="B108" s="7">
        <v>3.2000000000000001E-2</v>
      </c>
      <c r="C108" s="21">
        <f t="shared" si="1"/>
        <v>2.5843449282469429E-5</v>
      </c>
      <c r="D108" s="10">
        <v>3.2</v>
      </c>
    </row>
    <row r="109" spans="1:4">
      <c r="A109" t="s">
        <v>484</v>
      </c>
      <c r="B109" s="7">
        <v>3.1362000000000001E-2</v>
      </c>
      <c r="C109" s="21">
        <f t="shared" si="1"/>
        <v>2.5328195512400197E-5</v>
      </c>
      <c r="D109" s="10">
        <v>0</v>
      </c>
    </row>
    <row r="110" spans="1:4">
      <c r="A110" t="s">
        <v>53</v>
      </c>
      <c r="B110" s="7">
        <v>3.1109000000000001E-2</v>
      </c>
      <c r="C110" s="21">
        <f t="shared" si="1"/>
        <v>2.5123870741510673E-5</v>
      </c>
      <c r="D110" s="10">
        <v>0</v>
      </c>
    </row>
    <row r="111" spans="1:4">
      <c r="A111" t="s">
        <v>429</v>
      </c>
      <c r="B111" s="7">
        <v>3.0345E-2</v>
      </c>
      <c r="C111" s="21">
        <f t="shared" si="1"/>
        <v>2.4506858389891714E-5</v>
      </c>
      <c r="D111" s="10">
        <v>0</v>
      </c>
    </row>
    <row r="112" spans="1:4">
      <c r="A112" t="s">
        <v>907</v>
      </c>
      <c r="B112" s="7">
        <v>2.5000000000000001E-2</v>
      </c>
      <c r="C112" s="21">
        <f t="shared" si="1"/>
        <v>2.0190194751929242E-5</v>
      </c>
      <c r="D112" s="10">
        <v>0</v>
      </c>
    </row>
    <row r="113" spans="1:4">
      <c r="A113" t="s">
        <v>503</v>
      </c>
      <c r="B113" s="7">
        <v>2.0053000000000001E-2</v>
      </c>
      <c r="C113" s="21">
        <f t="shared" si="1"/>
        <v>1.6194959014417484E-5</v>
      </c>
      <c r="D113" s="10">
        <v>0</v>
      </c>
    </row>
    <row r="114" spans="1:4">
      <c r="A114" t="s">
        <v>183</v>
      </c>
      <c r="B114" s="7">
        <v>2.0053000000000001E-2</v>
      </c>
      <c r="C114" s="21">
        <f t="shared" si="1"/>
        <v>1.6194959014417484E-5</v>
      </c>
      <c r="D114" s="10">
        <v>0</v>
      </c>
    </row>
    <row r="115" spans="1:4">
      <c r="A115" t="s">
        <v>5</v>
      </c>
      <c r="B115" s="7">
        <v>0.02</v>
      </c>
      <c r="C115" s="21">
        <f t="shared" si="1"/>
        <v>1.6152155801543393E-5</v>
      </c>
      <c r="D115" s="10">
        <v>0</v>
      </c>
    </row>
    <row r="116" spans="1:4">
      <c r="A116" t="s">
        <v>257</v>
      </c>
      <c r="B116" s="7">
        <v>0</v>
      </c>
      <c r="C116" s="21">
        <f t="shared" si="1"/>
        <v>0</v>
      </c>
      <c r="D116" s="10">
        <v>0</v>
      </c>
    </row>
    <row r="117" spans="1:4">
      <c r="A117" t="s">
        <v>552</v>
      </c>
      <c r="B117" s="7">
        <v>0</v>
      </c>
      <c r="C117" s="21">
        <f t="shared" si="1"/>
        <v>0</v>
      </c>
      <c r="D117" s="10">
        <v>0</v>
      </c>
    </row>
    <row r="118" spans="1:4">
      <c r="A118" t="s">
        <v>376</v>
      </c>
      <c r="B118" s="7">
        <v>0</v>
      </c>
      <c r="C118" s="21">
        <f t="shared" si="1"/>
        <v>0</v>
      </c>
      <c r="D118" s="10">
        <v>0</v>
      </c>
    </row>
    <row r="119" spans="1:4">
      <c r="A119" t="s">
        <v>325</v>
      </c>
      <c r="B119" s="7">
        <v>0</v>
      </c>
      <c r="C119" s="21">
        <f t="shared" si="1"/>
        <v>0</v>
      </c>
      <c r="D119" s="10">
        <v>1</v>
      </c>
    </row>
    <row r="120" spans="1:4">
      <c r="A120" t="s">
        <v>180</v>
      </c>
      <c r="B120" s="7">
        <v>0</v>
      </c>
      <c r="C120" s="21">
        <f t="shared" si="1"/>
        <v>0</v>
      </c>
      <c r="D120" s="10">
        <v>0</v>
      </c>
    </row>
    <row r="121" spans="1:4">
      <c r="A121" t="s">
        <v>466</v>
      </c>
      <c r="B121" s="7">
        <v>0</v>
      </c>
      <c r="C121" s="21">
        <f t="shared" si="1"/>
        <v>0</v>
      </c>
      <c r="D121" s="10">
        <v>15</v>
      </c>
    </row>
    <row r="122" spans="1:4">
      <c r="A122" t="s">
        <v>345</v>
      </c>
      <c r="B122" s="7">
        <v>0</v>
      </c>
      <c r="C122" s="21">
        <f t="shared" si="1"/>
        <v>0</v>
      </c>
      <c r="D122" s="10">
        <v>25</v>
      </c>
    </row>
    <row r="123" spans="1:4">
      <c r="A123" t="s">
        <v>830</v>
      </c>
      <c r="B123" s="7">
        <v>0</v>
      </c>
      <c r="C123" s="21">
        <f t="shared" si="1"/>
        <v>0</v>
      </c>
      <c r="D123" s="10">
        <v>0.5</v>
      </c>
    </row>
    <row r="124" spans="1:4">
      <c r="A124" t="s">
        <v>894</v>
      </c>
      <c r="B124" s="7">
        <v>0</v>
      </c>
      <c r="C124" s="21">
        <f t="shared" si="1"/>
        <v>0</v>
      </c>
      <c r="D124" s="10">
        <v>0</v>
      </c>
    </row>
    <row r="125" spans="1:4">
      <c r="A125" t="s">
        <v>419</v>
      </c>
      <c r="B125" s="7">
        <v>0</v>
      </c>
      <c r="C125" s="21">
        <f t="shared" si="1"/>
        <v>0</v>
      </c>
      <c r="D125" s="10">
        <v>1.8</v>
      </c>
    </row>
    <row r="126" spans="1:4">
      <c r="A126" t="s">
        <v>29</v>
      </c>
      <c r="B126" s="7">
        <v>0</v>
      </c>
      <c r="C126" s="21">
        <f t="shared" si="1"/>
        <v>0</v>
      </c>
      <c r="D126" s="10">
        <v>0.15</v>
      </c>
    </row>
    <row r="127" spans="1:4">
      <c r="A127" t="s">
        <v>857</v>
      </c>
      <c r="B127" s="7">
        <v>0</v>
      </c>
      <c r="C127" s="21">
        <f t="shared" si="1"/>
        <v>0</v>
      </c>
      <c r="D127" s="10">
        <v>1</v>
      </c>
    </row>
    <row r="128" spans="1:4">
      <c r="A128" t="s">
        <v>692</v>
      </c>
      <c r="B128" s="7">
        <v>0</v>
      </c>
      <c r="C128" s="21">
        <f t="shared" si="1"/>
        <v>0</v>
      </c>
      <c r="D128" s="10">
        <v>0</v>
      </c>
    </row>
    <row r="129" spans="1:4">
      <c r="A129" t="s">
        <v>379</v>
      </c>
      <c r="B129" s="7">
        <v>0</v>
      </c>
      <c r="C129" s="21">
        <f t="shared" si="1"/>
        <v>0</v>
      </c>
      <c r="D129" s="10">
        <v>1</v>
      </c>
    </row>
    <row r="130" spans="1:4">
      <c r="A130" t="s">
        <v>100</v>
      </c>
      <c r="B130" s="7">
        <v>0</v>
      </c>
      <c r="C130" s="21">
        <f t="shared" si="1"/>
        <v>0</v>
      </c>
      <c r="D130" s="10">
        <v>0</v>
      </c>
    </row>
    <row r="131" spans="1:4">
      <c r="A131" t="s">
        <v>384</v>
      </c>
      <c r="B131" s="7">
        <v>0</v>
      </c>
      <c r="C131" s="21">
        <f t="shared" si="1"/>
        <v>0</v>
      </c>
      <c r="D131" s="10">
        <v>0.45</v>
      </c>
    </row>
    <row r="132" spans="1:4">
      <c r="A132" t="s">
        <v>742</v>
      </c>
      <c r="B132" s="7">
        <v>0</v>
      </c>
      <c r="C132" s="21">
        <f t="shared" si="1"/>
        <v>0</v>
      </c>
      <c r="D132" s="10">
        <v>0.05</v>
      </c>
    </row>
    <row r="133" spans="1:4">
      <c r="A133" t="s">
        <v>544</v>
      </c>
      <c r="B133" s="7">
        <v>0</v>
      </c>
      <c r="C133" s="21">
        <f t="shared" si="1"/>
        <v>0</v>
      </c>
      <c r="D133" s="10">
        <v>0.3</v>
      </c>
    </row>
    <row r="134" spans="1:4">
      <c r="A134" t="s">
        <v>664</v>
      </c>
      <c r="B134" s="7">
        <v>0</v>
      </c>
      <c r="C134" s="21">
        <f t="shared" ref="C134:C155" si="2">B134/B$155</f>
        <v>0</v>
      </c>
      <c r="D134" s="10">
        <v>0.5</v>
      </c>
    </row>
    <row r="135" spans="1:4">
      <c r="A135" t="s">
        <v>176</v>
      </c>
      <c r="B135" s="7">
        <v>0</v>
      </c>
      <c r="C135" s="21">
        <f t="shared" si="2"/>
        <v>0</v>
      </c>
      <c r="D135" s="10">
        <v>1</v>
      </c>
    </row>
    <row r="136" spans="1:4">
      <c r="A136" t="s">
        <v>239</v>
      </c>
      <c r="B136" s="7">
        <v>0</v>
      </c>
      <c r="C136" s="21">
        <f t="shared" si="2"/>
        <v>0</v>
      </c>
      <c r="D136" s="10">
        <v>3.5</v>
      </c>
    </row>
    <row r="137" spans="1:4">
      <c r="A137" t="s">
        <v>415</v>
      </c>
      <c r="B137" s="7">
        <v>0</v>
      </c>
      <c r="C137" s="21">
        <f t="shared" si="2"/>
        <v>0</v>
      </c>
      <c r="D137" s="10">
        <v>15</v>
      </c>
    </row>
    <row r="138" spans="1:4">
      <c r="A138" t="s">
        <v>14</v>
      </c>
      <c r="B138" s="7">
        <v>0</v>
      </c>
      <c r="C138" s="21">
        <f t="shared" si="2"/>
        <v>0</v>
      </c>
      <c r="D138" s="10">
        <v>1</v>
      </c>
    </row>
    <row r="139" spans="1:4">
      <c r="A139" t="s">
        <v>61</v>
      </c>
      <c r="B139" s="7">
        <v>0</v>
      </c>
      <c r="C139" s="21">
        <f t="shared" si="2"/>
        <v>0</v>
      </c>
      <c r="D139" s="10">
        <v>0</v>
      </c>
    </row>
    <row r="140" spans="1:4">
      <c r="A140" t="s">
        <v>460</v>
      </c>
      <c r="B140" s="7">
        <v>0</v>
      </c>
      <c r="C140" s="21">
        <f t="shared" si="2"/>
        <v>0</v>
      </c>
      <c r="D140" s="10">
        <v>0</v>
      </c>
    </row>
    <row r="141" spans="1:4">
      <c r="A141" t="s">
        <v>514</v>
      </c>
      <c r="B141" s="7">
        <v>0</v>
      </c>
      <c r="C141" s="21">
        <f t="shared" si="2"/>
        <v>0</v>
      </c>
      <c r="D141" s="10">
        <v>6.7193659999999999</v>
      </c>
    </row>
    <row r="142" spans="1:4">
      <c r="A142" t="s">
        <v>131</v>
      </c>
      <c r="B142" s="7">
        <v>0</v>
      </c>
      <c r="C142" s="21">
        <f t="shared" si="2"/>
        <v>0</v>
      </c>
      <c r="D142" s="10">
        <v>0.05</v>
      </c>
    </row>
    <row r="143" spans="1:4">
      <c r="A143" t="s">
        <v>699</v>
      </c>
      <c r="B143" s="7">
        <v>0</v>
      </c>
      <c r="C143" s="21">
        <f t="shared" si="2"/>
        <v>0</v>
      </c>
      <c r="D143" s="10">
        <v>0.05</v>
      </c>
    </row>
    <row r="144" spans="1:4">
      <c r="A144" t="s">
        <v>786</v>
      </c>
      <c r="B144" s="7">
        <v>0</v>
      </c>
      <c r="C144" s="21">
        <f t="shared" si="2"/>
        <v>0</v>
      </c>
      <c r="D144" s="10">
        <v>0.32938099999999998</v>
      </c>
    </row>
    <row r="145" spans="1:4">
      <c r="A145" t="s">
        <v>231</v>
      </c>
      <c r="B145" s="7">
        <v>0</v>
      </c>
      <c r="C145" s="21">
        <f t="shared" si="2"/>
        <v>0</v>
      </c>
      <c r="D145" s="10">
        <v>0</v>
      </c>
    </row>
    <row r="146" spans="1:4">
      <c r="A146" t="s">
        <v>818</v>
      </c>
      <c r="B146" s="7">
        <v>0</v>
      </c>
      <c r="C146" s="21">
        <f t="shared" si="2"/>
        <v>0</v>
      </c>
      <c r="D146" s="10">
        <v>2</v>
      </c>
    </row>
    <row r="147" spans="1:4">
      <c r="A147" t="s">
        <v>206</v>
      </c>
      <c r="B147" s="7">
        <v>0</v>
      </c>
      <c r="C147" s="21">
        <f t="shared" si="2"/>
        <v>0</v>
      </c>
      <c r="D147" s="10">
        <v>7.4999999999999997E-2</v>
      </c>
    </row>
    <row r="148" spans="1:4">
      <c r="A148" t="s">
        <v>690</v>
      </c>
      <c r="B148" s="7">
        <v>0</v>
      </c>
      <c r="C148" s="21">
        <f t="shared" si="2"/>
        <v>0</v>
      </c>
      <c r="D148" s="10">
        <v>54.018445</v>
      </c>
    </row>
    <row r="149" spans="1:4">
      <c r="A149" t="s">
        <v>85</v>
      </c>
      <c r="B149" s="7">
        <v>0</v>
      </c>
      <c r="C149" s="21">
        <f t="shared" si="2"/>
        <v>0</v>
      </c>
      <c r="D149" s="10">
        <v>0</v>
      </c>
    </row>
    <row r="150" spans="1:4">
      <c r="A150" t="s">
        <v>781</v>
      </c>
      <c r="B150" s="7">
        <v>0</v>
      </c>
      <c r="C150" s="21">
        <f t="shared" si="2"/>
        <v>0</v>
      </c>
      <c r="D150" s="10">
        <v>0</v>
      </c>
    </row>
    <row r="151" spans="1:4">
      <c r="A151" t="s">
        <v>42</v>
      </c>
      <c r="B151" s="7">
        <v>0</v>
      </c>
      <c r="C151" s="21">
        <f t="shared" si="2"/>
        <v>0</v>
      </c>
      <c r="D151" s="10">
        <v>1</v>
      </c>
    </row>
    <row r="152" spans="1:4">
      <c r="A152" t="s">
        <v>77</v>
      </c>
      <c r="B152" s="7">
        <v>0</v>
      </c>
      <c r="C152" s="21">
        <f t="shared" si="2"/>
        <v>0</v>
      </c>
      <c r="D152" s="10">
        <v>34.090909000000003</v>
      </c>
    </row>
    <row r="153" spans="1:4">
      <c r="A153" t="s">
        <v>859</v>
      </c>
      <c r="B153" s="7">
        <v>0</v>
      </c>
      <c r="C153" s="21">
        <f t="shared" si="2"/>
        <v>0</v>
      </c>
      <c r="D153" s="10">
        <v>0</v>
      </c>
    </row>
    <row r="154" spans="1:4">
      <c r="A154" t="s">
        <v>357</v>
      </c>
      <c r="B154" s="7">
        <v>-26.583116</v>
      </c>
      <c r="C154" s="21">
        <f t="shared" si="2"/>
        <v>-2.1468731566125051E-2</v>
      </c>
      <c r="D154" s="10">
        <v>0</v>
      </c>
    </row>
    <row r="155" spans="1:4">
      <c r="A155" t="s">
        <v>917</v>
      </c>
      <c r="B155" s="7">
        <v>1238.2248070000001</v>
      </c>
      <c r="C155" s="21">
        <f t="shared" si="2"/>
        <v>1</v>
      </c>
      <c r="D155" s="10">
        <v>899.55923900000005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E154"/>
  <sheetViews>
    <sheetView workbookViewId="0">
      <selection activeCell="A9" sqref="A9"/>
    </sheetView>
  </sheetViews>
  <sheetFormatPr defaultRowHeight="13.2"/>
  <cols>
    <col min="1" max="1" width="32.88671875" customWidth="1"/>
    <col min="2" max="4" width="13.33203125" customWidth="1"/>
    <col min="5" max="5" width="13.33203125" style="6" customWidth="1"/>
  </cols>
  <sheetData>
    <row r="1" spans="1:5">
      <c r="A1" s="34" t="s">
        <v>965</v>
      </c>
    </row>
    <row r="2" spans="1:5">
      <c r="A2" s="34" t="s">
        <v>961</v>
      </c>
    </row>
    <row r="4" spans="1:5" s="9" customFormat="1" ht="26.4">
      <c r="A4" s="28" t="s">
        <v>564</v>
      </c>
      <c r="B4" s="29" t="s">
        <v>424</v>
      </c>
      <c r="C4" s="29" t="s">
        <v>560</v>
      </c>
      <c r="D4" s="29" t="s">
        <v>646</v>
      </c>
      <c r="E4" s="28" t="s">
        <v>919</v>
      </c>
    </row>
    <row r="5" spans="1:5">
      <c r="A5" s="35" t="s">
        <v>939</v>
      </c>
      <c r="B5" s="7">
        <v>292.00005399999998</v>
      </c>
      <c r="C5" s="7">
        <v>85.852637000000001</v>
      </c>
      <c r="D5" s="7">
        <v>45.308627000000001</v>
      </c>
      <c r="E5" s="7">
        <v>423.16131799999999</v>
      </c>
    </row>
    <row r="6" spans="1:5">
      <c r="A6" s="35" t="s">
        <v>921</v>
      </c>
      <c r="B6" s="7">
        <v>56.348500000000001</v>
      </c>
      <c r="C6" s="7">
        <v>61.321249000000002</v>
      </c>
      <c r="D6" s="7">
        <v>234.96862899999999</v>
      </c>
      <c r="E6" s="7">
        <v>352.63837799999999</v>
      </c>
    </row>
    <row r="7" spans="1:5">
      <c r="A7" t="s">
        <v>198</v>
      </c>
      <c r="B7" s="7">
        <v>29.014904999999999</v>
      </c>
      <c r="C7" s="7">
        <v>76.485095000000001</v>
      </c>
      <c r="D7" s="7">
        <v>112.5</v>
      </c>
      <c r="E7" s="7">
        <v>218</v>
      </c>
    </row>
    <row r="8" spans="1:5">
      <c r="A8" t="s">
        <v>269</v>
      </c>
      <c r="B8" s="7">
        <v>49.888277000000002</v>
      </c>
      <c r="C8" s="7">
        <v>26.895195999999999</v>
      </c>
      <c r="D8" s="7">
        <v>53.235823000000003</v>
      </c>
      <c r="E8" s="7">
        <v>130.019296</v>
      </c>
    </row>
    <row r="9" spans="1:5">
      <c r="A9" s="44" t="s">
        <v>354</v>
      </c>
      <c r="B9" s="7">
        <v>13.25</v>
      </c>
      <c r="C9" s="7">
        <v>2.9</v>
      </c>
      <c r="D9" s="7">
        <v>88.2</v>
      </c>
      <c r="E9" s="7">
        <v>104.35</v>
      </c>
    </row>
    <row r="10" spans="1:5">
      <c r="A10" s="6" t="s">
        <v>922</v>
      </c>
      <c r="B10" s="7">
        <v>74.399393000000003</v>
      </c>
      <c r="C10" s="7">
        <v>1.270648</v>
      </c>
      <c r="D10" s="7">
        <v>0</v>
      </c>
      <c r="E10" s="7">
        <v>75.670040999999998</v>
      </c>
    </row>
    <row r="11" spans="1:5">
      <c r="A11" t="s">
        <v>497</v>
      </c>
      <c r="B11" s="7">
        <v>26.968059</v>
      </c>
      <c r="C11" s="7">
        <v>8.8405749999999994</v>
      </c>
      <c r="D11" s="7">
        <v>33.332186</v>
      </c>
      <c r="E11" s="7">
        <v>69.140819999999991</v>
      </c>
    </row>
    <row r="12" spans="1:5">
      <c r="A12" s="35" t="s">
        <v>923</v>
      </c>
      <c r="B12" s="7">
        <v>0</v>
      </c>
      <c r="C12" s="7">
        <v>45.366252000000003</v>
      </c>
      <c r="D12" s="7">
        <v>17.399999999999999</v>
      </c>
      <c r="E12" s="7">
        <v>62.766252000000001</v>
      </c>
    </row>
    <row r="13" spans="1:5">
      <c r="A13" t="s">
        <v>819</v>
      </c>
      <c r="B13" s="7">
        <v>18.909946000000001</v>
      </c>
      <c r="C13" s="7">
        <v>32.274774999999998</v>
      </c>
      <c r="D13" s="7">
        <v>6.1286360000000002</v>
      </c>
      <c r="E13" s="7">
        <v>57.313356999999996</v>
      </c>
    </row>
    <row r="14" spans="1:5">
      <c r="A14" s="35" t="s">
        <v>924</v>
      </c>
      <c r="B14" s="7">
        <v>0</v>
      </c>
      <c r="C14" s="7">
        <v>0</v>
      </c>
      <c r="D14" s="7">
        <v>54.018445</v>
      </c>
      <c r="E14" s="7">
        <v>54.018445</v>
      </c>
    </row>
    <row r="15" spans="1:5">
      <c r="A15" s="6" t="s">
        <v>537</v>
      </c>
      <c r="B15" s="7">
        <v>0</v>
      </c>
      <c r="C15" s="7">
        <v>13.649998999999999</v>
      </c>
      <c r="D15" s="7">
        <v>36.350000999999999</v>
      </c>
      <c r="E15" s="7">
        <v>50</v>
      </c>
    </row>
    <row r="16" spans="1:5">
      <c r="A16" t="s">
        <v>83</v>
      </c>
      <c r="B16" s="7">
        <v>0</v>
      </c>
      <c r="C16" s="7">
        <v>41</v>
      </c>
      <c r="D16" s="7">
        <v>6</v>
      </c>
      <c r="E16" s="7">
        <v>47</v>
      </c>
    </row>
    <row r="17" spans="1:5">
      <c r="A17" t="s">
        <v>612</v>
      </c>
      <c r="B17" s="7">
        <v>31.274436999999999</v>
      </c>
      <c r="C17" s="7">
        <v>6.8181500000000002</v>
      </c>
      <c r="D17" s="7">
        <v>6.1625819999999996</v>
      </c>
      <c r="E17" s="7">
        <v>44.255169000000002</v>
      </c>
    </row>
    <row r="18" spans="1:5">
      <c r="A18" t="s">
        <v>36</v>
      </c>
      <c r="B18" s="7">
        <v>0</v>
      </c>
      <c r="C18" s="7">
        <v>21.396256999999999</v>
      </c>
      <c r="D18" s="7">
        <v>21.869350000000001</v>
      </c>
      <c r="E18" s="7">
        <v>43.265607000000003</v>
      </c>
    </row>
    <row r="19" spans="1:5">
      <c r="A19" t="s">
        <v>77</v>
      </c>
      <c r="B19" s="7">
        <v>0</v>
      </c>
      <c r="C19" s="7">
        <v>0</v>
      </c>
      <c r="D19" s="7">
        <v>34.090909000000003</v>
      </c>
      <c r="E19" s="7">
        <v>34.090909000000003</v>
      </c>
    </row>
    <row r="20" spans="1:5">
      <c r="A20" t="s">
        <v>400</v>
      </c>
      <c r="B20" s="7">
        <v>0.70689400000000002</v>
      </c>
      <c r="C20" s="7">
        <v>14.395745</v>
      </c>
      <c r="D20" s="7">
        <v>17.200025</v>
      </c>
      <c r="E20" s="7">
        <v>32.302664</v>
      </c>
    </row>
    <row r="21" spans="1:5">
      <c r="A21" t="s">
        <v>275</v>
      </c>
      <c r="B21" s="7">
        <v>9.7097859999999994</v>
      </c>
      <c r="C21" s="7">
        <v>6.9738730000000002</v>
      </c>
      <c r="D21" s="7">
        <v>14.4</v>
      </c>
      <c r="E21" s="7">
        <v>31.083658999999997</v>
      </c>
    </row>
    <row r="22" spans="1:5">
      <c r="A22" t="s">
        <v>63</v>
      </c>
      <c r="B22" s="7">
        <v>0</v>
      </c>
      <c r="C22" s="7">
        <v>26.583116</v>
      </c>
      <c r="D22" s="7">
        <v>0</v>
      </c>
      <c r="E22" s="7">
        <v>26.583116</v>
      </c>
    </row>
    <row r="23" spans="1:5">
      <c r="A23" t="s">
        <v>343</v>
      </c>
      <c r="B23" s="7">
        <v>19.925878000000001</v>
      </c>
      <c r="C23" s="7">
        <v>6.4542539999999997</v>
      </c>
      <c r="D23" s="7">
        <v>0</v>
      </c>
      <c r="E23" s="7">
        <v>26.380132</v>
      </c>
    </row>
    <row r="24" spans="1:5">
      <c r="A24" t="s">
        <v>653</v>
      </c>
      <c r="B24" s="7">
        <v>14.160582</v>
      </c>
      <c r="C24" s="7">
        <v>9.5407220000000006</v>
      </c>
      <c r="D24" s="7">
        <v>2.2890000000000001</v>
      </c>
      <c r="E24" s="7">
        <v>25.990304000000002</v>
      </c>
    </row>
    <row r="25" spans="1:5">
      <c r="A25" t="s">
        <v>345</v>
      </c>
      <c r="B25" s="7">
        <v>0</v>
      </c>
      <c r="C25" s="7">
        <v>0</v>
      </c>
      <c r="D25" s="7">
        <v>25</v>
      </c>
      <c r="E25" s="7">
        <v>25</v>
      </c>
    </row>
    <row r="26" spans="1:5">
      <c r="A26" t="s">
        <v>448</v>
      </c>
      <c r="B26" s="7">
        <v>0</v>
      </c>
      <c r="C26" s="7">
        <v>7.5</v>
      </c>
      <c r="D26" s="7">
        <v>12.5</v>
      </c>
      <c r="E26" s="7">
        <v>20</v>
      </c>
    </row>
    <row r="27" spans="1:5">
      <c r="A27" t="s">
        <v>170</v>
      </c>
      <c r="B27" s="7">
        <v>2.338635</v>
      </c>
      <c r="C27" s="7">
        <v>13.783429999999999</v>
      </c>
      <c r="D27" s="7">
        <v>0</v>
      </c>
      <c r="E27" s="7">
        <v>16.122064999999999</v>
      </c>
    </row>
    <row r="28" spans="1:5">
      <c r="A28" t="s">
        <v>665</v>
      </c>
      <c r="B28" s="7">
        <v>1.4439930000000001</v>
      </c>
      <c r="C28" s="7">
        <v>14.285966</v>
      </c>
      <c r="D28" s="7">
        <v>0</v>
      </c>
      <c r="E28" s="7">
        <v>15.729959000000001</v>
      </c>
    </row>
    <row r="29" spans="1:5">
      <c r="A29" t="s">
        <v>415</v>
      </c>
      <c r="B29" s="7">
        <v>0</v>
      </c>
      <c r="C29" s="7">
        <v>0</v>
      </c>
      <c r="D29" s="7">
        <v>15</v>
      </c>
      <c r="E29" s="7">
        <v>15</v>
      </c>
    </row>
    <row r="30" spans="1:5">
      <c r="A30" t="s">
        <v>466</v>
      </c>
      <c r="B30" s="7">
        <v>0</v>
      </c>
      <c r="C30" s="7">
        <v>0</v>
      </c>
      <c r="D30" s="7">
        <v>15</v>
      </c>
      <c r="E30" s="7">
        <v>15</v>
      </c>
    </row>
    <row r="31" spans="1:5">
      <c r="A31" t="s">
        <v>882</v>
      </c>
      <c r="B31" s="7">
        <v>0</v>
      </c>
      <c r="C31" s="7">
        <v>0.5</v>
      </c>
      <c r="D31" s="7">
        <v>12</v>
      </c>
      <c r="E31" s="7">
        <v>12.5</v>
      </c>
    </row>
    <row r="32" spans="1:5">
      <c r="A32" t="s">
        <v>27</v>
      </c>
      <c r="B32" s="7">
        <v>6.3532909999999996</v>
      </c>
      <c r="C32" s="7">
        <v>2.541296</v>
      </c>
      <c r="D32" s="7">
        <v>3.1766200000000002</v>
      </c>
      <c r="E32" s="7">
        <v>12.071206999999999</v>
      </c>
    </row>
    <row r="33" spans="1:5">
      <c r="A33" t="s">
        <v>799</v>
      </c>
      <c r="B33" s="7">
        <v>10.564928999999999</v>
      </c>
      <c r="C33" s="7">
        <v>0.66600000000000004</v>
      </c>
      <c r="D33" s="7">
        <v>0.374332</v>
      </c>
      <c r="E33" s="7">
        <v>11.605261</v>
      </c>
    </row>
    <row r="34" spans="1:5">
      <c r="A34" t="s">
        <v>782</v>
      </c>
      <c r="B34" s="7">
        <v>1.9309069999999999</v>
      </c>
      <c r="C34" s="7">
        <v>0.27510299999999999</v>
      </c>
      <c r="D34" s="7">
        <v>6.3278270000000001</v>
      </c>
      <c r="E34" s="7">
        <v>8.5338370000000001</v>
      </c>
    </row>
    <row r="35" spans="1:5">
      <c r="A35" t="s">
        <v>163</v>
      </c>
      <c r="B35" s="7">
        <v>0.87786900000000001</v>
      </c>
      <c r="C35" s="7">
        <v>7.3175179999999997</v>
      </c>
      <c r="D35" s="7">
        <v>0</v>
      </c>
      <c r="E35" s="7">
        <v>8.1953870000000002</v>
      </c>
    </row>
    <row r="36" spans="1:5">
      <c r="A36" t="s">
        <v>514</v>
      </c>
      <c r="B36" s="7">
        <v>0</v>
      </c>
      <c r="C36" s="7">
        <v>0</v>
      </c>
      <c r="D36" s="7">
        <v>6.7193659999999999</v>
      </c>
      <c r="E36" s="7">
        <v>6.7193659999999999</v>
      </c>
    </row>
    <row r="37" spans="1:5">
      <c r="A37" t="s">
        <v>149</v>
      </c>
      <c r="B37" s="7">
        <v>5</v>
      </c>
      <c r="C37" s="7">
        <v>0.6</v>
      </c>
      <c r="D37" s="7">
        <v>0</v>
      </c>
      <c r="E37" s="7">
        <v>5.6</v>
      </c>
    </row>
    <row r="38" spans="1:5">
      <c r="A38" t="s">
        <v>658</v>
      </c>
      <c r="B38" s="7">
        <v>0</v>
      </c>
      <c r="C38" s="7">
        <v>5</v>
      </c>
      <c r="D38" s="7">
        <v>0</v>
      </c>
      <c r="E38" s="7">
        <v>5</v>
      </c>
    </row>
    <row r="39" spans="1:5">
      <c r="A39" t="s">
        <v>283</v>
      </c>
      <c r="B39" s="7">
        <v>5</v>
      </c>
      <c r="C39" s="7">
        <v>0</v>
      </c>
      <c r="D39" s="7">
        <v>0</v>
      </c>
      <c r="E39" s="7">
        <v>5</v>
      </c>
    </row>
    <row r="40" spans="1:5">
      <c r="A40" t="s">
        <v>18</v>
      </c>
      <c r="B40" s="7">
        <v>0</v>
      </c>
      <c r="C40" s="7">
        <v>5</v>
      </c>
      <c r="D40" s="7">
        <v>0</v>
      </c>
      <c r="E40" s="7">
        <v>5</v>
      </c>
    </row>
    <row r="41" spans="1:5">
      <c r="A41" t="s">
        <v>320</v>
      </c>
      <c r="B41" s="7">
        <v>0</v>
      </c>
      <c r="C41" s="7">
        <v>4.2630860000000004</v>
      </c>
      <c r="D41" s="7">
        <v>0</v>
      </c>
      <c r="E41" s="7">
        <v>4.2630860000000004</v>
      </c>
    </row>
    <row r="42" spans="1:5">
      <c r="A42" t="s">
        <v>367</v>
      </c>
      <c r="B42" s="7">
        <v>0</v>
      </c>
      <c r="C42" s="7">
        <v>4</v>
      </c>
      <c r="D42" s="7">
        <v>0</v>
      </c>
      <c r="E42" s="7">
        <v>4</v>
      </c>
    </row>
    <row r="43" spans="1:5">
      <c r="A43" t="s">
        <v>239</v>
      </c>
      <c r="B43" s="7">
        <v>0</v>
      </c>
      <c r="C43" s="7">
        <v>0</v>
      </c>
      <c r="D43" s="7">
        <v>3.5</v>
      </c>
      <c r="E43" s="7">
        <v>3.5</v>
      </c>
    </row>
    <row r="44" spans="1:5">
      <c r="A44" t="s">
        <v>175</v>
      </c>
      <c r="B44" s="7">
        <v>0</v>
      </c>
      <c r="C44" s="7">
        <v>3.2000000000000001E-2</v>
      </c>
      <c r="D44" s="7">
        <v>3.2</v>
      </c>
      <c r="E44" s="7">
        <v>3.2320000000000002</v>
      </c>
    </row>
    <row r="45" spans="1:5">
      <c r="A45" t="s">
        <v>270</v>
      </c>
      <c r="B45" s="7">
        <v>0</v>
      </c>
      <c r="C45" s="7">
        <v>2.8214670000000002</v>
      </c>
      <c r="D45" s="7">
        <v>0</v>
      </c>
      <c r="E45" s="7">
        <v>2.8214670000000002</v>
      </c>
    </row>
    <row r="46" spans="1:5">
      <c r="A46" t="s">
        <v>486</v>
      </c>
      <c r="B46" s="7">
        <v>2.5099559999999999</v>
      </c>
      <c r="C46" s="7">
        <v>0</v>
      </c>
      <c r="D46" s="7">
        <v>0</v>
      </c>
      <c r="E46" s="7">
        <v>2.5099559999999999</v>
      </c>
    </row>
    <row r="47" spans="1:5">
      <c r="A47" t="s">
        <v>599</v>
      </c>
      <c r="B47" s="7">
        <v>2.035396</v>
      </c>
      <c r="C47" s="7">
        <v>0</v>
      </c>
      <c r="D47" s="7">
        <v>0</v>
      </c>
      <c r="E47" s="7">
        <v>2.035396</v>
      </c>
    </row>
    <row r="48" spans="1:5">
      <c r="A48" t="s">
        <v>17</v>
      </c>
      <c r="B48" s="7">
        <v>0</v>
      </c>
      <c r="C48" s="7">
        <v>1</v>
      </c>
      <c r="D48" s="7">
        <v>1</v>
      </c>
      <c r="E48" s="7">
        <v>2</v>
      </c>
    </row>
    <row r="49" spans="1:5">
      <c r="A49" t="s">
        <v>611</v>
      </c>
      <c r="B49" s="7">
        <v>2</v>
      </c>
      <c r="C49" s="7">
        <v>0</v>
      </c>
      <c r="D49" s="7">
        <v>0</v>
      </c>
      <c r="E49" s="7">
        <v>2</v>
      </c>
    </row>
    <row r="50" spans="1:5">
      <c r="A50" t="s">
        <v>542</v>
      </c>
      <c r="B50" s="7">
        <v>2</v>
      </c>
      <c r="C50" s="7">
        <v>0</v>
      </c>
      <c r="D50" s="7">
        <v>0</v>
      </c>
      <c r="E50" s="7">
        <v>2</v>
      </c>
    </row>
    <row r="51" spans="1:5">
      <c r="A51" t="s">
        <v>818</v>
      </c>
      <c r="B51" s="7">
        <v>0</v>
      </c>
      <c r="C51" s="7">
        <v>0</v>
      </c>
      <c r="D51" s="7">
        <v>2</v>
      </c>
      <c r="E51" s="7">
        <v>2</v>
      </c>
    </row>
    <row r="52" spans="1:5">
      <c r="A52" t="s">
        <v>419</v>
      </c>
      <c r="B52" s="7">
        <v>0</v>
      </c>
      <c r="C52" s="7">
        <v>0</v>
      </c>
      <c r="D52" s="7">
        <v>1.8</v>
      </c>
      <c r="E52" s="7">
        <v>1.8</v>
      </c>
    </row>
    <row r="53" spans="1:5">
      <c r="A53" t="s">
        <v>668</v>
      </c>
      <c r="B53" s="7">
        <v>0</v>
      </c>
      <c r="C53" s="7">
        <v>1.58816</v>
      </c>
      <c r="D53" s="7">
        <v>0</v>
      </c>
      <c r="E53" s="7">
        <v>1.58816</v>
      </c>
    </row>
    <row r="54" spans="1:5">
      <c r="A54" t="s">
        <v>512</v>
      </c>
      <c r="B54" s="7">
        <v>0</v>
      </c>
      <c r="C54" s="7">
        <v>1.581102</v>
      </c>
      <c r="D54" s="7">
        <v>0</v>
      </c>
      <c r="E54" s="7">
        <v>1.581102</v>
      </c>
    </row>
    <row r="55" spans="1:5">
      <c r="A55" t="s">
        <v>644</v>
      </c>
      <c r="B55" s="7">
        <v>0.35</v>
      </c>
      <c r="C55" s="7">
        <v>1</v>
      </c>
      <c r="D55" s="7">
        <v>5.2499999999999998E-2</v>
      </c>
      <c r="E55" s="7">
        <v>1.4025000000000001</v>
      </c>
    </row>
    <row r="56" spans="1:5">
      <c r="A56" t="s">
        <v>804</v>
      </c>
      <c r="B56" s="7">
        <v>0.41043299999999999</v>
      </c>
      <c r="C56" s="7">
        <v>0.83862800000000004</v>
      </c>
      <c r="D56" s="7">
        <v>0</v>
      </c>
      <c r="E56" s="7">
        <v>1.249061</v>
      </c>
    </row>
    <row r="57" spans="1:5">
      <c r="A57" t="s">
        <v>705</v>
      </c>
      <c r="B57" s="7">
        <v>0.90406799999999998</v>
      </c>
      <c r="C57" s="7">
        <v>0.26475199999999999</v>
      </c>
      <c r="D57" s="7">
        <v>0</v>
      </c>
      <c r="E57" s="7">
        <v>1.16882</v>
      </c>
    </row>
    <row r="58" spans="1:5">
      <c r="A58" t="s">
        <v>538</v>
      </c>
      <c r="B58" s="7">
        <v>0</v>
      </c>
      <c r="C58" s="7">
        <v>1.1000000000000001</v>
      </c>
      <c r="D58" s="7">
        <v>0</v>
      </c>
      <c r="E58" s="7">
        <v>1.1000000000000001</v>
      </c>
    </row>
    <row r="59" spans="1:5">
      <c r="A59" t="s">
        <v>260</v>
      </c>
      <c r="B59" s="7">
        <v>0</v>
      </c>
      <c r="C59" s="7">
        <v>1.044788</v>
      </c>
      <c r="D59" s="7">
        <v>0</v>
      </c>
      <c r="E59" s="7">
        <v>1.044788</v>
      </c>
    </row>
    <row r="60" spans="1:5">
      <c r="A60" t="s">
        <v>287</v>
      </c>
      <c r="B60" s="7">
        <v>0</v>
      </c>
      <c r="C60" s="7">
        <v>1.0362690000000001</v>
      </c>
      <c r="D60" s="7">
        <v>0</v>
      </c>
      <c r="E60" s="7">
        <v>1.0362690000000001</v>
      </c>
    </row>
    <row r="61" spans="1:5">
      <c r="A61" t="s">
        <v>14</v>
      </c>
      <c r="B61" s="7">
        <v>0</v>
      </c>
      <c r="C61" s="7">
        <v>0</v>
      </c>
      <c r="D61" s="7">
        <v>1</v>
      </c>
      <c r="E61" s="7">
        <v>1</v>
      </c>
    </row>
    <row r="62" spans="1:5">
      <c r="A62" t="s">
        <v>42</v>
      </c>
      <c r="B62" s="7">
        <v>0</v>
      </c>
      <c r="C62" s="7">
        <v>0</v>
      </c>
      <c r="D62" s="7">
        <v>1</v>
      </c>
      <c r="E62" s="7">
        <v>1</v>
      </c>
    </row>
    <row r="63" spans="1:5">
      <c r="A63" t="s">
        <v>325</v>
      </c>
      <c r="B63" s="7">
        <v>0</v>
      </c>
      <c r="C63" s="7">
        <v>0</v>
      </c>
      <c r="D63" s="7">
        <v>1</v>
      </c>
      <c r="E63" s="7">
        <v>1</v>
      </c>
    </row>
    <row r="64" spans="1:5">
      <c r="A64" t="s">
        <v>567</v>
      </c>
      <c r="B64" s="7">
        <v>0</v>
      </c>
      <c r="C64" s="7">
        <v>1</v>
      </c>
      <c r="D64" s="7">
        <v>0</v>
      </c>
      <c r="E64" s="7">
        <v>1</v>
      </c>
    </row>
    <row r="65" spans="1:5">
      <c r="A65" t="s">
        <v>318</v>
      </c>
      <c r="B65" s="7">
        <v>0</v>
      </c>
      <c r="C65" s="7">
        <v>1</v>
      </c>
      <c r="D65" s="7">
        <v>0</v>
      </c>
      <c r="E65" s="7">
        <v>1</v>
      </c>
    </row>
    <row r="66" spans="1:5">
      <c r="A66" t="s">
        <v>590</v>
      </c>
      <c r="B66" s="7">
        <v>0</v>
      </c>
      <c r="C66" s="7">
        <v>1</v>
      </c>
      <c r="D66" s="7">
        <v>0</v>
      </c>
      <c r="E66" s="7">
        <v>1</v>
      </c>
    </row>
    <row r="67" spans="1:5">
      <c r="A67" t="s">
        <v>176</v>
      </c>
      <c r="B67" s="7">
        <v>0</v>
      </c>
      <c r="C67" s="7">
        <v>0</v>
      </c>
      <c r="D67" s="7">
        <v>1</v>
      </c>
      <c r="E67" s="7">
        <v>1</v>
      </c>
    </row>
    <row r="68" spans="1:5">
      <c r="A68" t="s">
        <v>54</v>
      </c>
      <c r="B68" s="7">
        <v>1</v>
      </c>
      <c r="C68" s="7">
        <v>0</v>
      </c>
      <c r="D68" s="7">
        <v>0</v>
      </c>
      <c r="E68" s="7">
        <v>1</v>
      </c>
    </row>
    <row r="69" spans="1:5">
      <c r="A69" t="s">
        <v>379</v>
      </c>
      <c r="B69" s="7">
        <v>0</v>
      </c>
      <c r="C69" s="7">
        <v>0</v>
      </c>
      <c r="D69" s="7">
        <v>1</v>
      </c>
      <c r="E69" s="7">
        <v>1</v>
      </c>
    </row>
    <row r="70" spans="1:5">
      <c r="A70" t="s">
        <v>545</v>
      </c>
      <c r="B70" s="7">
        <v>0</v>
      </c>
      <c r="C70" s="7">
        <v>1</v>
      </c>
      <c r="D70" s="7">
        <v>0</v>
      </c>
      <c r="E70" s="7">
        <v>1</v>
      </c>
    </row>
    <row r="71" spans="1:5">
      <c r="A71" t="s">
        <v>495</v>
      </c>
      <c r="B71" s="7">
        <v>1</v>
      </c>
      <c r="C71" s="7">
        <v>0</v>
      </c>
      <c r="D71" s="7">
        <v>0</v>
      </c>
      <c r="E71" s="7">
        <v>1</v>
      </c>
    </row>
    <row r="72" spans="1:5">
      <c r="A72" t="s">
        <v>857</v>
      </c>
      <c r="B72" s="7">
        <v>0</v>
      </c>
      <c r="C72" s="7">
        <v>0</v>
      </c>
      <c r="D72" s="7">
        <v>1</v>
      </c>
      <c r="E72" s="7">
        <v>1</v>
      </c>
    </row>
    <row r="73" spans="1:5">
      <c r="A73" t="s">
        <v>899</v>
      </c>
      <c r="B73" s="7">
        <v>0</v>
      </c>
      <c r="C73" s="7">
        <v>0.92400000000000004</v>
      </c>
      <c r="D73" s="7">
        <v>0</v>
      </c>
      <c r="E73" s="7">
        <v>0.92400000000000004</v>
      </c>
    </row>
    <row r="74" spans="1:5">
      <c r="A74" t="s">
        <v>606</v>
      </c>
      <c r="B74" s="7">
        <v>0</v>
      </c>
      <c r="C74" s="7">
        <v>0.79409799999999997</v>
      </c>
      <c r="D74" s="7">
        <v>0</v>
      </c>
      <c r="E74" s="7">
        <v>0.79409799999999997</v>
      </c>
    </row>
    <row r="75" spans="1:5">
      <c r="A75" t="s">
        <v>441</v>
      </c>
      <c r="B75" s="7">
        <v>0</v>
      </c>
      <c r="C75" s="7">
        <v>0.7</v>
      </c>
      <c r="D75" s="7">
        <v>0</v>
      </c>
      <c r="E75" s="7">
        <v>0.7</v>
      </c>
    </row>
    <row r="76" spans="1:5">
      <c r="A76" t="s">
        <v>759</v>
      </c>
      <c r="B76" s="7">
        <v>0</v>
      </c>
      <c r="C76" s="7">
        <v>0.69051200000000001</v>
      </c>
      <c r="D76" s="7">
        <v>0</v>
      </c>
      <c r="E76" s="7">
        <v>0.69051200000000001</v>
      </c>
    </row>
    <row r="77" spans="1:5">
      <c r="A77" t="s">
        <v>758</v>
      </c>
      <c r="B77" s="7">
        <v>0</v>
      </c>
      <c r="C77" s="7">
        <v>0.65876199999999996</v>
      </c>
      <c r="D77" s="7">
        <v>0</v>
      </c>
      <c r="E77" s="7">
        <v>0.65876199999999996</v>
      </c>
    </row>
    <row r="78" spans="1:5">
      <c r="A78" t="s">
        <v>858</v>
      </c>
      <c r="B78" s="7">
        <v>0</v>
      </c>
      <c r="C78" s="7">
        <v>0.635324</v>
      </c>
      <c r="D78" s="7">
        <v>0</v>
      </c>
      <c r="E78" s="7">
        <v>0.635324</v>
      </c>
    </row>
    <row r="79" spans="1:5">
      <c r="A79" t="s">
        <v>438</v>
      </c>
      <c r="B79" s="7">
        <v>0</v>
      </c>
      <c r="C79" s="7">
        <v>0.61699999999999999</v>
      </c>
      <c r="D79" s="7">
        <v>0</v>
      </c>
      <c r="E79" s="7">
        <v>0.61699999999999999</v>
      </c>
    </row>
    <row r="80" spans="1:5">
      <c r="A80" t="s">
        <v>710</v>
      </c>
      <c r="B80" s="7">
        <v>0</v>
      </c>
      <c r="C80" s="7">
        <v>0.59</v>
      </c>
      <c r="D80" s="7">
        <v>0</v>
      </c>
      <c r="E80" s="7">
        <v>0.59</v>
      </c>
    </row>
    <row r="81" spans="1:5">
      <c r="A81" t="s">
        <v>830</v>
      </c>
      <c r="B81" s="7">
        <v>0</v>
      </c>
      <c r="C81" s="7">
        <v>0</v>
      </c>
      <c r="D81" s="7">
        <v>0.5</v>
      </c>
      <c r="E81" s="7">
        <v>0.5</v>
      </c>
    </row>
    <row r="82" spans="1:5">
      <c r="A82" t="s">
        <v>487</v>
      </c>
      <c r="B82" s="7">
        <v>0</v>
      </c>
      <c r="C82" s="7">
        <v>0.5</v>
      </c>
      <c r="D82" s="7">
        <v>0</v>
      </c>
      <c r="E82" s="7">
        <v>0.5</v>
      </c>
    </row>
    <row r="83" spans="1:5">
      <c r="A83" t="s">
        <v>664</v>
      </c>
      <c r="B83" s="7">
        <v>0</v>
      </c>
      <c r="C83" s="7">
        <v>0</v>
      </c>
      <c r="D83" s="7">
        <v>0.5</v>
      </c>
      <c r="E83" s="7">
        <v>0.5</v>
      </c>
    </row>
    <row r="84" spans="1:5">
      <c r="A84" t="s">
        <v>306</v>
      </c>
      <c r="B84" s="7">
        <v>0</v>
      </c>
      <c r="C84" s="7">
        <v>0.48102400000000001</v>
      </c>
      <c r="D84" s="7">
        <v>0</v>
      </c>
      <c r="E84" s="7">
        <v>0.48102400000000001</v>
      </c>
    </row>
    <row r="85" spans="1:5">
      <c r="A85" t="s">
        <v>384</v>
      </c>
      <c r="B85" s="7">
        <v>0</v>
      </c>
      <c r="C85" s="7">
        <v>0</v>
      </c>
      <c r="D85" s="7">
        <v>0.45</v>
      </c>
      <c r="E85" s="7">
        <v>0.45</v>
      </c>
    </row>
    <row r="86" spans="1:5">
      <c r="A86" t="s">
        <v>421</v>
      </c>
      <c r="B86" s="7">
        <v>0</v>
      </c>
      <c r="C86" s="7">
        <v>0.44622800000000001</v>
      </c>
      <c r="D86" s="7">
        <v>0</v>
      </c>
      <c r="E86" s="7">
        <v>0.44622800000000001</v>
      </c>
    </row>
    <row r="87" spans="1:5">
      <c r="A87" t="s">
        <v>893</v>
      </c>
      <c r="B87" s="7">
        <v>0.4</v>
      </c>
      <c r="C87" s="7">
        <v>0</v>
      </c>
      <c r="D87" s="7">
        <v>0</v>
      </c>
      <c r="E87" s="7">
        <v>0.4</v>
      </c>
    </row>
    <row r="88" spans="1:5">
      <c r="A88" t="s">
        <v>107</v>
      </c>
      <c r="B88" s="7">
        <v>0</v>
      </c>
      <c r="C88" s="7">
        <v>0.33034999999999998</v>
      </c>
      <c r="D88" s="7">
        <v>0</v>
      </c>
      <c r="E88" s="7">
        <v>0.33034999999999998</v>
      </c>
    </row>
    <row r="89" spans="1:5">
      <c r="A89" t="s">
        <v>786</v>
      </c>
      <c r="B89" s="7">
        <v>0</v>
      </c>
      <c r="C89" s="7">
        <v>0</v>
      </c>
      <c r="D89" s="7">
        <v>0.32938099999999998</v>
      </c>
      <c r="E89" s="7">
        <v>0.32938099999999998</v>
      </c>
    </row>
    <row r="90" spans="1:5">
      <c r="A90" t="s">
        <v>102</v>
      </c>
      <c r="B90" s="7">
        <v>0</v>
      </c>
      <c r="C90" s="7">
        <v>0.30864200000000003</v>
      </c>
      <c r="D90" s="7">
        <v>0</v>
      </c>
      <c r="E90" s="7">
        <v>0.30864200000000003</v>
      </c>
    </row>
    <row r="91" spans="1:5">
      <c r="A91" t="s">
        <v>544</v>
      </c>
      <c r="B91" s="7">
        <v>0</v>
      </c>
      <c r="C91" s="7">
        <v>0</v>
      </c>
      <c r="D91" s="7">
        <v>0.3</v>
      </c>
      <c r="E91" s="7">
        <v>0.3</v>
      </c>
    </row>
    <row r="92" spans="1:5">
      <c r="A92" t="s">
        <v>7</v>
      </c>
      <c r="B92" s="7">
        <v>0</v>
      </c>
      <c r="C92" s="7">
        <v>0.25</v>
      </c>
      <c r="D92" s="7">
        <v>0</v>
      </c>
      <c r="E92" s="7">
        <v>0.25</v>
      </c>
    </row>
    <row r="93" spans="1:5">
      <c r="A93" t="s">
        <v>399</v>
      </c>
      <c r="B93" s="7">
        <v>0</v>
      </c>
      <c r="C93" s="7">
        <v>0.247</v>
      </c>
      <c r="D93" s="7">
        <v>0</v>
      </c>
      <c r="E93" s="7">
        <v>0.247</v>
      </c>
    </row>
    <row r="94" spans="1:5">
      <c r="A94" t="s">
        <v>562</v>
      </c>
      <c r="B94" s="7">
        <v>0</v>
      </c>
      <c r="C94" s="7">
        <v>0.23400000000000001</v>
      </c>
      <c r="D94" s="7">
        <v>0</v>
      </c>
      <c r="E94" s="7">
        <v>0.23400000000000001</v>
      </c>
    </row>
    <row r="95" spans="1:5">
      <c r="A95" t="s">
        <v>494</v>
      </c>
      <c r="B95" s="7">
        <v>0</v>
      </c>
      <c r="C95" s="7">
        <v>0.22500000000000001</v>
      </c>
      <c r="D95" s="7">
        <v>0</v>
      </c>
      <c r="E95" s="7">
        <v>0.22500000000000001</v>
      </c>
    </row>
    <row r="96" spans="1:5">
      <c r="A96" t="s">
        <v>695</v>
      </c>
      <c r="B96" s="7">
        <v>0</v>
      </c>
      <c r="C96" s="7">
        <v>0.2</v>
      </c>
      <c r="D96" s="7">
        <v>0</v>
      </c>
      <c r="E96" s="7">
        <v>0.2</v>
      </c>
    </row>
    <row r="97" spans="1:5">
      <c r="A97" t="s">
        <v>755</v>
      </c>
      <c r="B97" s="7">
        <v>0</v>
      </c>
      <c r="C97" s="7">
        <v>0.2</v>
      </c>
      <c r="D97" s="7">
        <v>0</v>
      </c>
      <c r="E97" s="7">
        <v>0.2</v>
      </c>
    </row>
    <row r="98" spans="1:5">
      <c r="A98" t="s">
        <v>356</v>
      </c>
      <c r="B98" s="7">
        <v>0</v>
      </c>
      <c r="C98" s="7">
        <v>0.199628</v>
      </c>
      <c r="D98" s="7">
        <v>0</v>
      </c>
      <c r="E98" s="7">
        <v>0.199628</v>
      </c>
    </row>
    <row r="99" spans="1:5">
      <c r="A99" t="s">
        <v>205</v>
      </c>
      <c r="B99" s="7">
        <v>0</v>
      </c>
      <c r="C99" s="7">
        <v>0.19073799999999999</v>
      </c>
      <c r="D99" s="7">
        <v>0</v>
      </c>
      <c r="E99" s="7">
        <v>0.19073799999999999</v>
      </c>
    </row>
    <row r="100" spans="1:5">
      <c r="A100" t="s">
        <v>442</v>
      </c>
      <c r="B100" s="7">
        <v>0</v>
      </c>
      <c r="C100" s="7">
        <v>0.169405</v>
      </c>
      <c r="D100" s="7">
        <v>0</v>
      </c>
      <c r="E100" s="7">
        <v>0.169405</v>
      </c>
    </row>
    <row r="101" spans="1:5">
      <c r="A101" t="s">
        <v>108</v>
      </c>
      <c r="B101" s="7">
        <v>0</v>
      </c>
      <c r="C101" s="7">
        <v>0.15</v>
      </c>
      <c r="D101" s="7">
        <v>0</v>
      </c>
      <c r="E101" s="7">
        <v>0.15</v>
      </c>
    </row>
    <row r="102" spans="1:5">
      <c r="A102" t="s">
        <v>294</v>
      </c>
      <c r="B102" s="7">
        <v>0.15</v>
      </c>
      <c r="C102" s="7">
        <v>0</v>
      </c>
      <c r="D102" s="7">
        <v>0</v>
      </c>
      <c r="E102" s="7">
        <v>0.15</v>
      </c>
    </row>
    <row r="103" spans="1:5">
      <c r="A103" t="s">
        <v>29</v>
      </c>
      <c r="B103" s="7">
        <v>0</v>
      </c>
      <c r="C103" s="7">
        <v>0</v>
      </c>
      <c r="D103" s="7">
        <v>0.15</v>
      </c>
      <c r="E103" s="7">
        <v>0.15</v>
      </c>
    </row>
    <row r="104" spans="1:5">
      <c r="A104" t="s">
        <v>411</v>
      </c>
      <c r="B104" s="7">
        <v>0.14218</v>
      </c>
      <c r="C104" s="7">
        <v>0</v>
      </c>
      <c r="D104" s="7">
        <v>0</v>
      </c>
      <c r="E104" s="7">
        <v>0.14218</v>
      </c>
    </row>
    <row r="105" spans="1:5">
      <c r="A105" t="s">
        <v>473</v>
      </c>
      <c r="B105" s="7">
        <v>0</v>
      </c>
      <c r="C105" s="7">
        <v>0.13369</v>
      </c>
      <c r="D105" s="7">
        <v>0</v>
      </c>
      <c r="E105" s="7">
        <v>0.13369</v>
      </c>
    </row>
    <row r="106" spans="1:5">
      <c r="A106" t="s">
        <v>792</v>
      </c>
      <c r="B106" s="7">
        <v>0</v>
      </c>
      <c r="C106" s="7">
        <v>0.13175200000000001</v>
      </c>
      <c r="D106" s="7">
        <v>0</v>
      </c>
      <c r="E106" s="7">
        <v>0.13175200000000001</v>
      </c>
    </row>
    <row r="107" spans="1:5">
      <c r="A107" t="s">
        <v>366</v>
      </c>
      <c r="B107" s="7">
        <v>0</v>
      </c>
      <c r="C107" s="7">
        <v>0.13081599999999999</v>
      </c>
      <c r="D107" s="7">
        <v>0</v>
      </c>
      <c r="E107" s="7">
        <v>0.13081599999999999</v>
      </c>
    </row>
    <row r="108" spans="1:5">
      <c r="A108" t="s">
        <v>671</v>
      </c>
      <c r="B108" s="7">
        <v>0</v>
      </c>
      <c r="C108" s="7">
        <v>0.1</v>
      </c>
      <c r="D108" s="7">
        <v>0</v>
      </c>
      <c r="E108" s="7">
        <v>0.1</v>
      </c>
    </row>
    <row r="109" spans="1:5">
      <c r="A109" t="s">
        <v>57</v>
      </c>
      <c r="B109" s="7">
        <v>0</v>
      </c>
      <c r="C109" s="7">
        <v>0.1</v>
      </c>
      <c r="D109" s="7">
        <v>0</v>
      </c>
      <c r="E109" s="7">
        <v>0.1</v>
      </c>
    </row>
    <row r="110" spans="1:5">
      <c r="A110" t="s">
        <v>848</v>
      </c>
      <c r="B110" s="7">
        <v>0</v>
      </c>
      <c r="C110" s="7">
        <v>0.1</v>
      </c>
      <c r="D110" s="7">
        <v>0</v>
      </c>
      <c r="E110" s="7">
        <v>0.1</v>
      </c>
    </row>
    <row r="111" spans="1:5">
      <c r="A111" t="s">
        <v>28</v>
      </c>
      <c r="B111" s="7">
        <v>0</v>
      </c>
      <c r="C111" s="7">
        <v>0.1</v>
      </c>
      <c r="D111" s="7">
        <v>0</v>
      </c>
      <c r="E111" s="7">
        <v>0.1</v>
      </c>
    </row>
    <row r="112" spans="1:5">
      <c r="A112" t="s">
        <v>557</v>
      </c>
      <c r="B112" s="7">
        <v>0</v>
      </c>
      <c r="C112" s="7">
        <v>8.5338999999999998E-2</v>
      </c>
      <c r="D112" s="7">
        <v>0</v>
      </c>
      <c r="E112" s="7">
        <v>8.5338999999999998E-2</v>
      </c>
    </row>
    <row r="113" spans="1:5">
      <c r="A113" t="s">
        <v>405</v>
      </c>
      <c r="B113" s="7">
        <v>0.08</v>
      </c>
      <c r="C113" s="7">
        <v>0</v>
      </c>
      <c r="D113" s="7">
        <v>0</v>
      </c>
      <c r="E113" s="7">
        <v>0.08</v>
      </c>
    </row>
    <row r="114" spans="1:5">
      <c r="A114" t="s">
        <v>99</v>
      </c>
      <c r="B114" s="7">
        <v>0</v>
      </c>
      <c r="C114" s="7">
        <v>7.5795000000000001E-2</v>
      </c>
      <c r="D114" s="7">
        <v>0</v>
      </c>
      <c r="E114" s="7">
        <v>7.5795000000000001E-2</v>
      </c>
    </row>
    <row r="115" spans="1:5">
      <c r="A115" t="s">
        <v>280</v>
      </c>
      <c r="B115" s="7">
        <v>0</v>
      </c>
      <c r="C115" s="7">
        <v>7.4999999999999997E-2</v>
      </c>
      <c r="D115" s="7">
        <v>0</v>
      </c>
      <c r="E115" s="7">
        <v>7.4999999999999997E-2</v>
      </c>
    </row>
    <row r="116" spans="1:5">
      <c r="A116" t="s">
        <v>206</v>
      </c>
      <c r="B116" s="7">
        <v>0</v>
      </c>
      <c r="C116" s="7">
        <v>0</v>
      </c>
      <c r="D116" s="7">
        <v>7.4999999999999997E-2</v>
      </c>
      <c r="E116" s="7">
        <v>7.4999999999999997E-2</v>
      </c>
    </row>
    <row r="117" spans="1:5">
      <c r="A117" t="s">
        <v>913</v>
      </c>
      <c r="B117" s="7">
        <v>0</v>
      </c>
      <c r="C117" s="7">
        <v>7.0000000000000007E-2</v>
      </c>
      <c r="D117" s="7">
        <v>0</v>
      </c>
      <c r="E117" s="7">
        <v>7.0000000000000007E-2</v>
      </c>
    </row>
    <row r="118" spans="1:5">
      <c r="A118" t="s">
        <v>748</v>
      </c>
      <c r="B118" s="7">
        <v>0</v>
      </c>
      <c r="C118" s="7">
        <v>6.7204E-2</v>
      </c>
      <c r="D118" s="7">
        <v>0</v>
      </c>
      <c r="E118" s="7">
        <v>6.7204E-2</v>
      </c>
    </row>
    <row r="119" spans="1:5">
      <c r="A119" t="s">
        <v>150</v>
      </c>
      <c r="B119" s="7">
        <v>0</v>
      </c>
      <c r="C119" s="7">
        <v>6.6845000000000002E-2</v>
      </c>
      <c r="D119" s="7">
        <v>0</v>
      </c>
      <c r="E119" s="7">
        <v>6.6845000000000002E-2</v>
      </c>
    </row>
    <row r="120" spans="1:5">
      <c r="A120" t="s">
        <v>686</v>
      </c>
      <c r="B120" s="7">
        <v>6.3532000000000005E-2</v>
      </c>
      <c r="C120" s="7">
        <v>0</v>
      </c>
      <c r="D120" s="7">
        <v>0</v>
      </c>
      <c r="E120" s="7">
        <v>6.3532000000000005E-2</v>
      </c>
    </row>
    <row r="121" spans="1:5">
      <c r="A121" t="s">
        <v>368</v>
      </c>
      <c r="B121" s="7">
        <v>0</v>
      </c>
      <c r="C121" s="7">
        <v>5.688E-2</v>
      </c>
      <c r="D121" s="7">
        <v>0</v>
      </c>
      <c r="E121" s="7">
        <v>5.688E-2</v>
      </c>
    </row>
    <row r="122" spans="1:5">
      <c r="A122" t="s">
        <v>273</v>
      </c>
      <c r="B122" s="7">
        <v>0</v>
      </c>
      <c r="C122" s="7">
        <v>5.2631999999999998E-2</v>
      </c>
      <c r="D122" s="7">
        <v>0</v>
      </c>
      <c r="E122" s="7">
        <v>5.2631999999999998E-2</v>
      </c>
    </row>
    <row r="123" spans="1:5">
      <c r="A123" t="s">
        <v>829</v>
      </c>
      <c r="B123" s="7">
        <v>0</v>
      </c>
      <c r="C123" s="7">
        <v>0.05</v>
      </c>
      <c r="D123" s="7">
        <v>0</v>
      </c>
      <c r="E123" s="7">
        <v>0.05</v>
      </c>
    </row>
    <row r="124" spans="1:5">
      <c r="A124" t="s">
        <v>244</v>
      </c>
      <c r="B124" s="7">
        <v>0</v>
      </c>
      <c r="C124" s="7">
        <v>0.05</v>
      </c>
      <c r="D124" s="7">
        <v>0</v>
      </c>
      <c r="E124" s="7">
        <v>0.05</v>
      </c>
    </row>
    <row r="125" spans="1:5">
      <c r="A125" t="s">
        <v>699</v>
      </c>
      <c r="B125" s="7">
        <v>0</v>
      </c>
      <c r="C125" s="7">
        <v>0</v>
      </c>
      <c r="D125" s="7">
        <v>0.05</v>
      </c>
      <c r="E125" s="7">
        <v>0.05</v>
      </c>
    </row>
    <row r="126" spans="1:5">
      <c r="A126" t="s">
        <v>22</v>
      </c>
      <c r="B126" s="7">
        <v>0</v>
      </c>
      <c r="C126" s="7">
        <v>0.05</v>
      </c>
      <c r="D126" s="7">
        <v>0</v>
      </c>
      <c r="E126" s="7">
        <v>0.05</v>
      </c>
    </row>
    <row r="127" spans="1:5">
      <c r="A127" t="s">
        <v>742</v>
      </c>
      <c r="B127" s="7">
        <v>0</v>
      </c>
      <c r="C127" s="7">
        <v>0</v>
      </c>
      <c r="D127" s="7">
        <v>0.05</v>
      </c>
      <c r="E127" s="7">
        <v>0.05</v>
      </c>
    </row>
    <row r="128" spans="1:5">
      <c r="A128" t="s">
        <v>131</v>
      </c>
      <c r="B128" s="7">
        <v>0</v>
      </c>
      <c r="C128" s="7">
        <v>0</v>
      </c>
      <c r="D128" s="7">
        <v>0.05</v>
      </c>
      <c r="E128" s="7">
        <v>0.05</v>
      </c>
    </row>
    <row r="129" spans="1:5">
      <c r="A129" t="s">
        <v>650</v>
      </c>
      <c r="B129" s="7">
        <v>0</v>
      </c>
      <c r="C129" s="7">
        <v>0.05</v>
      </c>
      <c r="D129" s="7">
        <v>0</v>
      </c>
      <c r="E129" s="7">
        <v>0.05</v>
      </c>
    </row>
    <row r="130" spans="1:5">
      <c r="A130" t="s">
        <v>734</v>
      </c>
      <c r="B130" s="7">
        <v>0</v>
      </c>
      <c r="C130" s="7">
        <v>4.8000000000000001E-2</v>
      </c>
      <c r="D130" s="7">
        <v>0</v>
      </c>
      <c r="E130" s="7">
        <v>4.8000000000000001E-2</v>
      </c>
    </row>
    <row r="131" spans="1:5">
      <c r="A131" t="s">
        <v>451</v>
      </c>
      <c r="B131" s="7">
        <v>0</v>
      </c>
      <c r="C131" s="7">
        <v>4.4803000000000003E-2</v>
      </c>
      <c r="D131" s="7">
        <v>0</v>
      </c>
      <c r="E131" s="7">
        <v>4.4803000000000003E-2</v>
      </c>
    </row>
    <row r="132" spans="1:5">
      <c r="A132" t="s">
        <v>615</v>
      </c>
      <c r="B132" s="7">
        <v>0.04</v>
      </c>
      <c r="C132" s="7">
        <v>0</v>
      </c>
      <c r="D132" s="7">
        <v>0</v>
      </c>
      <c r="E132" s="7">
        <v>0.04</v>
      </c>
    </row>
    <row r="133" spans="1:5">
      <c r="A133" t="s">
        <v>105</v>
      </c>
      <c r="B133" s="7">
        <v>3.9525999999999999E-2</v>
      </c>
      <c r="C133" s="7">
        <v>0</v>
      </c>
      <c r="D133" s="7">
        <v>0</v>
      </c>
      <c r="E133" s="7">
        <v>3.9525999999999999E-2</v>
      </c>
    </row>
    <row r="134" spans="1:5">
      <c r="A134" t="s">
        <v>484</v>
      </c>
      <c r="B134" s="7">
        <v>0</v>
      </c>
      <c r="C134" s="7">
        <v>3.1362000000000001E-2</v>
      </c>
      <c r="D134" s="7">
        <v>0</v>
      </c>
      <c r="E134" s="7">
        <v>3.1362000000000001E-2</v>
      </c>
    </row>
    <row r="135" spans="1:5">
      <c r="A135" t="s">
        <v>53</v>
      </c>
      <c r="B135" s="7">
        <v>0</v>
      </c>
      <c r="C135" s="7">
        <v>3.1109000000000001E-2</v>
      </c>
      <c r="D135" s="7">
        <v>0</v>
      </c>
      <c r="E135" s="7">
        <v>3.1109000000000001E-2</v>
      </c>
    </row>
    <row r="136" spans="1:5">
      <c r="A136" t="s">
        <v>429</v>
      </c>
      <c r="B136" s="7">
        <v>0</v>
      </c>
      <c r="C136" s="7">
        <v>3.0345E-2</v>
      </c>
      <c r="D136" s="7">
        <v>0</v>
      </c>
      <c r="E136" s="7">
        <v>3.0345E-2</v>
      </c>
    </row>
    <row r="137" spans="1:5">
      <c r="A137" t="s">
        <v>907</v>
      </c>
      <c r="B137" s="7">
        <v>0</v>
      </c>
      <c r="C137" s="7">
        <v>2.5000000000000001E-2</v>
      </c>
      <c r="D137" s="7">
        <v>0</v>
      </c>
      <c r="E137" s="7">
        <v>2.5000000000000001E-2</v>
      </c>
    </row>
    <row r="138" spans="1:5">
      <c r="A138" t="s">
        <v>183</v>
      </c>
      <c r="B138" s="7">
        <v>0</v>
      </c>
      <c r="C138" s="7">
        <v>2.0053000000000001E-2</v>
      </c>
      <c r="D138" s="7">
        <v>0</v>
      </c>
      <c r="E138" s="7">
        <v>2.0053000000000001E-2</v>
      </c>
    </row>
    <row r="139" spans="1:5">
      <c r="A139" t="s">
        <v>503</v>
      </c>
      <c r="B139" s="7">
        <v>0</v>
      </c>
      <c r="C139" s="7">
        <v>2.0053000000000001E-2</v>
      </c>
      <c r="D139" s="7">
        <v>0</v>
      </c>
      <c r="E139" s="7">
        <v>2.0053000000000001E-2</v>
      </c>
    </row>
    <row r="140" spans="1:5">
      <c r="A140" t="s">
        <v>5</v>
      </c>
      <c r="B140" s="7">
        <v>0</v>
      </c>
      <c r="C140" s="7">
        <v>0.02</v>
      </c>
      <c r="D140" s="7">
        <v>0</v>
      </c>
      <c r="E140" s="7">
        <v>0.02</v>
      </c>
    </row>
    <row r="141" spans="1:5">
      <c r="A141" t="s">
        <v>257</v>
      </c>
      <c r="B141" s="7">
        <v>0</v>
      </c>
      <c r="C141" s="7">
        <v>0</v>
      </c>
      <c r="D141" s="7">
        <v>0</v>
      </c>
      <c r="E141" s="7">
        <v>0</v>
      </c>
    </row>
    <row r="142" spans="1:5">
      <c r="A142" t="s">
        <v>460</v>
      </c>
      <c r="B142" s="7">
        <v>0</v>
      </c>
      <c r="C142" s="7">
        <v>0</v>
      </c>
      <c r="D142" s="7">
        <v>0</v>
      </c>
      <c r="E142" s="7">
        <v>0</v>
      </c>
    </row>
    <row r="143" spans="1:5">
      <c r="A143" t="s">
        <v>61</v>
      </c>
      <c r="B143" s="7">
        <v>0</v>
      </c>
      <c r="C143" s="7">
        <v>0</v>
      </c>
      <c r="D143" s="7">
        <v>0</v>
      </c>
      <c r="E143" s="7">
        <v>0</v>
      </c>
    </row>
    <row r="144" spans="1:5">
      <c r="A144" t="s">
        <v>552</v>
      </c>
      <c r="B144" s="7">
        <v>0</v>
      </c>
      <c r="C144" s="7">
        <v>0</v>
      </c>
      <c r="D144" s="7">
        <v>0</v>
      </c>
      <c r="E144" s="7">
        <v>0</v>
      </c>
    </row>
    <row r="145" spans="1:5">
      <c r="A145" t="s">
        <v>692</v>
      </c>
      <c r="B145" s="7">
        <v>0</v>
      </c>
      <c r="C145" s="7">
        <v>0</v>
      </c>
      <c r="D145" s="7">
        <v>0</v>
      </c>
      <c r="E145" s="7">
        <v>0</v>
      </c>
    </row>
    <row r="146" spans="1:5">
      <c r="A146" t="s">
        <v>376</v>
      </c>
      <c r="B146" s="7">
        <v>0</v>
      </c>
      <c r="C146" s="7">
        <v>0</v>
      </c>
      <c r="D146" s="7">
        <v>0</v>
      </c>
      <c r="E146" s="7">
        <v>0</v>
      </c>
    </row>
    <row r="147" spans="1:5">
      <c r="A147" t="s">
        <v>231</v>
      </c>
      <c r="B147" s="7">
        <v>0</v>
      </c>
      <c r="C147" s="7">
        <v>0</v>
      </c>
      <c r="D147" s="7">
        <v>0</v>
      </c>
      <c r="E147" s="7">
        <v>0</v>
      </c>
    </row>
    <row r="148" spans="1:5">
      <c r="A148" t="s">
        <v>180</v>
      </c>
      <c r="B148" s="7">
        <v>0</v>
      </c>
      <c r="C148" s="7">
        <v>0</v>
      </c>
      <c r="D148" s="7">
        <v>0</v>
      </c>
      <c r="E148" s="7">
        <v>0</v>
      </c>
    </row>
    <row r="149" spans="1:5">
      <c r="A149" t="s">
        <v>894</v>
      </c>
      <c r="B149" s="7">
        <v>0</v>
      </c>
      <c r="C149" s="7">
        <v>0</v>
      </c>
      <c r="D149" s="7">
        <v>0</v>
      </c>
      <c r="E149" s="7">
        <v>0</v>
      </c>
    </row>
    <row r="150" spans="1:5">
      <c r="A150" t="s">
        <v>781</v>
      </c>
      <c r="B150" s="7">
        <v>0</v>
      </c>
      <c r="C150" s="7">
        <v>0</v>
      </c>
      <c r="D150" s="7">
        <v>0</v>
      </c>
      <c r="E150" s="7">
        <v>0</v>
      </c>
    </row>
    <row r="151" spans="1:5">
      <c r="A151" t="s">
        <v>859</v>
      </c>
      <c r="B151" s="7">
        <v>0</v>
      </c>
      <c r="C151" s="7">
        <v>0</v>
      </c>
      <c r="D151" s="7">
        <v>0</v>
      </c>
      <c r="E151" s="7">
        <v>0</v>
      </c>
    </row>
    <row r="152" spans="1:5">
      <c r="A152" t="s">
        <v>100</v>
      </c>
      <c r="B152" s="7">
        <v>0</v>
      </c>
      <c r="C152" s="7">
        <v>0</v>
      </c>
      <c r="D152" s="7">
        <v>0</v>
      </c>
      <c r="E152" s="7">
        <v>0</v>
      </c>
    </row>
    <row r="153" spans="1:5">
      <c r="A153" t="s">
        <v>85</v>
      </c>
      <c r="B153" s="7">
        <v>0</v>
      </c>
      <c r="C153" s="7">
        <v>0</v>
      </c>
      <c r="D153" s="7">
        <v>0</v>
      </c>
      <c r="E153" s="7">
        <v>0</v>
      </c>
    </row>
    <row r="154" spans="1:5">
      <c r="A154" t="s">
        <v>357</v>
      </c>
      <c r="B154" s="7">
        <v>0</v>
      </c>
      <c r="C154" s="7">
        <v>-26.583116</v>
      </c>
      <c r="D154" s="7">
        <v>0</v>
      </c>
      <c r="E154" s="7">
        <v>-26.583116</v>
      </c>
    </row>
  </sheetData>
  <autoFilter ref="A4:E4"/>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C26"/>
  <sheetViews>
    <sheetView workbookViewId="0">
      <selection activeCell="H22" sqref="H22"/>
    </sheetView>
  </sheetViews>
  <sheetFormatPr defaultRowHeight="13.2"/>
  <cols>
    <col min="1" max="1" width="30.44140625" bestFit="1" customWidth="1"/>
  </cols>
  <sheetData>
    <row r="1" spans="1:3">
      <c r="A1" s="11" t="s">
        <v>962</v>
      </c>
    </row>
    <row r="2" spans="1:3">
      <c r="A2" s="11" t="s">
        <v>961</v>
      </c>
    </row>
    <row r="4" spans="1:3">
      <c r="A4" s="28" t="s">
        <v>373</v>
      </c>
      <c r="B4" s="28" t="s">
        <v>1006</v>
      </c>
      <c r="C4" s="28" t="s">
        <v>1007</v>
      </c>
    </row>
    <row r="5" spans="1:3">
      <c r="A5" s="35" t="s">
        <v>861</v>
      </c>
      <c r="B5" s="10">
        <v>530.83250999999996</v>
      </c>
      <c r="C5" s="10">
        <v>729.62239099999999</v>
      </c>
    </row>
    <row r="6" spans="1:3">
      <c r="A6" s="35" t="s">
        <v>207</v>
      </c>
      <c r="B6" s="10">
        <v>411.09369900000002</v>
      </c>
      <c r="C6" s="10">
        <v>14.934251</v>
      </c>
    </row>
    <row r="7" spans="1:3">
      <c r="A7" s="35" t="s">
        <v>693</v>
      </c>
      <c r="B7" s="10">
        <v>179.86420899999999</v>
      </c>
      <c r="C7" s="10">
        <v>150.50259700000001</v>
      </c>
    </row>
    <row r="8" spans="1:3">
      <c r="A8" s="35" t="s">
        <v>226</v>
      </c>
      <c r="B8" s="10">
        <v>85.743371999999994</v>
      </c>
      <c r="C8" s="10">
        <v>2</v>
      </c>
    </row>
    <row r="9" spans="1:3">
      <c r="A9" s="35" t="s">
        <v>210</v>
      </c>
      <c r="B9" s="10">
        <f>B26-SUM(B5:B8)</f>
        <v>30.691017000000102</v>
      </c>
      <c r="C9" s="10">
        <f>C26-SUM(C5:C8)</f>
        <v>2.5</v>
      </c>
    </row>
    <row r="10" spans="1:3">
      <c r="A10" s="35"/>
      <c r="B10" s="10"/>
      <c r="C10" s="10"/>
    </row>
    <row r="11" spans="1:3" s="6" customFormat="1">
      <c r="A11" s="35" t="s">
        <v>42</v>
      </c>
      <c r="B11" s="10">
        <v>12.321342</v>
      </c>
      <c r="C11" s="10">
        <v>0</v>
      </c>
    </row>
    <row r="12" spans="1:3" s="6" customFormat="1">
      <c r="A12" s="35" t="s">
        <v>519</v>
      </c>
      <c r="B12" s="10">
        <v>8.5059280000000008</v>
      </c>
      <c r="C12" s="10">
        <v>1.7</v>
      </c>
    </row>
    <row r="13" spans="1:3">
      <c r="A13" s="35" t="s">
        <v>239</v>
      </c>
      <c r="B13" s="10">
        <v>5.1053920000000002</v>
      </c>
      <c r="C13" s="10">
        <v>0</v>
      </c>
    </row>
    <row r="14" spans="1:3">
      <c r="A14" s="35" t="s">
        <v>230</v>
      </c>
      <c r="B14" s="10">
        <v>1.430445</v>
      </c>
      <c r="C14" s="10">
        <v>0.8</v>
      </c>
    </row>
    <row r="15" spans="1:3">
      <c r="A15" s="35" t="s">
        <v>359</v>
      </c>
      <c r="B15" s="10">
        <v>1.291938</v>
      </c>
      <c r="C15" s="10">
        <v>0</v>
      </c>
    </row>
    <row r="16" spans="1:3">
      <c r="A16" s="35" t="s">
        <v>378</v>
      </c>
      <c r="B16" s="10">
        <v>0.536192</v>
      </c>
      <c r="C16" s="10">
        <v>0</v>
      </c>
    </row>
    <row r="17" spans="1:3">
      <c r="A17" s="35" t="s">
        <v>171</v>
      </c>
      <c r="B17" s="10">
        <v>0.53550799999999998</v>
      </c>
      <c r="C17" s="10">
        <v>0</v>
      </c>
    </row>
    <row r="18" spans="1:3">
      <c r="A18" s="35" t="s">
        <v>574</v>
      </c>
      <c r="B18" s="10">
        <v>0.38884200000000002</v>
      </c>
      <c r="C18" s="10">
        <v>0</v>
      </c>
    </row>
    <row r="19" spans="1:3">
      <c r="A19" s="35" t="s">
        <v>781</v>
      </c>
      <c r="B19" s="10">
        <v>0.32220399999999999</v>
      </c>
      <c r="C19" s="10">
        <v>0</v>
      </c>
    </row>
    <row r="20" spans="1:3">
      <c r="A20" s="35" t="s">
        <v>69</v>
      </c>
      <c r="B20" s="10">
        <v>0.13435</v>
      </c>
      <c r="C20" s="10">
        <v>0</v>
      </c>
    </row>
    <row r="21" spans="1:3">
      <c r="A21" s="35" t="s">
        <v>525</v>
      </c>
      <c r="B21" s="10">
        <v>5.2700999999999998E-2</v>
      </c>
      <c r="C21" s="10">
        <v>0</v>
      </c>
    </row>
    <row r="22" spans="1:3">
      <c r="A22" s="35" t="s">
        <v>681</v>
      </c>
      <c r="B22" s="10">
        <v>1.9762999999999999E-2</v>
      </c>
      <c r="C22" s="10">
        <v>0</v>
      </c>
    </row>
    <row r="23" spans="1:3">
      <c r="A23" s="35" t="s">
        <v>75</v>
      </c>
      <c r="B23" s="10">
        <v>1.9762999999999999E-2</v>
      </c>
      <c r="C23" s="10">
        <v>0</v>
      </c>
    </row>
    <row r="24" spans="1:3">
      <c r="A24" s="35" t="s">
        <v>361</v>
      </c>
      <c r="B24" s="10">
        <v>1.7687999999999999E-2</v>
      </c>
      <c r="C24" s="10">
        <v>0</v>
      </c>
    </row>
    <row r="25" spans="1:3">
      <c r="A25" s="35" t="s">
        <v>277</v>
      </c>
      <c r="B25" s="10">
        <v>8.9610000000000002E-3</v>
      </c>
      <c r="C25" s="10">
        <v>0</v>
      </c>
    </row>
    <row r="26" spans="1:3">
      <c r="A26" s="35" t="s">
        <v>917</v>
      </c>
      <c r="B26" s="10">
        <v>1238.2248070000001</v>
      </c>
      <c r="C26" s="10">
        <v>899.55923900000005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N119"/>
  <sheetViews>
    <sheetView topLeftCell="A9" workbookViewId="0">
      <selection activeCell="D60" sqref="D60"/>
    </sheetView>
  </sheetViews>
  <sheetFormatPr defaultRowHeight="13.2"/>
  <cols>
    <col min="1" max="1" width="12.33203125" bestFit="1" customWidth="1"/>
    <col min="2" max="2" width="16.5546875" bestFit="1" customWidth="1"/>
    <col min="3" max="4" width="14" style="6" customWidth="1"/>
    <col min="7" max="7" width="12.33203125" bestFit="1" customWidth="1"/>
    <col min="11" max="11" width="11.33203125" bestFit="1" customWidth="1"/>
    <col min="13" max="13" width="9.44140625" bestFit="1" customWidth="1"/>
  </cols>
  <sheetData>
    <row r="1" spans="1:14">
      <c r="A1" s="34" t="s">
        <v>966</v>
      </c>
      <c r="B1" s="6"/>
    </row>
    <row r="2" spans="1:14">
      <c r="A2" s="34" t="s">
        <v>968</v>
      </c>
      <c r="B2" s="6"/>
    </row>
    <row r="3" spans="1:14">
      <c r="A3" s="6"/>
      <c r="B3" s="6"/>
    </row>
    <row r="4" spans="1:14" ht="26.4">
      <c r="A4" s="28" t="s">
        <v>324</v>
      </c>
      <c r="B4" s="29" t="s">
        <v>919</v>
      </c>
      <c r="C4" s="29" t="s">
        <v>950</v>
      </c>
      <c r="D4" s="29" t="s">
        <v>951</v>
      </c>
      <c r="F4" s="28" t="s">
        <v>927</v>
      </c>
      <c r="G4" s="29" t="s">
        <v>920</v>
      </c>
      <c r="H4" s="29" t="s">
        <v>935</v>
      </c>
      <c r="I4" s="33" t="s">
        <v>938</v>
      </c>
      <c r="J4" s="32" t="s">
        <v>942</v>
      </c>
      <c r="K4" s="29" t="s">
        <v>999</v>
      </c>
      <c r="L4">
        <v>1000</v>
      </c>
    </row>
    <row r="5" spans="1:14">
      <c r="A5" s="41">
        <v>41578</v>
      </c>
      <c r="B5" s="8">
        <v>4816825</v>
      </c>
      <c r="C5" s="22">
        <f>B5</f>
        <v>4816825</v>
      </c>
      <c r="D5" s="26">
        <f>SUM(B$119-C5)/B$119</f>
        <v>0.99610989460656152</v>
      </c>
      <c r="F5" s="12">
        <v>41699</v>
      </c>
      <c r="G5" s="20">
        <f>(B5)/1000000</f>
        <v>4.8168249999999997</v>
      </c>
      <c r="H5">
        <f>'Cases data'!K6</f>
        <v>122</v>
      </c>
      <c r="I5" s="6">
        <f>'Cases data'!L6</f>
        <v>84</v>
      </c>
      <c r="J5">
        <f>H5-I5</f>
        <v>38</v>
      </c>
      <c r="K5" s="20">
        <f t="shared" ref="K5:K13" si="0">((G5/H5)*1000000)/1000</f>
        <v>39.482172131147543</v>
      </c>
    </row>
    <row r="6" spans="1:14">
      <c r="A6" s="41">
        <v>41730</v>
      </c>
      <c r="B6" s="8">
        <v>211054</v>
      </c>
      <c r="C6" s="22">
        <f>B6+C5</f>
        <v>5027879</v>
      </c>
      <c r="D6" s="26">
        <f t="shared" ref="D6:D69" si="1">SUM(B$119-C6)/B$119</f>
        <v>0.99593944575203464</v>
      </c>
      <c r="F6" s="12">
        <v>41730</v>
      </c>
      <c r="G6" s="20">
        <f>(SUM(B6:B18))/1000000</f>
        <v>4.629359</v>
      </c>
      <c r="H6">
        <f>'Cases data'!K16-H5</f>
        <v>117</v>
      </c>
      <c r="I6" s="6">
        <f>'Cases data'!L16-I5</f>
        <v>76</v>
      </c>
      <c r="J6" s="6">
        <f t="shared" ref="J6:J13" si="2">H6-I6</f>
        <v>41</v>
      </c>
      <c r="K6" s="20">
        <f t="shared" si="0"/>
        <v>39.567170940170939</v>
      </c>
    </row>
    <row r="7" spans="1:14">
      <c r="A7" s="41">
        <v>41731</v>
      </c>
      <c r="B7" s="8">
        <v>275103</v>
      </c>
      <c r="C7" s="22">
        <f t="shared" ref="C7:C70" si="3">B7+C6</f>
        <v>5302982</v>
      </c>
      <c r="D7" s="26">
        <f t="shared" si="1"/>
        <v>0.99571727042616098</v>
      </c>
      <c r="F7" s="12">
        <v>41760</v>
      </c>
      <c r="G7" s="20">
        <f>(SUM(B19:B23))/1000000</f>
        <v>5.0200950000000004</v>
      </c>
      <c r="H7">
        <f>'Cases data'!K22-SUM(H5:H6)</f>
        <v>168</v>
      </c>
      <c r="I7" s="6">
        <f>'Cases data'!L22-SUM(I5:I6)</f>
        <v>54</v>
      </c>
      <c r="J7" s="6">
        <f t="shared" si="2"/>
        <v>114</v>
      </c>
      <c r="K7" s="20">
        <f t="shared" si="0"/>
        <v>29.88151785714286</v>
      </c>
    </row>
    <row r="8" spans="1:14">
      <c r="A8" s="41">
        <v>41736</v>
      </c>
      <c r="B8" s="8">
        <v>523602</v>
      </c>
      <c r="C8" s="22">
        <f t="shared" si="3"/>
        <v>5826584</v>
      </c>
      <c r="D8" s="26">
        <f t="shared" si="1"/>
        <v>0.99529440537206104</v>
      </c>
      <c r="F8" s="12">
        <v>41791</v>
      </c>
      <c r="G8" s="20">
        <f>(SUM(B24:B28))/1000000</f>
        <v>2.896064</v>
      </c>
      <c r="H8">
        <f>'Cases data'!K28-SUM(H5:H7)</f>
        <v>437</v>
      </c>
      <c r="I8" s="6">
        <f>'Cases data'!L28-SUM(I5:I7)</f>
        <v>304</v>
      </c>
      <c r="J8" s="6">
        <f t="shared" si="2"/>
        <v>133</v>
      </c>
      <c r="K8" s="20">
        <f t="shared" si="0"/>
        <v>6.6271487414187638</v>
      </c>
    </row>
    <row r="9" spans="1:14">
      <c r="A9" s="41">
        <v>41737</v>
      </c>
      <c r="B9" s="8">
        <v>151832</v>
      </c>
      <c r="C9" s="22">
        <f t="shared" si="3"/>
        <v>5978416</v>
      </c>
      <c r="D9" s="26">
        <f t="shared" si="1"/>
        <v>0.99517178466607803</v>
      </c>
      <c r="F9" s="12">
        <v>41821</v>
      </c>
      <c r="G9" s="20">
        <f>(SUM(B29:B40))/1000000</f>
        <v>4.184272</v>
      </c>
      <c r="H9">
        <f>'Cases data'!K34-SUM(H5:H8)</f>
        <v>755</v>
      </c>
      <c r="I9" s="6">
        <f>'Cases data'!L34-SUM(I5:I8)</f>
        <v>368</v>
      </c>
      <c r="J9" s="6">
        <f t="shared" si="2"/>
        <v>387</v>
      </c>
      <c r="K9" s="20">
        <f t="shared" si="0"/>
        <v>5.5420821192052978</v>
      </c>
    </row>
    <row r="10" spans="1:14">
      <c r="A10" s="41">
        <v>41739</v>
      </c>
      <c r="B10" s="8">
        <v>72542</v>
      </c>
      <c r="C10" s="22">
        <f t="shared" si="3"/>
        <v>6050958</v>
      </c>
      <c r="D10" s="26">
        <f t="shared" si="1"/>
        <v>0.99511319918177021</v>
      </c>
      <c r="F10" s="12">
        <v>41852</v>
      </c>
      <c r="G10" s="20">
        <f>(SUM(B41:B59))/1000000</f>
        <v>109.618904</v>
      </c>
      <c r="H10">
        <f>'Cases data'!K43-SUM(H5:H9)</f>
        <v>2086</v>
      </c>
      <c r="I10" s="6">
        <f>'Cases data'!L43-SUM(I5:I9)</f>
        <v>955</v>
      </c>
      <c r="J10" s="6">
        <f t="shared" si="2"/>
        <v>1131</v>
      </c>
      <c r="K10" s="20">
        <f t="shared" si="0"/>
        <v>52.549810162991371</v>
      </c>
    </row>
    <row r="11" spans="1:14">
      <c r="A11" s="41">
        <v>41740</v>
      </c>
      <c r="B11" s="8">
        <v>300000</v>
      </c>
      <c r="C11" s="22">
        <f t="shared" si="3"/>
        <v>6350958</v>
      </c>
      <c r="D11" s="26">
        <f t="shared" si="1"/>
        <v>0.99487091684474704</v>
      </c>
      <c r="F11" s="12">
        <v>41883</v>
      </c>
      <c r="G11" s="20">
        <f>(SUM(B60:B83))/1000000</f>
        <v>514.046964</v>
      </c>
      <c r="H11">
        <f>'Cases data'!K53-SUM('Fig3-Timeline'!H5:H10)</f>
        <v>3785</v>
      </c>
      <c r="I11" s="6">
        <f>'Cases data'!L53-SUM('Fig3-Timeline'!I5:I10)</f>
        <v>1590</v>
      </c>
      <c r="J11" s="6">
        <f t="shared" si="2"/>
        <v>2195</v>
      </c>
      <c r="K11" s="20">
        <f t="shared" si="0"/>
        <v>135.81161532364595</v>
      </c>
      <c r="M11" s="13">
        <f>SUM(G12:G13)</f>
        <v>593.01232400000004</v>
      </c>
      <c r="N11" s="21">
        <f>M11/M13</f>
        <v>0.47892137247416655</v>
      </c>
    </row>
    <row r="12" spans="1:14">
      <c r="A12" s="41">
        <v>41743</v>
      </c>
      <c r="B12" s="8">
        <v>13755</v>
      </c>
      <c r="C12" s="22">
        <f t="shared" si="3"/>
        <v>6364713</v>
      </c>
      <c r="D12" s="26">
        <f t="shared" si="1"/>
        <v>0.99485980819959452</v>
      </c>
      <c r="F12" s="12">
        <v>41913</v>
      </c>
      <c r="G12" s="20">
        <f>(SUM(B84:B107))/1000000</f>
        <v>502.34909099999999</v>
      </c>
      <c r="H12">
        <f>'Cases data'!K62-SUM('Fig3-Timeline'!H5:H11)</f>
        <v>5545</v>
      </c>
      <c r="I12" s="6">
        <f>'Cases data'!L62-SUM('Fig3-Timeline'!I5:I11)</f>
        <v>1377</v>
      </c>
      <c r="J12" s="6">
        <f t="shared" si="2"/>
        <v>4168</v>
      </c>
      <c r="K12" s="20">
        <f t="shared" si="0"/>
        <v>90.594966816952223</v>
      </c>
      <c r="M12" s="52">
        <f>SUM(G11:G13)</f>
        <v>1107.0592879999999</v>
      </c>
    </row>
    <row r="13" spans="1:14">
      <c r="A13" s="41">
        <v>41744</v>
      </c>
      <c r="B13" s="8">
        <v>154058</v>
      </c>
      <c r="C13" s="22">
        <f t="shared" si="3"/>
        <v>6518771</v>
      </c>
      <c r="D13" s="26">
        <f t="shared" si="1"/>
        <v>0.99473538975867082</v>
      </c>
      <c r="F13" s="12" t="s">
        <v>1000</v>
      </c>
      <c r="G13" s="20">
        <f>(SUM(B108:B118))/1000000</f>
        <v>90.663233000000005</v>
      </c>
      <c r="H13">
        <f>'Cases data'!K65-SUM('Fig3-Timeline'!H5:H12)</f>
        <v>1368</v>
      </c>
      <c r="I13" s="6">
        <f>'Cases data'!L65-SUM('Fig3-Timeline'!I5:I12)</f>
        <v>357</v>
      </c>
      <c r="J13" s="6">
        <f t="shared" si="2"/>
        <v>1011</v>
      </c>
      <c r="K13" s="20">
        <f t="shared" si="0"/>
        <v>66.274293128654975</v>
      </c>
      <c r="M13" s="13">
        <f>SUM(G5:G13)</f>
        <v>1238.2248070000001</v>
      </c>
      <c r="N13" s="51">
        <f>M12/M13</f>
        <v>0.89406970506608485</v>
      </c>
    </row>
    <row r="14" spans="1:14">
      <c r="A14" s="41">
        <v>41745</v>
      </c>
      <c r="B14" s="8">
        <v>633484</v>
      </c>
      <c r="C14" s="22">
        <f t="shared" si="3"/>
        <v>7152255</v>
      </c>
      <c r="D14" s="26">
        <f t="shared" si="1"/>
        <v>0.99422378314538162</v>
      </c>
    </row>
    <row r="15" spans="1:14">
      <c r="A15" s="41">
        <v>41752</v>
      </c>
      <c r="B15" s="8">
        <v>655051</v>
      </c>
      <c r="C15" s="22">
        <f t="shared" si="3"/>
        <v>7807306</v>
      </c>
      <c r="D15" s="26">
        <f t="shared" si="1"/>
        <v>0.99369475885488379</v>
      </c>
    </row>
    <row r="16" spans="1:14">
      <c r="A16" s="41">
        <v>41753</v>
      </c>
      <c r="B16" s="8">
        <v>500960</v>
      </c>
      <c r="C16" s="22">
        <f t="shared" si="3"/>
        <v>8308266</v>
      </c>
      <c r="D16" s="26">
        <f t="shared" si="1"/>
        <v>0.99329017965636668</v>
      </c>
    </row>
    <row r="17" spans="1:4">
      <c r="A17" s="41">
        <v>41754</v>
      </c>
      <c r="B17" s="8">
        <v>505436</v>
      </c>
      <c r="C17" s="22">
        <f t="shared" si="3"/>
        <v>8813702</v>
      </c>
      <c r="D17" s="26">
        <f t="shared" si="1"/>
        <v>0.99288198560538132</v>
      </c>
    </row>
    <row r="18" spans="1:4">
      <c r="A18" s="41">
        <v>41759</v>
      </c>
      <c r="B18" s="8">
        <v>632482</v>
      </c>
      <c r="C18" s="22">
        <f t="shared" si="3"/>
        <v>9446184</v>
      </c>
      <c r="D18" s="26">
        <f t="shared" si="1"/>
        <v>0.99237118821509773</v>
      </c>
    </row>
    <row r="19" spans="1:4">
      <c r="A19" s="41">
        <v>41760</v>
      </c>
      <c r="B19" s="8">
        <v>2766252</v>
      </c>
      <c r="C19" s="22">
        <f t="shared" si="3"/>
        <v>12212436</v>
      </c>
      <c r="D19" s="26">
        <f t="shared" si="1"/>
        <v>0.99013714155058108</v>
      </c>
    </row>
    <row r="20" spans="1:4">
      <c r="A20" s="41">
        <v>41768</v>
      </c>
      <c r="B20" s="8">
        <v>345781</v>
      </c>
      <c r="C20" s="22">
        <f t="shared" si="3"/>
        <v>12558217</v>
      </c>
      <c r="D20" s="26">
        <f t="shared" si="1"/>
        <v>0.98985788612132042</v>
      </c>
    </row>
    <row r="21" spans="1:4">
      <c r="A21" s="41">
        <v>41771</v>
      </c>
      <c r="B21" s="8">
        <v>96286</v>
      </c>
      <c r="C21" s="22">
        <f t="shared" si="3"/>
        <v>12654503</v>
      </c>
      <c r="D21" s="26">
        <f t="shared" si="1"/>
        <v>0.9897801247976451</v>
      </c>
    </row>
    <row r="22" spans="1:4">
      <c r="A22" s="41">
        <v>41778</v>
      </c>
      <c r="B22" s="8">
        <v>250000</v>
      </c>
      <c r="C22" s="22">
        <f t="shared" si="3"/>
        <v>12904503</v>
      </c>
      <c r="D22" s="26">
        <f t="shared" si="1"/>
        <v>0.98957822285012575</v>
      </c>
    </row>
    <row r="23" spans="1:4">
      <c r="A23" s="41">
        <v>41790</v>
      </c>
      <c r="B23" s="8">
        <v>1561776</v>
      </c>
      <c r="C23" s="22">
        <f t="shared" si="3"/>
        <v>14466279</v>
      </c>
      <c r="D23" s="26">
        <f t="shared" si="1"/>
        <v>0.98831692038617025</v>
      </c>
    </row>
    <row r="24" spans="1:4">
      <c r="A24" s="41">
        <v>41792</v>
      </c>
      <c r="B24" s="8">
        <v>91091</v>
      </c>
      <c r="C24" s="22">
        <f t="shared" si="3"/>
        <v>14557370</v>
      </c>
      <c r="D24" s="26">
        <f t="shared" si="1"/>
        <v>0.98824335458496426</v>
      </c>
    </row>
    <row r="25" spans="1:4">
      <c r="A25" s="41">
        <v>41795</v>
      </c>
      <c r="B25" s="8">
        <v>68027</v>
      </c>
      <c r="C25" s="22">
        <f t="shared" si="3"/>
        <v>14625397</v>
      </c>
      <c r="D25" s="26">
        <f t="shared" si="1"/>
        <v>0.98818841544982872</v>
      </c>
    </row>
    <row r="26" spans="1:4">
      <c r="A26" s="41">
        <v>41807</v>
      </c>
      <c r="B26" s="8">
        <v>103608</v>
      </c>
      <c r="C26" s="22">
        <f t="shared" si="3"/>
        <v>14729005</v>
      </c>
      <c r="D26" s="26">
        <f t="shared" si="1"/>
        <v>0.98810474082191446</v>
      </c>
    </row>
    <row r="27" spans="1:4">
      <c r="A27" s="41">
        <v>41808</v>
      </c>
      <c r="B27" s="8">
        <v>131248</v>
      </c>
      <c r="C27" s="22">
        <f t="shared" si="3"/>
        <v>14860253</v>
      </c>
      <c r="D27" s="26">
        <f t="shared" si="1"/>
        <v>0.98799874391468234</v>
      </c>
    </row>
    <row r="28" spans="1:4">
      <c r="A28" s="41">
        <v>41820</v>
      </c>
      <c r="B28" s="8">
        <v>2502090</v>
      </c>
      <c r="C28" s="22">
        <f t="shared" si="3"/>
        <v>17362343</v>
      </c>
      <c r="D28" s="26">
        <f t="shared" si="1"/>
        <v>0.98597803653920824</v>
      </c>
    </row>
    <row r="29" spans="1:4">
      <c r="A29" s="41">
        <v>41821</v>
      </c>
      <c r="B29" s="8">
        <v>902000</v>
      </c>
      <c r="C29" s="22">
        <f t="shared" si="3"/>
        <v>18264343</v>
      </c>
      <c r="D29" s="26">
        <f t="shared" si="1"/>
        <v>0.98524957431255855</v>
      </c>
    </row>
    <row r="30" spans="1:4">
      <c r="A30" s="41">
        <v>41822</v>
      </c>
      <c r="B30" s="8">
        <v>193694</v>
      </c>
      <c r="C30" s="22">
        <f t="shared" si="3"/>
        <v>18458037</v>
      </c>
      <c r="D30" s="26">
        <f t="shared" si="1"/>
        <v>0.98509314552926741</v>
      </c>
    </row>
    <row r="31" spans="1:4">
      <c r="A31" s="41">
        <v>41823</v>
      </c>
      <c r="B31" s="8">
        <v>47610</v>
      </c>
      <c r="C31" s="22">
        <f t="shared" si="3"/>
        <v>18505647</v>
      </c>
      <c r="D31" s="26">
        <f t="shared" si="1"/>
        <v>0.98505469532238177</v>
      </c>
    </row>
    <row r="32" spans="1:4">
      <c r="A32" s="41">
        <v>41824</v>
      </c>
      <c r="B32" s="8">
        <v>130674</v>
      </c>
      <c r="C32" s="22">
        <f t="shared" si="3"/>
        <v>18636321</v>
      </c>
      <c r="D32" s="26">
        <f t="shared" si="1"/>
        <v>0.9849491619820212</v>
      </c>
    </row>
    <row r="33" spans="1:4">
      <c r="A33" s="41">
        <v>41834</v>
      </c>
      <c r="B33" s="8">
        <v>713829</v>
      </c>
      <c r="C33" s="22">
        <f t="shared" si="3"/>
        <v>19350150</v>
      </c>
      <c r="D33" s="26">
        <f t="shared" si="1"/>
        <v>0.98437266812083823</v>
      </c>
    </row>
    <row r="34" spans="1:4">
      <c r="A34" s="41">
        <v>41836</v>
      </c>
      <c r="B34" s="8">
        <v>182249</v>
      </c>
      <c r="C34" s="22">
        <f t="shared" si="3"/>
        <v>19532399</v>
      </c>
      <c r="D34" s="26">
        <f t="shared" si="1"/>
        <v>0.98422548240870444</v>
      </c>
    </row>
    <row r="35" spans="1:4">
      <c r="A35" s="41">
        <v>41838</v>
      </c>
      <c r="B35" s="8">
        <v>34483</v>
      </c>
      <c r="C35" s="22">
        <f t="shared" si="3"/>
        <v>19566882</v>
      </c>
      <c r="D35" s="26">
        <f t="shared" si="1"/>
        <v>0.98419763366927926</v>
      </c>
    </row>
    <row r="36" spans="1:4">
      <c r="A36" s="41">
        <v>41841</v>
      </c>
      <c r="B36" s="8">
        <v>163044</v>
      </c>
      <c r="C36" s="22">
        <f t="shared" si="3"/>
        <v>19729926</v>
      </c>
      <c r="D36" s="26">
        <f t="shared" si="1"/>
        <v>0.98406595806475394</v>
      </c>
    </row>
    <row r="37" spans="1:4">
      <c r="A37" s="41">
        <v>41843</v>
      </c>
      <c r="B37" s="8">
        <v>275103</v>
      </c>
      <c r="C37" s="22">
        <f t="shared" si="3"/>
        <v>20005029</v>
      </c>
      <c r="D37" s="26">
        <f t="shared" si="1"/>
        <v>0.98384378273888029</v>
      </c>
    </row>
    <row r="38" spans="1:4">
      <c r="A38" s="41">
        <v>41844</v>
      </c>
      <c r="B38" s="8">
        <v>687758</v>
      </c>
      <c r="C38" s="22">
        <f t="shared" si="3"/>
        <v>20692787</v>
      </c>
      <c r="D38" s="26">
        <f t="shared" si="1"/>
        <v>0.98328834402039245</v>
      </c>
    </row>
    <row r="39" spans="1:4">
      <c r="A39" s="41">
        <v>41850</v>
      </c>
      <c r="B39" s="8">
        <v>181940</v>
      </c>
      <c r="C39" s="22">
        <f t="shared" si="3"/>
        <v>20874727</v>
      </c>
      <c r="D39" s="26">
        <f t="shared" si="1"/>
        <v>0.98314140785906579</v>
      </c>
    </row>
    <row r="40" spans="1:4">
      <c r="A40" s="41">
        <v>41851</v>
      </c>
      <c r="B40" s="8">
        <v>671888</v>
      </c>
      <c r="C40" s="22">
        <f t="shared" si="3"/>
        <v>21546615</v>
      </c>
      <c r="D40" s="26">
        <f t="shared" si="1"/>
        <v>0.98259878587620642</v>
      </c>
    </row>
    <row r="41" spans="1:4">
      <c r="A41" s="41">
        <v>41852</v>
      </c>
      <c r="B41" s="8">
        <v>3947628</v>
      </c>
      <c r="C41" s="22">
        <f t="shared" si="3"/>
        <v>25494243</v>
      </c>
      <c r="D41" s="26">
        <f t="shared" si="1"/>
        <v>0.97941065075107969</v>
      </c>
    </row>
    <row r="42" spans="1:4">
      <c r="A42" s="41">
        <v>41855</v>
      </c>
      <c r="B42" s="8">
        <v>495000</v>
      </c>
      <c r="C42" s="22">
        <f t="shared" si="3"/>
        <v>25989243</v>
      </c>
      <c r="D42" s="26">
        <f t="shared" si="1"/>
        <v>0.97901088489499144</v>
      </c>
    </row>
    <row r="43" spans="1:4">
      <c r="A43" s="41">
        <v>41859</v>
      </c>
      <c r="B43" s="8">
        <v>918274</v>
      </c>
      <c r="C43" s="22">
        <f t="shared" si="3"/>
        <v>26907517</v>
      </c>
      <c r="D43" s="26">
        <f t="shared" si="1"/>
        <v>0.9782692796591661</v>
      </c>
    </row>
    <row r="44" spans="1:4">
      <c r="A44" s="41">
        <v>41862</v>
      </c>
      <c r="B44" s="8">
        <v>1670220</v>
      </c>
      <c r="C44" s="22">
        <f t="shared" si="3"/>
        <v>28577737</v>
      </c>
      <c r="D44" s="26">
        <f t="shared" si="1"/>
        <v>0.9769203969760234</v>
      </c>
    </row>
    <row r="45" spans="1:4">
      <c r="A45" s="41">
        <v>41863</v>
      </c>
      <c r="B45" s="8">
        <v>385509</v>
      </c>
      <c r="C45" s="22">
        <f t="shared" si="3"/>
        <v>28963246</v>
      </c>
      <c r="D45" s="26">
        <f t="shared" si="1"/>
        <v>0.97660905690447852</v>
      </c>
    </row>
    <row r="46" spans="1:4">
      <c r="A46" s="41">
        <v>41864</v>
      </c>
      <c r="B46" s="8">
        <v>24201470</v>
      </c>
      <c r="C46" s="22">
        <f t="shared" si="3"/>
        <v>53164716</v>
      </c>
      <c r="D46" s="26">
        <f t="shared" si="1"/>
        <v>0.95706376120115966</v>
      </c>
    </row>
    <row r="47" spans="1:4">
      <c r="A47" s="41">
        <v>41866</v>
      </c>
      <c r="B47" s="8">
        <v>0</v>
      </c>
      <c r="C47" s="22">
        <f t="shared" si="3"/>
        <v>53164716</v>
      </c>
      <c r="D47" s="26">
        <f t="shared" si="1"/>
        <v>0.95706376120115966</v>
      </c>
    </row>
    <row r="48" spans="1:4">
      <c r="A48" s="41">
        <v>41867</v>
      </c>
      <c r="B48" s="8">
        <v>0</v>
      </c>
      <c r="C48" s="22">
        <f t="shared" si="3"/>
        <v>53164716</v>
      </c>
      <c r="D48" s="26">
        <f t="shared" si="1"/>
        <v>0.95706376120115966</v>
      </c>
    </row>
    <row r="49" spans="1:4">
      <c r="A49" s="41">
        <v>41869</v>
      </c>
      <c r="B49" s="8">
        <v>1560321</v>
      </c>
      <c r="C49" s="22">
        <f t="shared" si="3"/>
        <v>54725037</v>
      </c>
      <c r="D49" s="26">
        <f t="shared" si="1"/>
        <v>0.95580363380653866</v>
      </c>
    </row>
    <row r="50" spans="1:4">
      <c r="A50" s="41">
        <v>41870</v>
      </c>
      <c r="B50" s="8">
        <v>668449</v>
      </c>
      <c r="C50" s="22">
        <f t="shared" si="3"/>
        <v>55393486</v>
      </c>
      <c r="D50" s="26">
        <f t="shared" si="1"/>
        <v>0.95526378918686938</v>
      </c>
    </row>
    <row r="51" spans="1:4">
      <c r="A51" s="41">
        <v>41871</v>
      </c>
      <c r="B51" s="8">
        <v>24586438</v>
      </c>
      <c r="C51" s="22">
        <f t="shared" si="3"/>
        <v>79979924</v>
      </c>
      <c r="D51" s="26">
        <f t="shared" si="1"/>
        <v>0.93540759032782006</v>
      </c>
    </row>
    <row r="52" spans="1:4">
      <c r="A52" s="41">
        <v>41872</v>
      </c>
      <c r="B52" s="8">
        <v>50348</v>
      </c>
      <c r="C52" s="22">
        <f t="shared" si="3"/>
        <v>80030272</v>
      </c>
      <c r="D52" s="26">
        <f t="shared" si="1"/>
        <v>0.93536692889080519</v>
      </c>
    </row>
    <row r="53" spans="1:4">
      <c r="A53" s="41">
        <v>41873</v>
      </c>
      <c r="B53" s="8">
        <v>27193592</v>
      </c>
      <c r="C53" s="22">
        <f t="shared" si="3"/>
        <v>107223864</v>
      </c>
      <c r="D53" s="26">
        <f t="shared" si="1"/>
        <v>0.91340517215142503</v>
      </c>
    </row>
    <row r="54" spans="1:4">
      <c r="A54" s="41">
        <v>41876</v>
      </c>
      <c r="B54" s="8">
        <v>1435784</v>
      </c>
      <c r="C54" s="22">
        <f t="shared" si="3"/>
        <v>108659648</v>
      </c>
      <c r="D54" s="26">
        <f t="shared" si="1"/>
        <v>0.91224562180815683</v>
      </c>
    </row>
    <row r="55" spans="1:4">
      <c r="A55" s="41">
        <v>41877</v>
      </c>
      <c r="B55" s="8">
        <v>1297758</v>
      </c>
      <c r="C55" s="22">
        <f t="shared" si="3"/>
        <v>109957406</v>
      </c>
      <c r="D55" s="26">
        <f t="shared" si="1"/>
        <v>0.91119754233772188</v>
      </c>
    </row>
    <row r="56" spans="1:4">
      <c r="A56" s="41">
        <v>41878</v>
      </c>
      <c r="B56" s="8">
        <v>10892939</v>
      </c>
      <c r="C56" s="22">
        <f t="shared" si="3"/>
        <v>120850345</v>
      </c>
      <c r="D56" s="26">
        <f t="shared" si="1"/>
        <v>0.90240031994448644</v>
      </c>
    </row>
    <row r="57" spans="1:4">
      <c r="A57" s="41">
        <v>41879</v>
      </c>
      <c r="B57" s="8">
        <v>6785038</v>
      </c>
      <c r="C57" s="22">
        <f t="shared" si="3"/>
        <v>127635383</v>
      </c>
      <c r="D57" s="26">
        <f t="shared" si="1"/>
        <v>0.89692067039971679</v>
      </c>
    </row>
    <row r="58" spans="1:4">
      <c r="A58" s="41">
        <v>41880</v>
      </c>
      <c r="B58" s="8">
        <v>275862</v>
      </c>
      <c r="C58" s="22">
        <f t="shared" si="3"/>
        <v>127911245</v>
      </c>
      <c r="D58" s="26">
        <f t="shared" si="1"/>
        <v>0.89669788209953061</v>
      </c>
    </row>
    <row r="59" spans="1:4">
      <c r="A59" s="41">
        <v>41882</v>
      </c>
      <c r="B59" s="8">
        <v>3254274</v>
      </c>
      <c r="C59" s="22">
        <f t="shared" si="3"/>
        <v>131165519</v>
      </c>
      <c r="D59" s="53">
        <f t="shared" si="1"/>
        <v>0.89406970506608496</v>
      </c>
    </row>
    <row r="60" spans="1:4">
      <c r="A60" s="41">
        <v>41883</v>
      </c>
      <c r="B60" s="8">
        <v>17044067</v>
      </c>
      <c r="C60" s="22">
        <f t="shared" si="3"/>
        <v>148209586</v>
      </c>
      <c r="D60" s="26">
        <f t="shared" si="1"/>
        <v>0.88030478378228771</v>
      </c>
    </row>
    <row r="61" spans="1:4">
      <c r="A61" s="41">
        <v>41884</v>
      </c>
      <c r="B61" s="8">
        <v>1519895</v>
      </c>
      <c r="C61" s="22">
        <f t="shared" si="3"/>
        <v>149729481</v>
      </c>
      <c r="D61" s="26">
        <f t="shared" si="1"/>
        <v>0.87907730474018841</v>
      </c>
    </row>
    <row r="62" spans="1:4">
      <c r="A62" s="41">
        <v>41885</v>
      </c>
      <c r="B62" s="8">
        <v>1413228</v>
      </c>
      <c r="C62" s="22">
        <f t="shared" si="3"/>
        <v>151142709</v>
      </c>
      <c r="D62" s="26">
        <f t="shared" si="1"/>
        <v>0.87793597079823327</v>
      </c>
    </row>
    <row r="63" spans="1:4">
      <c r="A63" s="41">
        <v>41886</v>
      </c>
      <c r="B63" s="8">
        <v>40260247</v>
      </c>
      <c r="C63" s="22">
        <f t="shared" si="3"/>
        <v>191402956</v>
      </c>
      <c r="D63" s="26">
        <f t="shared" si="1"/>
        <v>0.84542148169060227</v>
      </c>
    </row>
    <row r="64" spans="1:4">
      <c r="A64" s="41">
        <v>41887</v>
      </c>
      <c r="B64" s="8">
        <v>6966031</v>
      </c>
      <c r="C64" s="22">
        <f t="shared" si="3"/>
        <v>198368987</v>
      </c>
      <c r="D64" s="26">
        <f t="shared" si="1"/>
        <v>0.83979566078908319</v>
      </c>
    </row>
    <row r="65" spans="1:4">
      <c r="A65" s="41">
        <v>41888</v>
      </c>
      <c r="B65" s="8">
        <v>234000</v>
      </c>
      <c r="C65" s="22">
        <f t="shared" si="3"/>
        <v>198602987</v>
      </c>
      <c r="D65" s="26">
        <f t="shared" si="1"/>
        <v>0.83960668056620513</v>
      </c>
    </row>
    <row r="66" spans="1:4">
      <c r="A66" s="41">
        <v>41890</v>
      </c>
      <c r="B66" s="8">
        <v>33224648</v>
      </c>
      <c r="C66" s="22">
        <f t="shared" si="3"/>
        <v>231827635</v>
      </c>
      <c r="D66" s="26">
        <f t="shared" si="1"/>
        <v>0.81277419601883327</v>
      </c>
    </row>
    <row r="67" spans="1:4">
      <c r="A67" s="41">
        <v>41891</v>
      </c>
      <c r="B67" s="8">
        <v>1012681</v>
      </c>
      <c r="C67" s="22">
        <f t="shared" si="3"/>
        <v>232840316</v>
      </c>
      <c r="D67" s="26">
        <f t="shared" si="1"/>
        <v>0.81195634695437013</v>
      </c>
    </row>
    <row r="68" spans="1:4">
      <c r="A68" s="41">
        <v>41892</v>
      </c>
      <c r="B68" s="8">
        <v>35572563</v>
      </c>
      <c r="C68" s="22">
        <f t="shared" si="3"/>
        <v>268412879</v>
      </c>
      <c r="D68" s="26">
        <f t="shared" si="1"/>
        <v>0.78322766796255927</v>
      </c>
    </row>
    <row r="69" spans="1:4">
      <c r="A69" s="41">
        <v>41893</v>
      </c>
      <c r="B69" s="8">
        <v>9000000</v>
      </c>
      <c r="C69" s="22">
        <f t="shared" si="3"/>
        <v>277412879</v>
      </c>
      <c r="D69" s="26">
        <f t="shared" si="1"/>
        <v>0.77595919785186473</v>
      </c>
    </row>
    <row r="70" spans="1:4">
      <c r="A70" s="41">
        <v>41894</v>
      </c>
      <c r="B70" s="8">
        <v>16405057</v>
      </c>
      <c r="C70" s="22">
        <f t="shared" si="3"/>
        <v>293817936</v>
      </c>
      <c r="D70" s="26">
        <f t="shared" ref="D70:D118" si="4">SUM(B$119-C70)/B$119</f>
        <v>0.76271034602200471</v>
      </c>
    </row>
    <row r="71" spans="1:4">
      <c r="A71" s="41">
        <v>41895</v>
      </c>
      <c r="B71" s="8">
        <v>5082592</v>
      </c>
      <c r="C71" s="22">
        <f t="shared" ref="C71:C118" si="5">B71+C70</f>
        <v>298900528</v>
      </c>
      <c r="D71" s="26">
        <f t="shared" si="4"/>
        <v>0.75860560512902075</v>
      </c>
    </row>
    <row r="72" spans="1:4">
      <c r="A72" s="41">
        <v>41897</v>
      </c>
      <c r="B72" s="8">
        <v>1274803</v>
      </c>
      <c r="C72" s="22">
        <f t="shared" si="5"/>
        <v>300175331</v>
      </c>
      <c r="D72" s="26">
        <f t="shared" si="4"/>
        <v>0.75757606429540703</v>
      </c>
    </row>
    <row r="73" spans="1:4">
      <c r="A73" s="41">
        <v>41898</v>
      </c>
      <c r="B73" s="8">
        <v>704526</v>
      </c>
      <c r="C73" s="22">
        <f t="shared" si="5"/>
        <v>300879857</v>
      </c>
      <c r="D73" s="26">
        <f t="shared" si="4"/>
        <v>0.7570070836094952</v>
      </c>
    </row>
    <row r="74" spans="1:4">
      <c r="A74" s="41">
        <v>41899</v>
      </c>
      <c r="B74" s="8">
        <v>184094667</v>
      </c>
      <c r="C74" s="22">
        <f t="shared" si="5"/>
        <v>484974524</v>
      </c>
      <c r="D74" s="26">
        <f t="shared" si="4"/>
        <v>0.60833079642863264</v>
      </c>
    </row>
    <row r="75" spans="1:4">
      <c r="A75" s="41">
        <v>41900</v>
      </c>
      <c r="B75" s="8">
        <v>10331923</v>
      </c>
      <c r="C75" s="22">
        <f t="shared" si="5"/>
        <v>495306447</v>
      </c>
      <c r="D75" s="26">
        <f t="shared" si="4"/>
        <v>0.59998665492735526</v>
      </c>
    </row>
    <row r="76" spans="1:4">
      <c r="A76" s="41">
        <v>41901</v>
      </c>
      <c r="B76" s="8">
        <v>8904142</v>
      </c>
      <c r="C76" s="22">
        <f t="shared" si="5"/>
        <v>504210589</v>
      </c>
      <c r="D76" s="26">
        <f t="shared" si="4"/>
        <v>0.59279560048420188</v>
      </c>
    </row>
    <row r="77" spans="1:4">
      <c r="A77" s="41">
        <v>41904</v>
      </c>
      <c r="B77" s="8">
        <v>18621577</v>
      </c>
      <c r="C77" s="22">
        <f t="shared" si="5"/>
        <v>522832166</v>
      </c>
      <c r="D77" s="26">
        <f t="shared" si="4"/>
        <v>0.57775666983548002</v>
      </c>
    </row>
    <row r="78" spans="1:4">
      <c r="A78" s="41">
        <v>41905</v>
      </c>
      <c r="B78" s="8">
        <v>20895034</v>
      </c>
      <c r="C78" s="22">
        <f t="shared" si="5"/>
        <v>543727200</v>
      </c>
      <c r="D78" s="26">
        <f t="shared" si="4"/>
        <v>0.56088167760315277</v>
      </c>
    </row>
    <row r="79" spans="1:4">
      <c r="A79" s="41">
        <v>41906</v>
      </c>
      <c r="B79" s="8">
        <v>5239873</v>
      </c>
      <c r="C79" s="22">
        <f t="shared" si="5"/>
        <v>548967073</v>
      </c>
      <c r="D79" s="26">
        <f t="shared" si="4"/>
        <v>0.55664991534933772</v>
      </c>
    </row>
    <row r="80" spans="1:4">
      <c r="A80" s="41">
        <v>41907</v>
      </c>
      <c r="B80" s="8">
        <v>65044869</v>
      </c>
      <c r="C80" s="22">
        <f t="shared" si="5"/>
        <v>614011942</v>
      </c>
      <c r="D80" s="26">
        <f t="shared" si="4"/>
        <v>0.50411917244038873</v>
      </c>
    </row>
    <row r="81" spans="1:4">
      <c r="A81" s="41">
        <v>41908</v>
      </c>
      <c r="B81" s="8">
        <v>2001676</v>
      </c>
      <c r="C81" s="22">
        <f t="shared" si="5"/>
        <v>616013618</v>
      </c>
      <c r="D81" s="26">
        <f t="shared" si="4"/>
        <v>0.50250260330957819</v>
      </c>
    </row>
    <row r="82" spans="1:4">
      <c r="A82" s="41">
        <v>41911</v>
      </c>
      <c r="B82" s="8">
        <v>4993099</v>
      </c>
      <c r="C82" s="22">
        <f t="shared" si="5"/>
        <v>621006717</v>
      </c>
      <c r="D82" s="26">
        <f t="shared" si="4"/>
        <v>0.49847013766055165</v>
      </c>
    </row>
    <row r="83" spans="1:4">
      <c r="A83" s="41">
        <v>41912</v>
      </c>
      <c r="B83" s="8">
        <v>24205766</v>
      </c>
      <c r="C83" s="22">
        <f t="shared" si="5"/>
        <v>645212483</v>
      </c>
      <c r="D83" s="26">
        <f t="shared" si="4"/>
        <v>0.47892137247416655</v>
      </c>
    </row>
    <row r="84" spans="1:4">
      <c r="A84" s="41">
        <v>41913</v>
      </c>
      <c r="B84" s="8">
        <v>67558795</v>
      </c>
      <c r="C84" s="22">
        <f t="shared" si="5"/>
        <v>712771278</v>
      </c>
      <c r="D84" s="26">
        <f t="shared" si="4"/>
        <v>0.42436036334394001</v>
      </c>
    </row>
    <row r="85" spans="1:4">
      <c r="A85" s="41">
        <v>41914</v>
      </c>
      <c r="B85" s="8">
        <v>13795544</v>
      </c>
      <c r="C85" s="22">
        <f t="shared" si="5"/>
        <v>726566822</v>
      </c>
      <c r="D85" s="26">
        <f t="shared" si="4"/>
        <v>0.41321897454118767</v>
      </c>
    </row>
    <row r="86" spans="1:4">
      <c r="A86" s="41">
        <v>41915</v>
      </c>
      <c r="B86" s="8">
        <v>33822069</v>
      </c>
      <c r="C86" s="22">
        <f t="shared" si="5"/>
        <v>760388891</v>
      </c>
      <c r="D86" s="26">
        <f t="shared" si="4"/>
        <v>0.3859040081402601</v>
      </c>
    </row>
    <row r="87" spans="1:4">
      <c r="A87" s="41">
        <v>41918</v>
      </c>
      <c r="B87" s="8">
        <v>19327486</v>
      </c>
      <c r="C87" s="22">
        <f t="shared" si="5"/>
        <v>779716377</v>
      </c>
      <c r="D87" s="26">
        <f t="shared" si="4"/>
        <v>0.37029497988405269</v>
      </c>
    </row>
    <row r="88" spans="1:4">
      <c r="A88" s="41">
        <v>41919</v>
      </c>
      <c r="B88" s="8">
        <v>8177264</v>
      </c>
      <c r="C88" s="22">
        <f t="shared" si="5"/>
        <v>787893641</v>
      </c>
      <c r="D88" s="26">
        <f t="shared" si="4"/>
        <v>0.36369095777613508</v>
      </c>
    </row>
    <row r="89" spans="1:4">
      <c r="A89" s="41">
        <v>41920</v>
      </c>
      <c r="B89" s="8">
        <v>40902328</v>
      </c>
      <c r="C89" s="22">
        <f t="shared" si="5"/>
        <v>828795969</v>
      </c>
      <c r="D89" s="26">
        <f t="shared" si="4"/>
        <v>0.33065791905104353</v>
      </c>
    </row>
    <row r="90" spans="1:4">
      <c r="A90" s="41">
        <v>41921</v>
      </c>
      <c r="B90" s="8">
        <v>3724938</v>
      </c>
      <c r="C90" s="22">
        <f t="shared" si="5"/>
        <v>832520907</v>
      </c>
      <c r="D90" s="26">
        <f t="shared" si="4"/>
        <v>0.32764963010468906</v>
      </c>
    </row>
    <row r="91" spans="1:4">
      <c r="A91" s="41">
        <v>41922</v>
      </c>
      <c r="B91" s="8">
        <v>13496574</v>
      </c>
      <c r="C91" s="22">
        <f t="shared" si="5"/>
        <v>846017481</v>
      </c>
      <c r="D91" s="26">
        <f t="shared" si="4"/>
        <v>0.31674969180293605</v>
      </c>
    </row>
    <row r="92" spans="1:4">
      <c r="A92" s="41">
        <v>41923</v>
      </c>
      <c r="B92" s="8">
        <v>3176620</v>
      </c>
      <c r="C92" s="22">
        <f t="shared" si="5"/>
        <v>849194101</v>
      </c>
      <c r="D92" s="26">
        <f t="shared" si="4"/>
        <v>0.31418422874482116</v>
      </c>
    </row>
    <row r="93" spans="1:4">
      <c r="A93" s="41">
        <v>41925</v>
      </c>
      <c r="B93" s="8">
        <v>7999229</v>
      </c>
      <c r="C93" s="22">
        <f t="shared" si="5"/>
        <v>857193330</v>
      </c>
      <c r="D93" s="26">
        <f t="shared" si="4"/>
        <v>0.30772398908980991</v>
      </c>
    </row>
    <row r="94" spans="1:4">
      <c r="A94" s="41">
        <v>41926</v>
      </c>
      <c r="B94" s="8">
        <v>102582</v>
      </c>
      <c r="C94" s="22">
        <f t="shared" si="5"/>
        <v>857295912</v>
      </c>
      <c r="D94" s="26">
        <f t="shared" si="4"/>
        <v>0.30764114306748824</v>
      </c>
    </row>
    <row r="95" spans="1:4">
      <c r="A95" s="41">
        <v>41927</v>
      </c>
      <c r="B95" s="8">
        <v>31687033</v>
      </c>
      <c r="C95" s="22">
        <f t="shared" si="5"/>
        <v>888982945</v>
      </c>
      <c r="D95" s="26">
        <f t="shared" si="4"/>
        <v>0.2820504483722559</v>
      </c>
    </row>
    <row r="96" spans="1:4">
      <c r="A96" s="41">
        <v>41928</v>
      </c>
      <c r="B96" s="8">
        <v>9121204</v>
      </c>
      <c r="C96" s="22">
        <f t="shared" si="5"/>
        <v>898104149</v>
      </c>
      <c r="D96" s="26">
        <f t="shared" si="4"/>
        <v>0.27468409296697283</v>
      </c>
    </row>
    <row r="97" spans="1:4">
      <c r="A97" s="41">
        <v>41929</v>
      </c>
      <c r="B97" s="8">
        <v>43694628</v>
      </c>
      <c r="C97" s="22">
        <f t="shared" si="5"/>
        <v>941798777</v>
      </c>
      <c r="D97" s="26">
        <f t="shared" si="4"/>
        <v>0.23939597100964882</v>
      </c>
    </row>
    <row r="98" spans="1:4">
      <c r="A98" s="41">
        <v>41932</v>
      </c>
      <c r="B98" s="8">
        <v>36131572</v>
      </c>
      <c r="C98" s="22">
        <f t="shared" si="5"/>
        <v>977930349</v>
      </c>
      <c r="D98" s="26">
        <f t="shared" si="4"/>
        <v>0.21021583199471466</v>
      </c>
    </row>
    <row r="99" spans="1:4">
      <c r="A99" s="41">
        <v>41933</v>
      </c>
      <c r="B99" s="8">
        <v>1169400</v>
      </c>
      <c r="C99" s="22">
        <f t="shared" si="5"/>
        <v>979099749</v>
      </c>
      <c r="D99" s="26">
        <f t="shared" si="4"/>
        <v>0.20927141544499844</v>
      </c>
    </row>
    <row r="100" spans="1:4">
      <c r="A100" s="41">
        <v>41934</v>
      </c>
      <c r="B100" s="8">
        <v>38233869</v>
      </c>
      <c r="C100" s="22">
        <f t="shared" si="5"/>
        <v>1017333618</v>
      </c>
      <c r="D100" s="26">
        <f t="shared" si="4"/>
        <v>0.17839344499580842</v>
      </c>
    </row>
    <row r="101" spans="1:4">
      <c r="A101" s="41">
        <v>41935</v>
      </c>
      <c r="B101" s="8">
        <v>3777000</v>
      </c>
      <c r="C101" s="22">
        <f t="shared" si="5"/>
        <v>1021110618</v>
      </c>
      <c r="D101" s="26">
        <f t="shared" si="4"/>
        <v>0.17534311037268696</v>
      </c>
    </row>
    <row r="102" spans="1:4">
      <c r="A102" s="41">
        <v>41936</v>
      </c>
      <c r="B102" s="8">
        <v>757131</v>
      </c>
      <c r="C102" s="22">
        <f t="shared" si="5"/>
        <v>1021867749</v>
      </c>
      <c r="D102" s="26">
        <f t="shared" si="4"/>
        <v>0.17473164547897804</v>
      </c>
    </row>
    <row r="103" spans="1:4">
      <c r="A103" s="41">
        <v>41939</v>
      </c>
      <c r="B103" s="8">
        <v>5658093</v>
      </c>
      <c r="C103" s="22">
        <f t="shared" si="5"/>
        <v>1027525842</v>
      </c>
      <c r="D103" s="26">
        <f t="shared" si="4"/>
        <v>0.17016212549519694</v>
      </c>
    </row>
    <row r="104" spans="1:4">
      <c r="A104" s="41">
        <v>41940</v>
      </c>
      <c r="B104" s="8">
        <v>37790115</v>
      </c>
      <c r="C104" s="22">
        <f t="shared" si="5"/>
        <v>1065315957</v>
      </c>
      <c r="D104" s="26">
        <f t="shared" si="4"/>
        <v>0.13964253423328482</v>
      </c>
    </row>
    <row r="105" spans="1:4">
      <c r="A105" s="41">
        <v>41941</v>
      </c>
      <c r="B105" s="8">
        <v>2769429</v>
      </c>
      <c r="C105" s="22">
        <f t="shared" si="5"/>
        <v>1068085386</v>
      </c>
      <c r="D105" s="26">
        <f t="shared" si="4"/>
        <v>0.13740592179881919</v>
      </c>
    </row>
    <row r="106" spans="1:4">
      <c r="A106" s="41">
        <v>41942</v>
      </c>
      <c r="B106" s="8">
        <v>1852127</v>
      </c>
      <c r="C106" s="22">
        <f t="shared" si="5"/>
        <v>1069937513</v>
      </c>
      <c r="D106" s="26">
        <f t="shared" si="4"/>
        <v>0.13591012960540694</v>
      </c>
    </row>
    <row r="107" spans="1:4">
      <c r="A107" s="41">
        <v>41943</v>
      </c>
      <c r="B107" s="8">
        <v>77624061</v>
      </c>
      <c r="C107" s="22">
        <f t="shared" si="5"/>
        <v>1147561574</v>
      </c>
      <c r="D107" s="26">
        <f t="shared" si="4"/>
        <v>7.3220333244381527E-2</v>
      </c>
    </row>
    <row r="108" spans="1:4">
      <c r="A108" s="41">
        <v>41945</v>
      </c>
      <c r="B108" s="8">
        <v>169405</v>
      </c>
      <c r="C108" s="22">
        <f t="shared" si="5"/>
        <v>1147730979</v>
      </c>
      <c r="D108" s="26">
        <f t="shared" si="4"/>
        <v>7.3083520446703507E-2</v>
      </c>
    </row>
    <row r="109" spans="1:4">
      <c r="A109" s="41">
        <v>41946</v>
      </c>
      <c r="B109" s="8">
        <v>126103</v>
      </c>
      <c r="C109" s="22">
        <f t="shared" si="5"/>
        <v>1147857082</v>
      </c>
      <c r="D109" s="26">
        <f t="shared" si="4"/>
        <v>7.2981678681551407E-2</v>
      </c>
    </row>
    <row r="110" spans="1:4">
      <c r="A110" s="41">
        <v>41947</v>
      </c>
      <c r="B110" s="8">
        <v>15977237</v>
      </c>
      <c r="C110" s="22">
        <f t="shared" si="5"/>
        <v>1163834319</v>
      </c>
      <c r="D110" s="26">
        <f t="shared" si="4"/>
        <v>6.0078337616442212E-2</v>
      </c>
    </row>
    <row r="111" spans="1:4">
      <c r="A111" s="41">
        <v>41948</v>
      </c>
      <c r="B111" s="8">
        <v>17149444</v>
      </c>
      <c r="C111" s="22">
        <f t="shared" si="5"/>
        <v>1180983763</v>
      </c>
      <c r="D111" s="26">
        <f t="shared" si="4"/>
        <v>4.6228313046550035E-2</v>
      </c>
    </row>
    <row r="112" spans="1:4">
      <c r="A112" s="41">
        <v>41949</v>
      </c>
      <c r="B112" s="8">
        <v>20410302</v>
      </c>
      <c r="C112" s="22">
        <f t="shared" si="5"/>
        <v>1201394065</v>
      </c>
      <c r="D112" s="26">
        <f t="shared" si="4"/>
        <v>2.9744794153522398E-2</v>
      </c>
    </row>
    <row r="113" spans="1:4">
      <c r="A113" s="41">
        <v>41950</v>
      </c>
      <c r="B113" s="8">
        <v>11963809</v>
      </c>
      <c r="C113" s="22">
        <f t="shared" si="5"/>
        <v>1213357874</v>
      </c>
      <c r="D113" s="26">
        <f t="shared" si="4"/>
        <v>2.0082728806127045E-2</v>
      </c>
    </row>
    <row r="114" spans="1:4">
      <c r="A114" s="41">
        <v>41953</v>
      </c>
      <c r="B114" s="8">
        <v>6305170</v>
      </c>
      <c r="C114" s="22">
        <f t="shared" si="5"/>
        <v>1219663044</v>
      </c>
      <c r="D114" s="26">
        <f t="shared" si="4"/>
        <v>1.4990624396366177E-2</v>
      </c>
    </row>
    <row r="115" spans="1:4">
      <c r="A115" s="41">
        <v>41954</v>
      </c>
      <c r="B115" s="8">
        <v>7446087</v>
      </c>
      <c r="C115" s="22">
        <f t="shared" si="5"/>
        <v>1227109131</v>
      </c>
      <c r="D115" s="26">
        <f t="shared" si="4"/>
        <v>8.977106529573833E-3</v>
      </c>
    </row>
    <row r="116" spans="1:4">
      <c r="A116" s="41">
        <v>41955</v>
      </c>
      <c r="B116" s="8">
        <v>0</v>
      </c>
      <c r="C116" s="22">
        <f t="shared" si="5"/>
        <v>1227109131</v>
      </c>
      <c r="D116" s="26">
        <f t="shared" si="4"/>
        <v>8.977106529573833E-3</v>
      </c>
    </row>
    <row r="117" spans="1:4">
      <c r="A117" s="41">
        <v>41956</v>
      </c>
      <c r="B117" s="8">
        <v>9854642</v>
      </c>
      <c r="C117" s="22">
        <f t="shared" si="5"/>
        <v>1236963773</v>
      </c>
      <c r="D117" s="26">
        <f t="shared" si="4"/>
        <v>1.0184208819521738E-3</v>
      </c>
    </row>
    <row r="118" spans="1:4">
      <c r="A118" s="41">
        <v>41957</v>
      </c>
      <c r="B118" s="8">
        <v>1261034</v>
      </c>
      <c r="C118" s="22">
        <f t="shared" si="5"/>
        <v>1238224807</v>
      </c>
      <c r="D118" s="26">
        <f t="shared" si="4"/>
        <v>0</v>
      </c>
    </row>
    <row r="119" spans="1:4">
      <c r="A119" s="27" t="s">
        <v>917</v>
      </c>
      <c r="B119" s="42">
        <v>1238224807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M82"/>
  <sheetViews>
    <sheetView zoomScaleNormal="100" workbookViewId="0">
      <pane ySplit="5" topLeftCell="A60" activePane="bottomLeft" state="frozen"/>
      <selection pane="bottomLeft" activeCell="A66" sqref="A66"/>
    </sheetView>
  </sheetViews>
  <sheetFormatPr defaultColWidth="9.109375" defaultRowHeight="13.2"/>
  <cols>
    <col min="1" max="1" width="10.109375" style="6" bestFit="1" customWidth="1"/>
    <col min="2" max="10" width="9.33203125" style="6" customWidth="1"/>
    <col min="11" max="12" width="9.33203125" style="6" bestFit="1" customWidth="1"/>
    <col min="13" max="13" width="9.33203125" style="6" customWidth="1"/>
    <col min="14" max="16384" width="9.109375" style="6"/>
  </cols>
  <sheetData>
    <row r="1" spans="1:13">
      <c r="A1" s="34" t="s">
        <v>967</v>
      </c>
    </row>
    <row r="2" spans="1:13" s="34" customFormat="1">
      <c r="A2" s="34" t="s">
        <v>969</v>
      </c>
    </row>
    <row r="4" spans="1:13">
      <c r="B4" s="47" t="s">
        <v>226</v>
      </c>
      <c r="C4" s="47"/>
      <c r="D4" s="47"/>
      <c r="E4" s="48" t="s">
        <v>207</v>
      </c>
      <c r="F4" s="48"/>
      <c r="G4" s="48"/>
      <c r="H4" s="49" t="s">
        <v>693</v>
      </c>
      <c r="I4" s="49"/>
      <c r="J4" s="49"/>
      <c r="K4" s="50" t="s">
        <v>919</v>
      </c>
      <c r="L4" s="50"/>
      <c r="M4" s="50"/>
    </row>
    <row r="5" spans="1:13" ht="52.8">
      <c r="A5" s="14" t="s">
        <v>928</v>
      </c>
      <c r="B5" s="15" t="s">
        <v>929</v>
      </c>
      <c r="C5" s="15" t="s">
        <v>930</v>
      </c>
      <c r="D5" s="15" t="s">
        <v>937</v>
      </c>
      <c r="E5" s="16" t="s">
        <v>931</v>
      </c>
      <c r="F5" s="16" t="s">
        <v>932</v>
      </c>
      <c r="G5" s="16" t="s">
        <v>937</v>
      </c>
      <c r="H5" s="17" t="s">
        <v>933</v>
      </c>
      <c r="I5" s="17" t="s">
        <v>934</v>
      </c>
      <c r="J5" s="17" t="s">
        <v>937</v>
      </c>
      <c r="K5" s="18" t="s">
        <v>935</v>
      </c>
      <c r="L5" s="18" t="s">
        <v>936</v>
      </c>
      <c r="M5" s="18" t="s">
        <v>937</v>
      </c>
    </row>
    <row r="6" spans="1:13">
      <c r="A6" s="19">
        <v>41729</v>
      </c>
      <c r="B6" s="8">
        <v>122</v>
      </c>
      <c r="C6" s="8">
        <v>80</v>
      </c>
      <c r="D6" s="21">
        <f t="shared" ref="D6:D37" si="0">C6/B6</f>
        <v>0.65573770491803274</v>
      </c>
      <c r="E6" s="8"/>
      <c r="F6" s="8">
        <v>2</v>
      </c>
      <c r="G6" s="21"/>
      <c r="H6" s="8"/>
      <c r="I6" s="6">
        <v>2</v>
      </c>
      <c r="K6" s="13">
        <f>B6+E6+H6</f>
        <v>122</v>
      </c>
      <c r="L6" s="13">
        <f>C6+F6+I6</f>
        <v>84</v>
      </c>
      <c r="M6" s="21">
        <f>L6/K6</f>
        <v>0.68852459016393441</v>
      </c>
    </row>
    <row r="7" spans="1:13">
      <c r="A7" s="19">
        <v>41731</v>
      </c>
      <c r="B7" s="8">
        <v>127</v>
      </c>
      <c r="C7" s="8">
        <v>83</v>
      </c>
      <c r="D7" s="21">
        <f t="shared" si="0"/>
        <v>0.65354330708661412</v>
      </c>
      <c r="E7" s="8"/>
      <c r="F7" s="8"/>
      <c r="G7" s="21"/>
      <c r="H7" s="8"/>
      <c r="K7" s="13"/>
      <c r="L7" s="13"/>
      <c r="M7" s="21"/>
    </row>
    <row r="8" spans="1:13">
      <c r="A8" s="19">
        <v>41733</v>
      </c>
      <c r="B8" s="8">
        <v>143</v>
      </c>
      <c r="C8" s="8">
        <v>86</v>
      </c>
      <c r="D8" s="21">
        <f t="shared" si="0"/>
        <v>0.60139860139860135</v>
      </c>
      <c r="E8" s="8"/>
      <c r="F8" s="8"/>
      <c r="G8" s="21"/>
      <c r="H8" s="8"/>
      <c r="K8" s="13">
        <f>B8+E8+H8</f>
        <v>143</v>
      </c>
      <c r="L8" s="13">
        <f>C8+F8+I8</f>
        <v>86</v>
      </c>
      <c r="M8" s="21">
        <f>L8/K8</f>
        <v>0.60139860139860135</v>
      </c>
    </row>
    <row r="9" spans="1:13">
      <c r="A9" s="19">
        <v>41736</v>
      </c>
      <c r="B9" s="8">
        <v>151</v>
      </c>
      <c r="C9" s="8">
        <v>95</v>
      </c>
      <c r="D9" s="21">
        <f t="shared" si="0"/>
        <v>0.62913907284768211</v>
      </c>
      <c r="E9" s="8"/>
      <c r="F9" s="8"/>
      <c r="G9" s="21"/>
      <c r="H9" s="8"/>
      <c r="K9" s="13"/>
      <c r="L9" s="13"/>
      <c r="M9" s="21"/>
    </row>
    <row r="10" spans="1:13">
      <c r="A10" s="19">
        <v>41738</v>
      </c>
      <c r="B10" s="8">
        <v>158</v>
      </c>
      <c r="C10" s="8">
        <v>101</v>
      </c>
      <c r="D10" s="21">
        <f t="shared" si="0"/>
        <v>0.63924050632911389</v>
      </c>
      <c r="E10" s="8"/>
      <c r="F10" s="8"/>
      <c r="G10" s="21"/>
      <c r="H10" s="8"/>
      <c r="K10" s="13">
        <f>B10+E10+H10</f>
        <v>158</v>
      </c>
      <c r="L10" s="13">
        <f>C10+F10+I10</f>
        <v>101</v>
      </c>
      <c r="M10" s="21">
        <f>L10/K10</f>
        <v>0.63924050632911389</v>
      </c>
    </row>
    <row r="11" spans="1:13">
      <c r="A11" s="19">
        <v>41740</v>
      </c>
      <c r="B11" s="8">
        <v>159</v>
      </c>
      <c r="C11" s="8">
        <v>106</v>
      </c>
      <c r="D11" s="21">
        <f t="shared" si="0"/>
        <v>0.66666666666666663</v>
      </c>
      <c r="E11" s="8"/>
      <c r="F11" s="8"/>
      <c r="G11" s="21"/>
      <c r="H11" s="8"/>
      <c r="K11" s="13"/>
      <c r="L11" s="13"/>
      <c r="M11" s="21"/>
    </row>
    <row r="12" spans="1:13">
      <c r="A12" s="19">
        <v>41743</v>
      </c>
      <c r="B12" s="8">
        <v>168</v>
      </c>
      <c r="C12" s="8">
        <v>108</v>
      </c>
      <c r="D12" s="21">
        <f t="shared" si="0"/>
        <v>0.6428571428571429</v>
      </c>
      <c r="H12" s="8"/>
      <c r="K12" s="13"/>
      <c r="L12" s="13"/>
      <c r="M12" s="21"/>
    </row>
    <row r="13" spans="1:13">
      <c r="A13" s="19">
        <v>41745</v>
      </c>
      <c r="B13" s="8">
        <v>197</v>
      </c>
      <c r="C13" s="8">
        <v>122</v>
      </c>
      <c r="D13" s="21">
        <f t="shared" si="0"/>
        <v>0.61928934010152281</v>
      </c>
      <c r="E13" s="8"/>
      <c r="F13" s="8"/>
      <c r="G13" s="21"/>
      <c r="H13" s="8">
        <v>12</v>
      </c>
      <c r="I13" s="8">
        <v>2</v>
      </c>
      <c r="J13" s="21">
        <f>I13/H13</f>
        <v>0.16666666666666666</v>
      </c>
      <c r="K13" s="13"/>
      <c r="L13" s="13"/>
      <c r="M13" s="21"/>
    </row>
    <row r="14" spans="1:13">
      <c r="A14" s="19">
        <v>41746</v>
      </c>
      <c r="B14" s="8">
        <v>203</v>
      </c>
      <c r="C14" s="8">
        <v>129</v>
      </c>
      <c r="D14" s="21">
        <f t="shared" si="0"/>
        <v>0.6354679802955665</v>
      </c>
      <c r="E14" s="8"/>
      <c r="F14" s="8"/>
      <c r="G14" s="21"/>
      <c r="H14" s="8"/>
      <c r="K14" s="13">
        <f t="shared" ref="K14:L20" si="1">B14+E14+H14</f>
        <v>203</v>
      </c>
      <c r="L14" s="13">
        <f t="shared" si="1"/>
        <v>129</v>
      </c>
      <c r="M14" s="21">
        <f t="shared" ref="M14:M20" si="2">L14/K14</f>
        <v>0.6354679802955665</v>
      </c>
    </row>
    <row r="15" spans="1:13">
      <c r="A15" s="19">
        <v>41752</v>
      </c>
      <c r="B15" s="8">
        <v>218</v>
      </c>
      <c r="C15" s="8">
        <v>141</v>
      </c>
      <c r="D15" s="21">
        <f t="shared" si="0"/>
        <v>0.64678899082568808</v>
      </c>
      <c r="E15" s="8"/>
      <c r="F15" s="8"/>
      <c r="G15" s="21"/>
      <c r="H15" s="8"/>
      <c r="K15" s="13">
        <f t="shared" si="1"/>
        <v>218</v>
      </c>
      <c r="L15" s="13">
        <f t="shared" si="1"/>
        <v>141</v>
      </c>
      <c r="M15" s="21">
        <f t="shared" si="2"/>
        <v>0.64678899082568808</v>
      </c>
    </row>
    <row r="16" spans="1:13">
      <c r="A16" s="19">
        <v>41760</v>
      </c>
      <c r="B16" s="8">
        <v>226</v>
      </c>
      <c r="C16" s="8">
        <v>149</v>
      </c>
      <c r="D16" s="21">
        <f t="shared" si="0"/>
        <v>0.65929203539823011</v>
      </c>
      <c r="E16" s="8">
        <v>13</v>
      </c>
      <c r="F16" s="8">
        <v>11</v>
      </c>
      <c r="G16" s="21">
        <f>F16/E16</f>
        <v>0.84615384615384615</v>
      </c>
      <c r="H16" s="8"/>
      <c r="K16" s="13">
        <f t="shared" si="1"/>
        <v>239</v>
      </c>
      <c r="L16" s="13">
        <f t="shared" si="1"/>
        <v>160</v>
      </c>
      <c r="M16" s="21">
        <f t="shared" si="2"/>
        <v>0.66945606694560666</v>
      </c>
    </row>
    <row r="17" spans="1:13">
      <c r="A17" s="19">
        <v>41766</v>
      </c>
      <c r="B17" s="8">
        <v>236</v>
      </c>
      <c r="C17" s="8">
        <v>158</v>
      </c>
      <c r="D17" s="21">
        <f t="shared" si="0"/>
        <v>0.66949152542372881</v>
      </c>
      <c r="E17" s="8"/>
      <c r="F17" s="8"/>
      <c r="G17" s="8"/>
      <c r="H17" s="8"/>
      <c r="K17" s="13">
        <f t="shared" si="1"/>
        <v>236</v>
      </c>
      <c r="L17" s="13">
        <f t="shared" si="1"/>
        <v>158</v>
      </c>
      <c r="M17" s="21">
        <f t="shared" si="2"/>
        <v>0.66949152542372881</v>
      </c>
    </row>
    <row r="18" spans="1:13">
      <c r="A18" s="19">
        <v>41771</v>
      </c>
      <c r="B18" s="8">
        <v>248</v>
      </c>
      <c r="C18" s="8">
        <v>171</v>
      </c>
      <c r="D18" s="21">
        <f t="shared" si="0"/>
        <v>0.68951612903225812</v>
      </c>
      <c r="E18" s="8"/>
      <c r="F18" s="8"/>
      <c r="G18" s="8"/>
      <c r="H18" s="8"/>
      <c r="K18" s="13">
        <f t="shared" si="1"/>
        <v>248</v>
      </c>
      <c r="L18" s="13">
        <f t="shared" si="1"/>
        <v>171</v>
      </c>
      <c r="M18" s="21">
        <f t="shared" si="2"/>
        <v>0.68951612903225812</v>
      </c>
    </row>
    <row r="19" spans="1:13">
      <c r="A19" s="19">
        <v>41782</v>
      </c>
      <c r="B19" s="8">
        <v>258</v>
      </c>
      <c r="C19" s="8">
        <v>174</v>
      </c>
      <c r="D19" s="21">
        <f t="shared" si="0"/>
        <v>0.67441860465116277</v>
      </c>
      <c r="E19" s="8"/>
      <c r="F19" s="8"/>
      <c r="G19" s="8"/>
      <c r="H19" s="8"/>
      <c r="K19" s="13">
        <f t="shared" si="1"/>
        <v>258</v>
      </c>
      <c r="L19" s="13">
        <f t="shared" si="1"/>
        <v>174</v>
      </c>
      <c r="M19" s="21">
        <f t="shared" si="2"/>
        <v>0.67441860465116277</v>
      </c>
    </row>
    <row r="20" spans="1:13">
      <c r="A20" s="19">
        <v>41786</v>
      </c>
      <c r="B20" s="8">
        <v>281</v>
      </c>
      <c r="C20" s="8">
        <v>186</v>
      </c>
      <c r="D20" s="21">
        <f t="shared" si="0"/>
        <v>0.66192170818505336</v>
      </c>
      <c r="E20" s="8"/>
      <c r="F20" s="8"/>
      <c r="G20" s="8"/>
      <c r="H20" s="8">
        <v>16</v>
      </c>
      <c r="I20" s="6">
        <v>5</v>
      </c>
      <c r="J20" s="21">
        <f>I20/H20</f>
        <v>0.3125</v>
      </c>
      <c r="K20" s="13">
        <f t="shared" si="1"/>
        <v>297</v>
      </c>
      <c r="L20" s="13">
        <f t="shared" si="1"/>
        <v>191</v>
      </c>
      <c r="M20" s="21">
        <f t="shared" si="2"/>
        <v>0.64309764309764306</v>
      </c>
    </row>
    <row r="21" spans="1:13">
      <c r="A21" s="19">
        <v>41787</v>
      </c>
      <c r="B21" s="8">
        <v>291</v>
      </c>
      <c r="C21" s="8">
        <v>193</v>
      </c>
      <c r="D21" s="21">
        <f t="shared" si="0"/>
        <v>0.66323024054982815</v>
      </c>
      <c r="E21" s="8"/>
      <c r="F21" s="8"/>
      <c r="G21" s="8"/>
      <c r="H21" s="8">
        <v>50</v>
      </c>
      <c r="I21" s="6">
        <v>6</v>
      </c>
      <c r="J21" s="21"/>
      <c r="K21" s="13"/>
      <c r="L21" s="13"/>
      <c r="M21" s="21"/>
    </row>
    <row r="22" spans="1:13">
      <c r="A22" s="19">
        <v>41791</v>
      </c>
      <c r="B22" s="8">
        <v>328</v>
      </c>
      <c r="C22" s="8">
        <v>208</v>
      </c>
      <c r="D22" s="21">
        <f t="shared" si="0"/>
        <v>0.63414634146341464</v>
      </c>
      <c r="E22" s="8"/>
      <c r="F22" s="8"/>
      <c r="G22" s="8"/>
      <c r="H22" s="8">
        <v>79</v>
      </c>
      <c r="I22" s="6">
        <v>6</v>
      </c>
      <c r="J22" s="21">
        <f t="shared" ref="J22:J65" si="3">I22/H22</f>
        <v>7.5949367088607597E-2</v>
      </c>
      <c r="K22" s="13">
        <f t="shared" ref="K22:K65" si="4">B22+E22+H22</f>
        <v>407</v>
      </c>
      <c r="L22" s="13">
        <f t="shared" ref="L22:L65" si="5">C22+F22+I22</f>
        <v>214</v>
      </c>
      <c r="M22" s="21">
        <f t="shared" ref="M22:M65" si="6">L22/K22</f>
        <v>0.52579852579852582</v>
      </c>
    </row>
    <row r="23" spans="1:13">
      <c r="A23" s="19">
        <v>41795</v>
      </c>
      <c r="B23" s="8">
        <v>351</v>
      </c>
      <c r="C23" s="8">
        <v>226</v>
      </c>
      <c r="D23" s="21">
        <f t="shared" si="0"/>
        <v>0.64387464387464388</v>
      </c>
      <c r="E23" s="8"/>
      <c r="F23" s="8"/>
      <c r="G23" s="8"/>
      <c r="H23" s="8">
        <v>89</v>
      </c>
      <c r="I23" s="6">
        <v>7</v>
      </c>
      <c r="J23" s="21">
        <f t="shared" si="3"/>
        <v>7.8651685393258425E-2</v>
      </c>
      <c r="K23" s="13">
        <f t="shared" si="4"/>
        <v>440</v>
      </c>
      <c r="L23" s="13">
        <f t="shared" si="5"/>
        <v>233</v>
      </c>
      <c r="M23" s="21">
        <f t="shared" si="6"/>
        <v>0.52954545454545454</v>
      </c>
    </row>
    <row r="24" spans="1:13">
      <c r="A24" s="19">
        <v>41806</v>
      </c>
      <c r="B24" s="8">
        <v>398</v>
      </c>
      <c r="C24" s="8">
        <v>264</v>
      </c>
      <c r="D24" s="21">
        <f t="shared" si="0"/>
        <v>0.66331658291457285</v>
      </c>
      <c r="E24" s="8">
        <v>33</v>
      </c>
      <c r="F24" s="8">
        <v>24</v>
      </c>
      <c r="G24" s="21">
        <f t="shared" ref="G24:G65" si="7">F24/E24</f>
        <v>0.72727272727272729</v>
      </c>
      <c r="H24" s="8">
        <v>97</v>
      </c>
      <c r="I24" s="6">
        <v>49</v>
      </c>
      <c r="J24" s="21">
        <f t="shared" si="3"/>
        <v>0.50515463917525771</v>
      </c>
      <c r="K24" s="13">
        <f t="shared" si="4"/>
        <v>528</v>
      </c>
      <c r="L24" s="13">
        <f t="shared" si="5"/>
        <v>337</v>
      </c>
      <c r="M24" s="21">
        <f t="shared" si="6"/>
        <v>0.6382575757575758</v>
      </c>
    </row>
    <row r="25" spans="1:13">
      <c r="A25" s="19">
        <v>41810</v>
      </c>
      <c r="B25" s="8">
        <v>390</v>
      </c>
      <c r="C25" s="8">
        <v>270</v>
      </c>
      <c r="D25" s="21">
        <f t="shared" si="0"/>
        <v>0.69230769230769229</v>
      </c>
      <c r="E25" s="8">
        <v>51</v>
      </c>
      <c r="F25" s="8">
        <v>34</v>
      </c>
      <c r="G25" s="21">
        <f t="shared" si="7"/>
        <v>0.66666666666666663</v>
      </c>
      <c r="H25" s="8">
        <v>158</v>
      </c>
      <c r="I25" s="6">
        <v>34</v>
      </c>
      <c r="J25" s="21">
        <f t="shared" si="3"/>
        <v>0.21518987341772153</v>
      </c>
      <c r="K25" s="13">
        <f t="shared" si="4"/>
        <v>599</v>
      </c>
      <c r="L25" s="13">
        <f t="shared" si="5"/>
        <v>338</v>
      </c>
      <c r="M25" s="21">
        <f t="shared" si="6"/>
        <v>0.56427378964941566</v>
      </c>
    </row>
    <row r="26" spans="1:13">
      <c r="A26" s="19">
        <v>41820</v>
      </c>
      <c r="B26" s="8"/>
      <c r="C26" s="8">
        <v>303</v>
      </c>
      <c r="D26" s="21"/>
      <c r="E26" s="8">
        <v>107</v>
      </c>
      <c r="F26" s="8">
        <v>65</v>
      </c>
      <c r="G26" s="21">
        <f t="shared" si="7"/>
        <v>0.60747663551401865</v>
      </c>
      <c r="H26" s="8">
        <v>239</v>
      </c>
      <c r="I26" s="8">
        <v>99</v>
      </c>
      <c r="J26" s="21">
        <f t="shared" si="3"/>
        <v>0.41422594142259417</v>
      </c>
      <c r="K26" s="13">
        <f t="shared" si="4"/>
        <v>346</v>
      </c>
      <c r="L26" s="13">
        <f t="shared" si="5"/>
        <v>467</v>
      </c>
      <c r="M26" s="21">
        <f t="shared" si="6"/>
        <v>1.3497109826589595</v>
      </c>
    </row>
    <row r="27" spans="1:13">
      <c r="A27" s="19">
        <v>41822</v>
      </c>
      <c r="B27" s="8"/>
      <c r="C27" s="8">
        <v>305</v>
      </c>
      <c r="D27" s="21"/>
      <c r="E27" s="8">
        <v>115</v>
      </c>
      <c r="F27" s="8">
        <v>75</v>
      </c>
      <c r="G27" s="21">
        <f t="shared" si="7"/>
        <v>0.65217391304347827</v>
      </c>
      <c r="H27" s="8">
        <v>252</v>
      </c>
      <c r="I27" s="6">
        <v>101</v>
      </c>
      <c r="J27" s="21">
        <f t="shared" si="3"/>
        <v>0.40079365079365081</v>
      </c>
      <c r="K27" s="13">
        <f t="shared" si="4"/>
        <v>367</v>
      </c>
      <c r="L27" s="13">
        <f t="shared" si="5"/>
        <v>481</v>
      </c>
      <c r="M27" s="21">
        <f t="shared" si="6"/>
        <v>1.3106267029972751</v>
      </c>
    </row>
    <row r="28" spans="1:13">
      <c r="A28" s="19">
        <v>41826</v>
      </c>
      <c r="B28" s="8">
        <v>408</v>
      </c>
      <c r="C28" s="8">
        <v>307</v>
      </c>
      <c r="D28" s="21">
        <f t="shared" si="0"/>
        <v>0.75245098039215685</v>
      </c>
      <c r="E28" s="8">
        <v>131</v>
      </c>
      <c r="F28" s="8">
        <v>84</v>
      </c>
      <c r="G28" s="21">
        <f t="shared" si="7"/>
        <v>0.64122137404580148</v>
      </c>
      <c r="H28" s="8">
        <v>305</v>
      </c>
      <c r="I28" s="8">
        <v>127</v>
      </c>
      <c r="J28" s="21">
        <f t="shared" si="3"/>
        <v>0.4163934426229508</v>
      </c>
      <c r="K28" s="13">
        <f t="shared" si="4"/>
        <v>844</v>
      </c>
      <c r="L28" s="13">
        <f t="shared" si="5"/>
        <v>518</v>
      </c>
      <c r="M28" s="21">
        <f t="shared" si="6"/>
        <v>0.61374407582938384</v>
      </c>
    </row>
    <row r="29" spans="1:13">
      <c r="A29" s="19">
        <v>41828</v>
      </c>
      <c r="B29" s="8">
        <v>409</v>
      </c>
      <c r="C29" s="8">
        <v>309</v>
      </c>
      <c r="D29" s="21">
        <f t="shared" si="0"/>
        <v>0.75550122249388751</v>
      </c>
      <c r="E29" s="8">
        <v>142</v>
      </c>
      <c r="F29" s="8">
        <v>88</v>
      </c>
      <c r="G29" s="21">
        <f t="shared" si="7"/>
        <v>0.61971830985915488</v>
      </c>
      <c r="H29" s="8">
        <v>337</v>
      </c>
      <c r="I29" s="6">
        <v>142</v>
      </c>
      <c r="J29" s="21">
        <f t="shared" si="3"/>
        <v>0.42136498516320475</v>
      </c>
      <c r="K29" s="13">
        <f t="shared" si="4"/>
        <v>888</v>
      </c>
      <c r="L29" s="13">
        <f t="shared" si="5"/>
        <v>539</v>
      </c>
      <c r="M29" s="21">
        <f t="shared" si="6"/>
        <v>0.60698198198198194</v>
      </c>
    </row>
    <row r="30" spans="1:13">
      <c r="A30" s="19">
        <v>41834</v>
      </c>
      <c r="B30" s="8">
        <v>411</v>
      </c>
      <c r="C30" s="8">
        <v>310</v>
      </c>
      <c r="D30" s="21">
        <f t="shared" si="0"/>
        <v>0.75425790754257904</v>
      </c>
      <c r="E30" s="8">
        <v>174</v>
      </c>
      <c r="F30" s="8">
        <v>106</v>
      </c>
      <c r="G30" s="21">
        <f t="shared" si="7"/>
        <v>0.60919540229885061</v>
      </c>
      <c r="H30" s="8">
        <v>397</v>
      </c>
      <c r="I30" s="6">
        <v>197</v>
      </c>
      <c r="J30" s="21">
        <f t="shared" si="3"/>
        <v>0.49622166246851385</v>
      </c>
      <c r="K30" s="13">
        <f t="shared" si="4"/>
        <v>982</v>
      </c>
      <c r="L30" s="13">
        <f t="shared" si="5"/>
        <v>613</v>
      </c>
      <c r="M30" s="21">
        <f t="shared" si="6"/>
        <v>0.62423625254582482</v>
      </c>
    </row>
    <row r="31" spans="1:13">
      <c r="A31" s="19">
        <v>41840</v>
      </c>
      <c r="B31" s="8">
        <v>415</v>
      </c>
      <c r="C31" s="8">
        <v>314</v>
      </c>
      <c r="D31" s="21">
        <f t="shared" si="0"/>
        <v>0.75662650602409642</v>
      </c>
      <c r="E31" s="8">
        <v>224</v>
      </c>
      <c r="F31" s="8">
        <v>127</v>
      </c>
      <c r="G31" s="21">
        <f t="shared" si="7"/>
        <v>0.5669642857142857</v>
      </c>
      <c r="H31" s="8">
        <v>454</v>
      </c>
      <c r="I31" s="6">
        <v>219</v>
      </c>
      <c r="J31" s="21">
        <f t="shared" si="3"/>
        <v>0.48237885462555063</v>
      </c>
      <c r="K31" s="13">
        <f t="shared" si="4"/>
        <v>1093</v>
      </c>
      <c r="L31" s="13">
        <f t="shared" si="5"/>
        <v>660</v>
      </c>
      <c r="M31" s="21">
        <f t="shared" si="6"/>
        <v>0.60384263494967982</v>
      </c>
    </row>
    <row r="32" spans="1:13">
      <c r="A32" s="19">
        <v>41843</v>
      </c>
      <c r="B32" s="8">
        <v>427</v>
      </c>
      <c r="C32" s="8">
        <v>319</v>
      </c>
      <c r="D32" s="21">
        <f t="shared" si="0"/>
        <v>0.74707259953161598</v>
      </c>
      <c r="E32" s="8">
        <v>249</v>
      </c>
      <c r="F32" s="8">
        <v>129</v>
      </c>
      <c r="G32" s="21">
        <f t="shared" si="7"/>
        <v>0.51807228915662651</v>
      </c>
      <c r="H32" s="8">
        <v>525</v>
      </c>
      <c r="I32" s="6">
        <v>224</v>
      </c>
      <c r="J32" s="21">
        <f t="shared" si="3"/>
        <v>0.42666666666666669</v>
      </c>
      <c r="K32" s="13">
        <f t="shared" si="4"/>
        <v>1201</v>
      </c>
      <c r="L32" s="13">
        <f t="shared" si="5"/>
        <v>672</v>
      </c>
      <c r="M32" s="21">
        <f t="shared" si="6"/>
        <v>0.55953372189841799</v>
      </c>
    </row>
    <row r="33" spans="1:13">
      <c r="A33" s="19">
        <v>41847</v>
      </c>
      <c r="B33" s="8">
        <v>460</v>
      </c>
      <c r="C33" s="8">
        <v>339</v>
      </c>
      <c r="D33" s="21">
        <f t="shared" si="0"/>
        <v>0.7369565217391304</v>
      </c>
      <c r="E33" s="8">
        <v>329</v>
      </c>
      <c r="F33" s="8">
        <v>156</v>
      </c>
      <c r="G33" s="21">
        <f t="shared" si="7"/>
        <v>0.47416413373860183</v>
      </c>
      <c r="H33" s="8">
        <v>533</v>
      </c>
      <c r="I33" s="8">
        <v>233</v>
      </c>
      <c r="J33" s="21">
        <f t="shared" si="3"/>
        <v>0.43714821763602252</v>
      </c>
      <c r="K33" s="13">
        <f t="shared" si="4"/>
        <v>1322</v>
      </c>
      <c r="L33" s="13">
        <f t="shared" si="5"/>
        <v>728</v>
      </c>
      <c r="M33" s="21">
        <f t="shared" si="6"/>
        <v>0.55068078668683818</v>
      </c>
    </row>
    <row r="34" spans="1:13">
      <c r="A34" s="19">
        <v>41852</v>
      </c>
      <c r="B34" s="8">
        <v>485</v>
      </c>
      <c r="C34" s="8">
        <v>358</v>
      </c>
      <c r="D34" s="21">
        <f t="shared" si="0"/>
        <v>0.73814432989690726</v>
      </c>
      <c r="E34" s="8">
        <v>468</v>
      </c>
      <c r="F34" s="8">
        <v>255</v>
      </c>
      <c r="G34" s="21">
        <f t="shared" si="7"/>
        <v>0.54487179487179482</v>
      </c>
      <c r="H34" s="8">
        <v>646</v>
      </c>
      <c r="I34" s="8">
        <v>273</v>
      </c>
      <c r="J34" s="21">
        <f t="shared" si="3"/>
        <v>0.42260061919504643</v>
      </c>
      <c r="K34" s="13">
        <f t="shared" si="4"/>
        <v>1599</v>
      </c>
      <c r="L34" s="13">
        <f t="shared" si="5"/>
        <v>886</v>
      </c>
      <c r="M34" s="21">
        <f t="shared" si="6"/>
        <v>0.55409631019387118</v>
      </c>
    </row>
    <row r="35" spans="1:13">
      <c r="A35" s="19">
        <v>41855</v>
      </c>
      <c r="B35" s="8">
        <v>495</v>
      </c>
      <c r="C35" s="8">
        <v>363</v>
      </c>
      <c r="D35" s="21">
        <f t="shared" si="0"/>
        <v>0.73333333333333328</v>
      </c>
      <c r="E35" s="8">
        <v>516</v>
      </c>
      <c r="F35" s="8">
        <v>282</v>
      </c>
      <c r="G35" s="21">
        <f t="shared" si="7"/>
        <v>0.54651162790697672</v>
      </c>
      <c r="H35" s="8">
        <v>691</v>
      </c>
      <c r="I35" s="6">
        <v>286</v>
      </c>
      <c r="J35" s="21">
        <f t="shared" si="3"/>
        <v>0.41389290882778584</v>
      </c>
      <c r="K35" s="13">
        <f t="shared" si="4"/>
        <v>1702</v>
      </c>
      <c r="L35" s="13">
        <f t="shared" si="5"/>
        <v>931</v>
      </c>
      <c r="M35" s="21">
        <f t="shared" si="6"/>
        <v>0.54700352526439477</v>
      </c>
    </row>
    <row r="36" spans="1:13">
      <c r="A36" s="19">
        <v>41860</v>
      </c>
      <c r="B36" s="8">
        <v>506</v>
      </c>
      <c r="C36" s="8">
        <v>373</v>
      </c>
      <c r="D36" s="21">
        <f t="shared" si="0"/>
        <v>0.73715415019762842</v>
      </c>
      <c r="E36" s="8">
        <v>599</v>
      </c>
      <c r="F36" s="8">
        <v>323</v>
      </c>
      <c r="G36" s="21">
        <f t="shared" si="7"/>
        <v>0.53923205342237057</v>
      </c>
      <c r="H36" s="8">
        <v>730</v>
      </c>
      <c r="I36" s="8">
        <v>315</v>
      </c>
      <c r="J36" s="21">
        <f t="shared" si="3"/>
        <v>0.4315068493150685</v>
      </c>
      <c r="K36" s="13">
        <f t="shared" si="4"/>
        <v>1835</v>
      </c>
      <c r="L36" s="13">
        <f t="shared" si="5"/>
        <v>1011</v>
      </c>
      <c r="M36" s="21">
        <f t="shared" si="6"/>
        <v>0.55095367847411447</v>
      </c>
    </row>
    <row r="37" spans="1:13">
      <c r="A37" s="19">
        <v>41862</v>
      </c>
      <c r="B37" s="8">
        <v>510</v>
      </c>
      <c r="C37" s="8">
        <v>377</v>
      </c>
      <c r="D37" s="21">
        <f t="shared" si="0"/>
        <v>0.73921568627450984</v>
      </c>
      <c r="E37" s="8">
        <v>670</v>
      </c>
      <c r="F37" s="8">
        <v>355</v>
      </c>
      <c r="G37" s="21">
        <f t="shared" si="7"/>
        <v>0.52985074626865669</v>
      </c>
      <c r="H37" s="8">
        <v>783</v>
      </c>
      <c r="I37" s="6">
        <v>334</v>
      </c>
      <c r="J37" s="21">
        <f t="shared" si="3"/>
        <v>0.42656449553001274</v>
      </c>
      <c r="K37" s="13">
        <f t="shared" si="4"/>
        <v>1963</v>
      </c>
      <c r="L37" s="13">
        <f t="shared" si="5"/>
        <v>1066</v>
      </c>
      <c r="M37" s="21">
        <f t="shared" si="6"/>
        <v>0.54304635761589404</v>
      </c>
    </row>
    <row r="38" spans="1:13">
      <c r="A38" s="19">
        <v>41864</v>
      </c>
      <c r="B38" s="8">
        <v>519</v>
      </c>
      <c r="C38" s="8">
        <v>380</v>
      </c>
      <c r="D38" s="21">
        <f t="shared" ref="D38:D65" si="8">C38/B38</f>
        <v>0.73217726396917149</v>
      </c>
      <c r="E38" s="8">
        <v>786</v>
      </c>
      <c r="F38" s="8">
        <v>413</v>
      </c>
      <c r="G38" s="21">
        <f t="shared" si="7"/>
        <v>0.52544529262086515</v>
      </c>
      <c r="H38" s="8">
        <v>810</v>
      </c>
      <c r="I38" s="8">
        <v>348</v>
      </c>
      <c r="J38" s="21">
        <f t="shared" si="3"/>
        <v>0.42962962962962964</v>
      </c>
      <c r="K38" s="13">
        <f t="shared" si="4"/>
        <v>2115</v>
      </c>
      <c r="L38" s="13">
        <f t="shared" si="5"/>
        <v>1141</v>
      </c>
      <c r="M38" s="21">
        <f t="shared" si="6"/>
        <v>0.53947990543735225</v>
      </c>
    </row>
    <row r="39" spans="1:13">
      <c r="A39" s="19">
        <v>41867</v>
      </c>
      <c r="B39" s="8">
        <v>543</v>
      </c>
      <c r="C39" s="8">
        <v>394</v>
      </c>
      <c r="D39" s="21">
        <f t="shared" si="8"/>
        <v>0.72559852670349911</v>
      </c>
      <c r="E39" s="8">
        <v>846</v>
      </c>
      <c r="F39" s="8">
        <v>481</v>
      </c>
      <c r="G39" s="21">
        <f t="shared" si="7"/>
        <v>0.5685579196217494</v>
      </c>
      <c r="H39" s="8">
        <v>848</v>
      </c>
      <c r="I39" s="8">
        <v>365</v>
      </c>
      <c r="J39" s="21">
        <f t="shared" si="3"/>
        <v>0.43042452830188677</v>
      </c>
      <c r="K39" s="13">
        <f t="shared" si="4"/>
        <v>2237</v>
      </c>
      <c r="L39" s="13">
        <f t="shared" si="5"/>
        <v>1240</v>
      </c>
      <c r="M39" s="21">
        <f t="shared" si="6"/>
        <v>0.55431381314260175</v>
      </c>
    </row>
    <row r="40" spans="1:13">
      <c r="A40" s="19">
        <v>41869</v>
      </c>
      <c r="B40" s="8">
        <v>579</v>
      </c>
      <c r="C40" s="8">
        <v>396</v>
      </c>
      <c r="D40" s="21">
        <f t="shared" si="8"/>
        <v>0.68393782383419688</v>
      </c>
      <c r="E40" s="8">
        <v>972</v>
      </c>
      <c r="F40" s="8">
        <v>576</v>
      </c>
      <c r="G40" s="21">
        <f t="shared" si="7"/>
        <v>0.59259259259259256</v>
      </c>
      <c r="H40" s="8">
        <v>907</v>
      </c>
      <c r="I40" s="8">
        <v>374</v>
      </c>
      <c r="J40" s="21">
        <f t="shared" si="3"/>
        <v>0.41234840132304301</v>
      </c>
      <c r="K40" s="13">
        <f t="shared" si="4"/>
        <v>2458</v>
      </c>
      <c r="L40" s="13">
        <f t="shared" si="5"/>
        <v>1346</v>
      </c>
      <c r="M40" s="21">
        <f t="shared" si="6"/>
        <v>0.54759967453213998</v>
      </c>
    </row>
    <row r="41" spans="1:13">
      <c r="A41" s="19">
        <v>41871</v>
      </c>
      <c r="B41" s="8">
        <v>607</v>
      </c>
      <c r="C41" s="8">
        <v>406</v>
      </c>
      <c r="D41" s="21">
        <f t="shared" si="8"/>
        <v>0.66886326194398682</v>
      </c>
      <c r="E41" s="8">
        <v>1082</v>
      </c>
      <c r="F41" s="8">
        <v>624</v>
      </c>
      <c r="G41" s="21">
        <f t="shared" si="7"/>
        <v>0.57670979667282807</v>
      </c>
      <c r="H41" s="8">
        <v>910</v>
      </c>
      <c r="I41" s="6">
        <v>392</v>
      </c>
      <c r="J41" s="21">
        <f t="shared" si="3"/>
        <v>0.43076923076923079</v>
      </c>
      <c r="K41" s="13">
        <f t="shared" si="4"/>
        <v>2599</v>
      </c>
      <c r="L41" s="13">
        <f t="shared" si="5"/>
        <v>1422</v>
      </c>
      <c r="M41" s="21">
        <f t="shared" si="6"/>
        <v>0.5471335128895729</v>
      </c>
    </row>
    <row r="42" spans="1:13">
      <c r="A42" s="19">
        <v>41877</v>
      </c>
      <c r="B42" s="8">
        <v>648</v>
      </c>
      <c r="C42" s="8">
        <v>430</v>
      </c>
      <c r="D42" s="21">
        <f t="shared" si="8"/>
        <v>0.6635802469135802</v>
      </c>
      <c r="E42" s="8">
        <v>1378</v>
      </c>
      <c r="F42" s="8">
        <v>694</v>
      </c>
      <c r="G42" s="21">
        <f t="shared" si="7"/>
        <v>0.50362844702467346</v>
      </c>
      <c r="H42" s="8">
        <v>1026</v>
      </c>
      <c r="I42" s="6">
        <v>422</v>
      </c>
      <c r="J42" s="21">
        <f t="shared" si="3"/>
        <v>0.41130604288499023</v>
      </c>
      <c r="K42" s="13">
        <f t="shared" si="4"/>
        <v>3052</v>
      </c>
      <c r="L42" s="13">
        <f t="shared" si="5"/>
        <v>1546</v>
      </c>
      <c r="M42" s="21">
        <f t="shared" si="6"/>
        <v>0.50655307994757537</v>
      </c>
    </row>
    <row r="43" spans="1:13">
      <c r="A43" s="19">
        <v>41882</v>
      </c>
      <c r="B43" s="8">
        <v>771</v>
      </c>
      <c r="C43" s="8">
        <v>494</v>
      </c>
      <c r="D43" s="21">
        <f t="shared" si="8"/>
        <v>0.6407263294422828</v>
      </c>
      <c r="E43" s="8">
        <v>1698</v>
      </c>
      <c r="F43" s="8">
        <v>871</v>
      </c>
      <c r="G43" s="21">
        <f t="shared" si="7"/>
        <v>0.51295641931684333</v>
      </c>
      <c r="H43" s="8">
        <v>1216</v>
      </c>
      <c r="I43" s="8">
        <v>476</v>
      </c>
      <c r="J43" s="21">
        <f t="shared" si="3"/>
        <v>0.39144736842105265</v>
      </c>
      <c r="K43" s="13">
        <f t="shared" si="4"/>
        <v>3685</v>
      </c>
      <c r="L43" s="13">
        <f t="shared" si="5"/>
        <v>1841</v>
      </c>
      <c r="M43" s="21">
        <f t="shared" si="6"/>
        <v>0.49959294436906376</v>
      </c>
    </row>
    <row r="44" spans="1:13">
      <c r="A44" s="19">
        <v>41887</v>
      </c>
      <c r="B44" s="8">
        <v>812</v>
      </c>
      <c r="C44" s="8">
        <v>517</v>
      </c>
      <c r="D44" s="21">
        <f t="shared" si="8"/>
        <v>0.63669950738916259</v>
      </c>
      <c r="E44" s="8">
        <v>1871</v>
      </c>
      <c r="F44" s="8">
        <v>1089</v>
      </c>
      <c r="G44" s="21">
        <f t="shared" si="7"/>
        <v>0.58204168893639763</v>
      </c>
      <c r="H44" s="8">
        <v>1261</v>
      </c>
      <c r="I44" s="6">
        <v>491</v>
      </c>
      <c r="J44" s="21">
        <f t="shared" si="3"/>
        <v>0.3893735130848533</v>
      </c>
      <c r="K44" s="13">
        <f t="shared" si="4"/>
        <v>3944</v>
      </c>
      <c r="L44" s="13">
        <f t="shared" si="5"/>
        <v>2097</v>
      </c>
      <c r="M44" s="21">
        <f t="shared" si="6"/>
        <v>0.53169371196754567</v>
      </c>
    </row>
    <row r="45" spans="1:13">
      <c r="A45" s="19">
        <v>41888</v>
      </c>
      <c r="B45" s="8">
        <v>862</v>
      </c>
      <c r="C45" s="8">
        <v>555</v>
      </c>
      <c r="D45" s="21">
        <f t="shared" si="8"/>
        <v>0.64385150812064962</v>
      </c>
      <c r="E45" s="8">
        <v>2046</v>
      </c>
      <c r="F45" s="8">
        <v>1224</v>
      </c>
      <c r="G45" s="21">
        <f t="shared" si="7"/>
        <v>0.59824046920821117</v>
      </c>
      <c r="H45" s="8">
        <v>1361</v>
      </c>
      <c r="I45" s="6">
        <v>509</v>
      </c>
      <c r="J45" s="21">
        <f t="shared" si="3"/>
        <v>0.37398971344599558</v>
      </c>
      <c r="K45" s="13">
        <f t="shared" si="4"/>
        <v>4269</v>
      </c>
      <c r="L45" s="13">
        <f t="shared" si="5"/>
        <v>2288</v>
      </c>
      <c r="M45" s="21">
        <f t="shared" si="6"/>
        <v>0.53595689857109396</v>
      </c>
    </row>
    <row r="46" spans="1:13">
      <c r="A46" s="19">
        <v>41889</v>
      </c>
      <c r="B46" s="8">
        <v>861</v>
      </c>
      <c r="C46" s="8">
        <v>557</v>
      </c>
      <c r="D46" s="21">
        <f t="shared" si="8"/>
        <v>0.64692218350754938</v>
      </c>
      <c r="E46" s="8">
        <v>2081</v>
      </c>
      <c r="F46" s="8">
        <v>1137</v>
      </c>
      <c r="G46" s="21">
        <f t="shared" si="7"/>
        <v>0.54637193656895722</v>
      </c>
      <c r="H46" s="8">
        <v>1424</v>
      </c>
      <c r="I46" s="6">
        <v>524</v>
      </c>
      <c r="J46" s="21">
        <f t="shared" si="3"/>
        <v>0.36797752808988765</v>
      </c>
      <c r="K46" s="13">
        <f t="shared" si="4"/>
        <v>4366</v>
      </c>
      <c r="L46" s="13">
        <f t="shared" si="5"/>
        <v>2218</v>
      </c>
      <c r="M46" s="21">
        <f t="shared" si="6"/>
        <v>0.50801649106733848</v>
      </c>
    </row>
    <row r="47" spans="1:13">
      <c r="A47" s="19">
        <v>41895</v>
      </c>
      <c r="B47" s="8">
        <v>936</v>
      </c>
      <c r="C47" s="8">
        <v>429</v>
      </c>
      <c r="D47" s="21">
        <f t="shared" si="8"/>
        <v>0.45833333333333331</v>
      </c>
      <c r="E47" s="8">
        <v>2407</v>
      </c>
      <c r="F47" s="8">
        <v>1296</v>
      </c>
      <c r="G47" s="21">
        <f t="shared" si="7"/>
        <v>0.53842958039052757</v>
      </c>
      <c r="H47" s="8">
        <v>1620</v>
      </c>
      <c r="I47" s="6">
        <v>562</v>
      </c>
      <c r="J47" s="21">
        <f t="shared" si="3"/>
        <v>0.3469135802469136</v>
      </c>
      <c r="K47" s="13">
        <f t="shared" si="4"/>
        <v>4963</v>
      </c>
      <c r="L47" s="13">
        <f t="shared" si="5"/>
        <v>2287</v>
      </c>
      <c r="M47" s="21">
        <f t="shared" si="6"/>
        <v>0.460809993955269</v>
      </c>
    </row>
    <row r="48" spans="1:13">
      <c r="A48" s="19">
        <v>41896</v>
      </c>
      <c r="B48" s="8">
        <v>942</v>
      </c>
      <c r="C48" s="8">
        <v>601</v>
      </c>
      <c r="D48" s="21">
        <f t="shared" si="8"/>
        <v>0.63800424628450103</v>
      </c>
      <c r="E48" s="8">
        <v>2710</v>
      </c>
      <c r="F48" s="8">
        <v>1459</v>
      </c>
      <c r="G48" s="21">
        <f t="shared" si="7"/>
        <v>0.53837638376383767</v>
      </c>
      <c r="H48" s="8">
        <v>1673</v>
      </c>
      <c r="I48" s="6">
        <v>562</v>
      </c>
      <c r="J48" s="21">
        <f t="shared" si="3"/>
        <v>0.33592349073520622</v>
      </c>
      <c r="K48" s="13">
        <f t="shared" si="4"/>
        <v>5325</v>
      </c>
      <c r="L48" s="13">
        <f t="shared" si="5"/>
        <v>2622</v>
      </c>
      <c r="M48" s="21">
        <f t="shared" si="6"/>
        <v>0.49239436619718308</v>
      </c>
    </row>
    <row r="49" spans="1:13">
      <c r="A49" s="19">
        <v>41901</v>
      </c>
      <c r="B49" s="8">
        <v>1008</v>
      </c>
      <c r="C49" s="8">
        <v>632</v>
      </c>
      <c r="D49" s="21">
        <f t="shared" si="8"/>
        <v>0.62698412698412698</v>
      </c>
      <c r="E49" s="8">
        <v>3022</v>
      </c>
      <c r="F49" s="8">
        <v>1578</v>
      </c>
      <c r="G49" s="21">
        <f t="shared" si="7"/>
        <v>0.52217074784910655</v>
      </c>
      <c r="H49" s="8">
        <v>1813</v>
      </c>
      <c r="I49" s="6">
        <v>593</v>
      </c>
      <c r="J49" s="21">
        <f t="shared" si="3"/>
        <v>0.32708218422504137</v>
      </c>
      <c r="K49" s="13">
        <f t="shared" si="4"/>
        <v>5843</v>
      </c>
      <c r="L49" s="13">
        <f t="shared" si="5"/>
        <v>2803</v>
      </c>
      <c r="M49" s="21">
        <f t="shared" si="6"/>
        <v>0.47971932226595926</v>
      </c>
    </row>
    <row r="50" spans="1:13">
      <c r="A50" s="19">
        <v>41903</v>
      </c>
      <c r="B50" s="8">
        <v>1022</v>
      </c>
      <c r="C50" s="8">
        <v>635</v>
      </c>
      <c r="D50" s="21">
        <f t="shared" si="8"/>
        <v>0.62133072407045009</v>
      </c>
      <c r="E50" s="8">
        <v>3280</v>
      </c>
      <c r="F50" s="8">
        <v>1677</v>
      </c>
      <c r="G50" s="21">
        <f t="shared" si="7"/>
        <v>0.511280487804878</v>
      </c>
      <c r="H50" s="8">
        <v>1940</v>
      </c>
      <c r="I50" s="6">
        <v>597</v>
      </c>
      <c r="J50" s="21">
        <f t="shared" si="3"/>
        <v>0.30773195876288661</v>
      </c>
      <c r="K50" s="13">
        <f t="shared" si="4"/>
        <v>6242</v>
      </c>
      <c r="L50" s="13">
        <f t="shared" si="5"/>
        <v>2909</v>
      </c>
      <c r="M50" s="21">
        <f t="shared" si="6"/>
        <v>0.46603652675424545</v>
      </c>
    </row>
    <row r="51" spans="1:13">
      <c r="A51" s="19">
        <v>41905</v>
      </c>
      <c r="B51" s="8">
        <v>1074</v>
      </c>
      <c r="C51" s="8">
        <v>648</v>
      </c>
      <c r="D51" s="21">
        <f t="shared" si="8"/>
        <v>0.6033519553072626</v>
      </c>
      <c r="E51" s="8">
        <v>3458</v>
      </c>
      <c r="F51" s="8">
        <v>1830</v>
      </c>
      <c r="G51" s="21">
        <f t="shared" si="7"/>
        <v>0.52920763447079233</v>
      </c>
      <c r="H51" s="8">
        <v>2021</v>
      </c>
      <c r="I51" s="6">
        <v>605</v>
      </c>
      <c r="J51" s="21">
        <f t="shared" si="3"/>
        <v>0.29935675408213758</v>
      </c>
      <c r="K51" s="13">
        <f t="shared" si="4"/>
        <v>6553</v>
      </c>
      <c r="L51" s="13">
        <f t="shared" si="5"/>
        <v>3083</v>
      </c>
      <c r="M51" s="21">
        <f t="shared" si="6"/>
        <v>0.470471539752785</v>
      </c>
    </row>
    <row r="52" spans="1:13">
      <c r="A52" s="19">
        <v>41910</v>
      </c>
      <c r="B52" s="8">
        <v>1157</v>
      </c>
      <c r="C52" s="8">
        <v>710</v>
      </c>
      <c r="D52" s="21">
        <f t="shared" si="8"/>
        <v>0.61365600691443389</v>
      </c>
      <c r="E52" s="8">
        <v>3696</v>
      </c>
      <c r="F52" s="8">
        <v>1998</v>
      </c>
      <c r="G52" s="21">
        <f t="shared" si="7"/>
        <v>0.54058441558441561</v>
      </c>
      <c r="H52" s="8">
        <v>2304</v>
      </c>
      <c r="I52" s="6">
        <v>622</v>
      </c>
      <c r="J52" s="21">
        <f t="shared" si="3"/>
        <v>0.26996527777777779</v>
      </c>
      <c r="K52" s="13">
        <f t="shared" si="4"/>
        <v>7157</v>
      </c>
      <c r="L52" s="13">
        <f t="shared" si="5"/>
        <v>3330</v>
      </c>
      <c r="M52" s="21">
        <f t="shared" si="6"/>
        <v>0.46527874807880398</v>
      </c>
    </row>
    <row r="53" spans="1:13">
      <c r="A53" s="19">
        <v>41913</v>
      </c>
      <c r="B53" s="8">
        <v>1199</v>
      </c>
      <c r="C53" s="8">
        <v>739</v>
      </c>
      <c r="D53" s="21">
        <f t="shared" si="8"/>
        <v>0.61634695579649712</v>
      </c>
      <c r="E53" s="8">
        <v>3834</v>
      </c>
      <c r="F53" s="8">
        <v>2069</v>
      </c>
      <c r="G53" s="21">
        <f t="shared" si="7"/>
        <v>0.53964527908189885</v>
      </c>
      <c r="H53" s="8">
        <v>2437</v>
      </c>
      <c r="I53" s="6">
        <v>623</v>
      </c>
      <c r="J53" s="21">
        <f t="shared" si="3"/>
        <v>0.25564218301189989</v>
      </c>
      <c r="K53" s="13">
        <f t="shared" si="4"/>
        <v>7470</v>
      </c>
      <c r="L53" s="13">
        <f t="shared" si="5"/>
        <v>3431</v>
      </c>
      <c r="M53" s="21">
        <f t="shared" si="6"/>
        <v>0.45930388219544849</v>
      </c>
    </row>
    <row r="54" spans="1:13">
      <c r="A54" s="19">
        <v>41917</v>
      </c>
      <c r="B54" s="8">
        <v>1298</v>
      </c>
      <c r="C54" s="8">
        <v>768</v>
      </c>
      <c r="D54" s="21">
        <f t="shared" si="8"/>
        <v>0.59167950693374427</v>
      </c>
      <c r="E54" s="8">
        <v>3924</v>
      </c>
      <c r="F54" s="8">
        <v>2210</v>
      </c>
      <c r="G54" s="21">
        <f t="shared" si="7"/>
        <v>0.56320081549439349</v>
      </c>
      <c r="H54" s="8">
        <v>2789</v>
      </c>
      <c r="I54" s="6">
        <v>879</v>
      </c>
      <c r="J54" s="21">
        <f t="shared" si="3"/>
        <v>0.31516672642524202</v>
      </c>
      <c r="K54" s="13">
        <f t="shared" si="4"/>
        <v>8011</v>
      </c>
      <c r="L54" s="13">
        <f t="shared" si="5"/>
        <v>3857</v>
      </c>
      <c r="M54" s="21">
        <f t="shared" si="6"/>
        <v>0.48146298839096241</v>
      </c>
    </row>
    <row r="55" spans="1:13">
      <c r="A55" s="19">
        <v>41919</v>
      </c>
      <c r="B55" s="8">
        <v>1350</v>
      </c>
      <c r="C55" s="8">
        <v>778</v>
      </c>
      <c r="D55" s="21">
        <f t="shared" si="8"/>
        <v>0.57629629629629631</v>
      </c>
      <c r="E55" s="8">
        <v>4076</v>
      </c>
      <c r="F55" s="8">
        <v>2316</v>
      </c>
      <c r="G55" s="21">
        <f t="shared" si="7"/>
        <v>0.56820412168792933</v>
      </c>
      <c r="H55" s="8">
        <v>2950</v>
      </c>
      <c r="I55" s="8">
        <v>930</v>
      </c>
      <c r="J55" s="21">
        <f t="shared" si="3"/>
        <v>0.31525423728813562</v>
      </c>
      <c r="K55" s="13">
        <f t="shared" si="4"/>
        <v>8376</v>
      </c>
      <c r="L55" s="13">
        <f t="shared" si="5"/>
        <v>4024</v>
      </c>
      <c r="M55" s="21">
        <f t="shared" si="6"/>
        <v>0.48042024832855779</v>
      </c>
    </row>
    <row r="56" spans="1:13">
      <c r="A56" s="19">
        <v>41924</v>
      </c>
      <c r="B56" s="8">
        <v>1472</v>
      </c>
      <c r="C56" s="8">
        <v>843</v>
      </c>
      <c r="D56" s="21">
        <f t="shared" si="8"/>
        <v>0.57269021739130432</v>
      </c>
      <c r="E56" s="8">
        <v>4249</v>
      </c>
      <c r="F56" s="8">
        <v>2458</v>
      </c>
      <c r="G56" s="21">
        <f t="shared" si="7"/>
        <v>0.57848905624852909</v>
      </c>
      <c r="H56" s="8">
        <v>3252</v>
      </c>
      <c r="I56" s="8">
        <v>1183</v>
      </c>
      <c r="J56" s="21">
        <f t="shared" si="3"/>
        <v>0.36377613776137763</v>
      </c>
      <c r="K56" s="13">
        <f t="shared" si="4"/>
        <v>8973</v>
      </c>
      <c r="L56" s="13">
        <f t="shared" si="5"/>
        <v>4484</v>
      </c>
      <c r="M56" s="21">
        <f t="shared" si="6"/>
        <v>0.49972138638136632</v>
      </c>
    </row>
    <row r="57" spans="1:13">
      <c r="A57" s="19">
        <v>41926</v>
      </c>
      <c r="B57" s="8">
        <v>1519</v>
      </c>
      <c r="C57" s="8">
        <v>862</v>
      </c>
      <c r="D57" s="21">
        <f t="shared" si="8"/>
        <v>0.56747860434496378</v>
      </c>
      <c r="E57" s="8">
        <v>4262</v>
      </c>
      <c r="F57" s="8">
        <v>2484</v>
      </c>
      <c r="G57" s="21">
        <f t="shared" si="7"/>
        <v>0.5828249648052557</v>
      </c>
      <c r="H57" s="8">
        <v>3410</v>
      </c>
      <c r="I57" s="8">
        <v>1200</v>
      </c>
      <c r="J57" s="21">
        <f t="shared" si="3"/>
        <v>0.35190615835777128</v>
      </c>
      <c r="K57" s="13">
        <f t="shared" si="4"/>
        <v>9191</v>
      </c>
      <c r="L57" s="13">
        <f t="shared" si="5"/>
        <v>4546</v>
      </c>
      <c r="M57" s="21">
        <f t="shared" si="6"/>
        <v>0.49461429659449463</v>
      </c>
    </row>
    <row r="58" spans="1:13">
      <c r="A58" s="19">
        <v>41931</v>
      </c>
      <c r="B58" s="8">
        <v>1540</v>
      </c>
      <c r="C58" s="8">
        <v>904</v>
      </c>
      <c r="D58" s="21">
        <f t="shared" si="8"/>
        <v>0.58701298701298699</v>
      </c>
      <c r="E58" s="8">
        <v>4665</v>
      </c>
      <c r="F58" s="8">
        <v>2705</v>
      </c>
      <c r="G58" s="21">
        <f t="shared" si="7"/>
        <v>0.57984994640943199</v>
      </c>
      <c r="H58" s="8">
        <v>3706</v>
      </c>
      <c r="I58" s="8">
        <v>1259</v>
      </c>
      <c r="J58" s="21">
        <f t="shared" si="3"/>
        <v>0.33971937398812735</v>
      </c>
      <c r="K58" s="13">
        <f t="shared" si="4"/>
        <v>9911</v>
      </c>
      <c r="L58" s="13">
        <f t="shared" si="5"/>
        <v>4868</v>
      </c>
      <c r="M58" s="21">
        <f t="shared" si="6"/>
        <v>0.49117142568862882</v>
      </c>
    </row>
    <row r="59" spans="1:13">
      <c r="A59" s="19">
        <v>41933</v>
      </c>
      <c r="B59" s="8">
        <v>1553</v>
      </c>
      <c r="C59" s="8">
        <v>926</v>
      </c>
      <c r="D59" s="21">
        <f t="shared" si="8"/>
        <v>0.59626529298132647</v>
      </c>
      <c r="E59" s="8">
        <v>4665</v>
      </c>
      <c r="F59" s="8">
        <v>2705</v>
      </c>
      <c r="G59" s="21">
        <f t="shared" si="7"/>
        <v>0.57984994640943199</v>
      </c>
      <c r="H59" s="8">
        <v>3389</v>
      </c>
      <c r="I59" s="8">
        <v>1008</v>
      </c>
      <c r="J59" s="21">
        <f t="shared" si="3"/>
        <v>0.2974328710534081</v>
      </c>
      <c r="K59" s="13">
        <f t="shared" si="4"/>
        <v>9607</v>
      </c>
      <c r="L59" s="13">
        <f t="shared" si="5"/>
        <v>4639</v>
      </c>
      <c r="M59" s="21">
        <f t="shared" si="6"/>
        <v>0.48287706880399711</v>
      </c>
    </row>
    <row r="60" spans="1:13">
      <c r="A60" s="19">
        <v>41939</v>
      </c>
      <c r="B60" s="8">
        <v>1906</v>
      </c>
      <c r="C60" s="8">
        <v>997</v>
      </c>
      <c r="D60" s="21">
        <f t="shared" si="8"/>
        <v>0.5230849947534103</v>
      </c>
      <c r="E60" s="8">
        <v>6535</v>
      </c>
      <c r="F60" s="8">
        <v>2413</v>
      </c>
      <c r="G60" s="21">
        <f t="shared" si="7"/>
        <v>0.36924254016832442</v>
      </c>
      <c r="H60" s="8">
        <v>5235</v>
      </c>
      <c r="I60" s="8">
        <v>1500</v>
      </c>
      <c r="J60" s="21">
        <f t="shared" si="3"/>
        <v>0.28653295128939826</v>
      </c>
      <c r="K60" s="13">
        <f t="shared" si="4"/>
        <v>13676</v>
      </c>
      <c r="L60" s="13">
        <f t="shared" si="5"/>
        <v>4910</v>
      </c>
      <c r="M60" s="21">
        <f t="shared" si="6"/>
        <v>0.35902310617139516</v>
      </c>
    </row>
    <row r="61" spans="1:13">
      <c r="A61" s="19">
        <v>41941</v>
      </c>
      <c r="B61" s="8">
        <v>1667</v>
      </c>
      <c r="C61" s="8">
        <v>1018</v>
      </c>
      <c r="D61" s="21">
        <f t="shared" si="8"/>
        <v>0.61067786442711458</v>
      </c>
      <c r="E61" s="8">
        <v>6535</v>
      </c>
      <c r="F61" s="8">
        <v>2413</v>
      </c>
      <c r="G61" s="21">
        <f t="shared" si="7"/>
        <v>0.36924254016832442</v>
      </c>
      <c r="H61" s="8">
        <v>5338</v>
      </c>
      <c r="I61" s="8">
        <v>1510</v>
      </c>
      <c r="J61" s="21">
        <f t="shared" si="3"/>
        <v>0.28287748220307229</v>
      </c>
      <c r="K61" s="13">
        <f t="shared" si="4"/>
        <v>13540</v>
      </c>
      <c r="L61" s="13">
        <f t="shared" si="5"/>
        <v>4941</v>
      </c>
      <c r="M61" s="21">
        <f t="shared" si="6"/>
        <v>0.36491875923190548</v>
      </c>
    </row>
    <row r="62" spans="1:13">
      <c r="A62" s="19">
        <v>41945</v>
      </c>
      <c r="B62" s="8">
        <v>1731</v>
      </c>
      <c r="C62" s="8">
        <v>1041</v>
      </c>
      <c r="D62" s="21">
        <f t="shared" si="8"/>
        <v>0.60138648180242638</v>
      </c>
      <c r="E62" s="8">
        <v>6525</v>
      </c>
      <c r="F62" s="8">
        <v>2697</v>
      </c>
      <c r="G62" s="21">
        <f t="shared" si="7"/>
        <v>0.41333333333333333</v>
      </c>
      <c r="H62" s="8">
        <v>4759</v>
      </c>
      <c r="I62" s="8">
        <v>1070</v>
      </c>
      <c r="J62" s="21">
        <f t="shared" si="3"/>
        <v>0.22483715066190377</v>
      </c>
      <c r="K62" s="13">
        <f t="shared" si="4"/>
        <v>13015</v>
      </c>
      <c r="L62" s="13">
        <f t="shared" si="5"/>
        <v>4808</v>
      </c>
      <c r="M62" s="21">
        <f t="shared" si="6"/>
        <v>0.36941990011525161</v>
      </c>
    </row>
    <row r="63" spans="1:13">
      <c r="A63" s="19">
        <v>41947</v>
      </c>
      <c r="B63" s="8">
        <v>1760</v>
      </c>
      <c r="C63" s="8">
        <v>1054</v>
      </c>
      <c r="D63" s="21">
        <f t="shared" si="8"/>
        <v>0.59886363636363638</v>
      </c>
      <c r="E63" s="8">
        <v>6619</v>
      </c>
      <c r="F63" s="8">
        <v>2766</v>
      </c>
      <c r="G63" s="21">
        <f t="shared" si="7"/>
        <v>0.41788789847408975</v>
      </c>
      <c r="H63" s="8">
        <v>4862</v>
      </c>
      <c r="I63" s="8">
        <v>1130</v>
      </c>
      <c r="J63" s="21">
        <f t="shared" si="3"/>
        <v>0.23241464417935007</v>
      </c>
      <c r="K63" s="13">
        <f t="shared" si="4"/>
        <v>13241</v>
      </c>
      <c r="L63" s="13">
        <f t="shared" si="5"/>
        <v>4950</v>
      </c>
      <c r="M63" s="21">
        <f t="shared" si="6"/>
        <v>0.37383883392493011</v>
      </c>
    </row>
    <row r="64" spans="1:13">
      <c r="A64" s="19">
        <v>41952</v>
      </c>
      <c r="B64" s="8">
        <v>1878</v>
      </c>
      <c r="C64" s="8">
        <v>1142</v>
      </c>
      <c r="D64" s="21">
        <f t="shared" si="8"/>
        <v>0.60809371671991486</v>
      </c>
      <c r="E64" s="8">
        <v>6822</v>
      </c>
      <c r="F64" s="8">
        <v>2836</v>
      </c>
      <c r="G64" s="21">
        <f t="shared" si="7"/>
        <v>0.41571386690120199</v>
      </c>
      <c r="H64" s="8">
        <v>5368</v>
      </c>
      <c r="I64" s="8">
        <v>1169</v>
      </c>
      <c r="J64" s="21">
        <f t="shared" si="3"/>
        <v>0.21777198211624441</v>
      </c>
      <c r="K64" s="13">
        <f t="shared" si="4"/>
        <v>14068</v>
      </c>
      <c r="L64" s="13">
        <f t="shared" si="5"/>
        <v>5147</v>
      </c>
      <c r="M64" s="21">
        <f t="shared" si="6"/>
        <v>0.36586579471140174</v>
      </c>
    </row>
    <row r="65" spans="1:13">
      <c r="A65" s="19">
        <v>41954</v>
      </c>
      <c r="B65" s="8">
        <v>1919</v>
      </c>
      <c r="C65" s="8">
        <v>1166</v>
      </c>
      <c r="D65" s="21">
        <f t="shared" si="8"/>
        <v>0.607608129233976</v>
      </c>
      <c r="E65" s="8">
        <v>6878</v>
      </c>
      <c r="F65" s="8">
        <v>2812</v>
      </c>
      <c r="G65" s="21">
        <f t="shared" si="7"/>
        <v>0.40883977900552487</v>
      </c>
      <c r="H65" s="8">
        <v>5586</v>
      </c>
      <c r="I65" s="8">
        <v>1187</v>
      </c>
      <c r="J65" s="21">
        <f t="shared" si="3"/>
        <v>0.21249552452559972</v>
      </c>
      <c r="K65" s="13">
        <f t="shared" si="4"/>
        <v>14383</v>
      </c>
      <c r="L65" s="13">
        <f t="shared" si="5"/>
        <v>5165</v>
      </c>
      <c r="M65" s="21">
        <f t="shared" si="6"/>
        <v>0.35910449836612668</v>
      </c>
    </row>
    <row r="66" spans="1:13">
      <c r="A66" s="19"/>
    </row>
    <row r="67" spans="1:13">
      <c r="A67" s="19"/>
    </row>
    <row r="68" spans="1:13">
      <c r="A68" s="19"/>
    </row>
    <row r="69" spans="1:13">
      <c r="A69" s="19"/>
    </row>
    <row r="70" spans="1:13">
      <c r="A70" s="19"/>
    </row>
    <row r="71" spans="1:13">
      <c r="A71" s="19"/>
    </row>
    <row r="72" spans="1:13">
      <c r="A72" s="19"/>
    </row>
    <row r="73" spans="1:13">
      <c r="A73" s="19"/>
    </row>
    <row r="74" spans="1:13">
      <c r="A74" s="19"/>
    </row>
    <row r="75" spans="1:13">
      <c r="A75" s="19"/>
    </row>
    <row r="76" spans="1:13">
      <c r="A76" s="19"/>
    </row>
    <row r="77" spans="1:13">
      <c r="A77" s="19"/>
    </row>
    <row r="78" spans="1:13">
      <c r="A78" s="19"/>
    </row>
    <row r="79" spans="1:13">
      <c r="A79" s="19"/>
    </row>
    <row r="80" spans="1:13">
      <c r="A80" s="19"/>
    </row>
    <row r="81" spans="1:1">
      <c r="A81" s="19"/>
    </row>
    <row r="82" spans="1:1">
      <c r="A82" s="19"/>
    </row>
  </sheetData>
  <mergeCells count="4">
    <mergeCell ref="B4:D4"/>
    <mergeCell ref="E4:G4"/>
    <mergeCell ref="H4:J4"/>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Pivot</vt:lpstr>
      <vt:lpstr>FTS export 18-11</vt:lpstr>
      <vt:lpstr>FTS export</vt:lpstr>
      <vt:lpstr>Appeal funding</vt:lpstr>
      <vt:lpstr>Tbl1-Top donors&amp;pledges</vt:lpstr>
      <vt:lpstr>Fig1-Com'ted-disbursed-pledged</vt:lpstr>
      <vt:lpstr>Fig2-Recipients</vt:lpstr>
      <vt:lpstr>Fig3-Timeline</vt:lpstr>
      <vt:lpstr>Cases data</vt:lpstr>
      <vt:lpstr>Fig4-Cases-deaths</vt:lpstr>
      <vt:lpstr>Fig5-Private donors</vt:lpstr>
      <vt:lpstr>Fig6-Private - gov in-kind</vt:lpstr>
      <vt:lpstr>Fig6-Priv in-kind</vt:lpstr>
      <vt:lpstr>Sectors</vt:lpstr>
      <vt:lpstr>Healthcare workers data</vt:lpstr>
      <vt:lpstr>Fig7-Healthcare workers</vt:lpstr>
      <vt:lpstr>'Fig6-Private - gov in-kind'!_FilterDatabase</vt:lpstr>
    </vt:vector>
  </TitlesOfParts>
  <Company>unog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DanS</cp:lastModifiedBy>
  <cp:lastPrinted>2006-11-14T15:10:05Z</cp:lastPrinted>
  <dcterms:created xsi:type="dcterms:W3CDTF">2006-11-14T14:07:21Z</dcterms:created>
  <dcterms:modified xsi:type="dcterms:W3CDTF">2014-11-19T10:52:26Z</dcterms:modified>
</cp:coreProperties>
</file>