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8455" windowHeight="11985"/>
  </bookViews>
  <sheets>
    <sheet name="XLS-CSV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8" i="1"/>
  <c r="C8"/>
  <c r="F8" s="1"/>
  <c r="B9"/>
  <c r="C9"/>
  <c r="F9" s="1"/>
  <c r="B10"/>
  <c r="C10"/>
  <c r="F10" s="1"/>
  <c r="B11"/>
  <c r="C11"/>
  <c r="F11" s="1"/>
  <c r="B12"/>
  <c r="C12"/>
  <c r="F12" s="1"/>
  <c r="B13"/>
  <c r="C13"/>
  <c r="F13" s="1"/>
  <c r="B14"/>
  <c r="C14"/>
  <c r="F14" s="1"/>
  <c r="B15"/>
  <c r="C15"/>
  <c r="F15" s="1"/>
  <c r="B16"/>
  <c r="C16"/>
  <c r="F16" s="1"/>
  <c r="B17"/>
  <c r="C17"/>
  <c r="F17" s="1"/>
  <c r="B18"/>
  <c r="C18"/>
  <c r="F18" s="1"/>
  <c r="B19"/>
  <c r="C19"/>
  <c r="F19" s="1"/>
  <c r="B20"/>
  <c r="C20"/>
  <c r="F20" s="1"/>
  <c r="B21"/>
  <c r="C21"/>
  <c r="E21" s="1"/>
  <c r="B22"/>
  <c r="C22"/>
  <c r="F22" s="1"/>
  <c r="B23"/>
  <c r="C23"/>
  <c r="F23" s="1"/>
  <c r="B24"/>
  <c r="C24"/>
  <c r="F24" s="1"/>
  <c r="B25"/>
  <c r="C25"/>
  <c r="F25" s="1"/>
  <c r="B26"/>
  <c r="C26"/>
  <c r="F26" s="1"/>
  <c r="B27"/>
  <c r="C27"/>
  <c r="F27" s="1"/>
  <c r="B28"/>
  <c r="C28"/>
  <c r="F28" s="1"/>
  <c r="B29"/>
  <c r="C29"/>
  <c r="F29" s="1"/>
  <c r="B30"/>
  <c r="C30"/>
  <c r="F30" s="1"/>
  <c r="B31"/>
  <c r="C31"/>
  <c r="F31" s="1"/>
  <c r="B32"/>
  <c r="C32"/>
  <c r="F32" s="1"/>
  <c r="B33"/>
  <c r="C33"/>
  <c r="E33" s="1"/>
  <c r="B34"/>
  <c r="C34"/>
  <c r="F34" s="1"/>
  <c r="B35"/>
  <c r="C35"/>
  <c r="E35" s="1"/>
  <c r="B37"/>
  <c r="C37"/>
  <c r="F37" s="1"/>
  <c r="B38"/>
  <c r="C38"/>
  <c r="F38" s="1"/>
  <c r="E38" l="1"/>
  <c r="E37"/>
  <c r="E34"/>
  <c r="E32"/>
  <c r="E30"/>
  <c r="E29"/>
  <c r="E27"/>
  <c r="E26"/>
  <c r="E25"/>
  <c r="E24"/>
  <c r="E23"/>
  <c r="E22"/>
  <c r="E20"/>
  <c r="E19"/>
  <c r="E18"/>
  <c r="E17"/>
  <c r="E16"/>
  <c r="E15"/>
  <c r="E14"/>
  <c r="E13"/>
  <c r="E12"/>
  <c r="E11"/>
  <c r="E10"/>
  <c r="E9"/>
  <c r="E8"/>
  <c r="F35"/>
  <c r="F33"/>
  <c r="F21"/>
  <c r="E31"/>
  <c r="E28"/>
</calcChain>
</file>

<file path=xl/sharedStrings.xml><?xml version="1.0" encoding="utf-8"?>
<sst xmlns="http://schemas.openxmlformats.org/spreadsheetml/2006/main" count="40" uniqueCount="40">
  <si>
    <t>G7 total</t>
  </si>
  <si>
    <t>DAC-28 total</t>
  </si>
  <si>
    <t>United States</t>
  </si>
  <si>
    <t>United Kingdom</t>
  </si>
  <si>
    <t>Switzerland</t>
  </si>
  <si>
    <t>Sweden</t>
  </si>
  <si>
    <t>Spain</t>
  </si>
  <si>
    <t>Slovenia</t>
  </si>
  <si>
    <t>Slovak Republic</t>
  </si>
  <si>
    <t>Portugal</t>
  </si>
  <si>
    <t>Poland</t>
  </si>
  <si>
    <t>Norway</t>
  </si>
  <si>
    <t>New Zealand</t>
  </si>
  <si>
    <t>Netherlands</t>
  </si>
  <si>
    <t>Luxembourg</t>
  </si>
  <si>
    <t>Korea</t>
  </si>
  <si>
    <t>Japan</t>
  </si>
  <si>
    <t>Italy</t>
  </si>
  <si>
    <t>Ireland</t>
  </si>
  <si>
    <t>Iceland</t>
  </si>
  <si>
    <t>Greece</t>
  </si>
  <si>
    <t>Germany</t>
  </si>
  <si>
    <t>France</t>
  </si>
  <si>
    <t>Finland</t>
  </si>
  <si>
    <t>Denmark</t>
  </si>
  <si>
    <t>Czech Republic</t>
  </si>
  <si>
    <t>Canada</t>
  </si>
  <si>
    <t>Belgium</t>
  </si>
  <si>
    <t>Austria</t>
  </si>
  <si>
    <t>Australia</t>
  </si>
  <si>
    <t>change (%)</t>
  </si>
  <si>
    <t>change</t>
  </si>
  <si>
    <t>Data extracted:</t>
  </si>
  <si>
    <t>All 2012 figures rebased to 2013 prices using DAC deflators (from http://www.oecd.org/dac/stats/documentupload/Deflators%20base%202012.xls)</t>
  </si>
  <si>
    <t>Notes:</t>
  </si>
  <si>
    <t>OECD DAC database, table 1 (updated with provisional 2013 ODA data, see DAC release: http://www.oecd.org/development/aid-to-developing-countries-rebounds-in-2013-to-reach-an-all-time-high.htm)</t>
  </si>
  <si>
    <t xml:space="preserve">Sources: </t>
  </si>
  <si>
    <t>Leaders and laggards? Overall aid and aid from most donors increased in 2013</t>
  </si>
  <si>
    <t xml:space="preserve">Title: </t>
  </si>
  <si>
    <t>Global ODA (US$ millions)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</si>
</sst>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0" fillId="0" borderId="0" xfId="0" applyFont="1"/>
    <xf numFmtId="3" fontId="2" fillId="0" borderId="1" xfId="0" applyNumberFormat="1" applyFont="1" applyBorder="1"/>
    <xf numFmtId="164" fontId="2" fillId="0" borderId="1" xfId="1" applyNumberFormat="1" applyFont="1" applyBorder="1"/>
    <xf numFmtId="0" fontId="2" fillId="0" borderId="1" xfId="0" applyFont="1" applyBorder="1"/>
    <xf numFmtId="3" fontId="2" fillId="0" borderId="0" xfId="0" applyNumberFormat="1" applyFont="1"/>
    <xf numFmtId="164" fontId="2" fillId="0" borderId="0" xfId="1" applyNumberFormat="1" applyFont="1"/>
    <xf numFmtId="0" fontId="2" fillId="0" borderId="0" xfId="0" applyFont="1"/>
    <xf numFmtId="3" fontId="0" fillId="0" borderId="0" xfId="0" applyNumberFormat="1"/>
    <xf numFmtId="164" fontId="0" fillId="0" borderId="0" xfId="1" applyNumberFormat="1" applyFont="1"/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/>
    <xf numFmtId="0" fontId="3" fillId="2" borderId="0" xfId="2" applyFont="1" applyFill="1"/>
    <xf numFmtId="15" fontId="3" fillId="2" borderId="0" xfId="2" quotePrefix="1" applyNumberFormat="1" applyFont="1" applyFill="1" applyAlignment="1">
      <alignment horizontal="left"/>
    </xf>
    <xf numFmtId="0" fontId="2" fillId="2" borderId="0" xfId="0" applyFont="1" applyFill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Consultancy%20and%20GPIR/Consultancy/G8%20DATA/2014%20DATA%20report/Data/2012%20&amp;%202013%20ODA%20comparis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 2012 v 2013 USD"/>
      <sheetName val="Africa 2012 v 2013 USD"/>
      <sheetName val="SSA 2012 v 2013 USD "/>
      <sheetName val="Global 2012 v 2013 GBP"/>
      <sheetName val="Africa 2012 v 2013 GBP"/>
      <sheetName val="SSA 2012 v 2013 GBP"/>
      <sheetName val="Global 2012 v 2013 EUR"/>
      <sheetName val="Africa 2012 v 2013 EUR"/>
      <sheetName val="SSA 2012 v 2013 EUR"/>
    </sheetNames>
    <sheetDataSet>
      <sheetData sheetId="0">
        <row r="6">
          <cell r="F6">
            <v>5081.1087626632998</v>
          </cell>
          <cell r="L6">
            <v>4851.0600000000004</v>
          </cell>
        </row>
        <row r="7">
          <cell r="F7">
            <v>1163.6339558050001</v>
          </cell>
          <cell r="L7">
            <v>1171.6099999999999</v>
          </cell>
        </row>
        <row r="8">
          <cell r="F8">
            <v>2428.9083667580003</v>
          </cell>
          <cell r="L8">
            <v>2281.29</v>
          </cell>
        </row>
        <row r="9">
          <cell r="F9">
            <v>5541.8224136814006</v>
          </cell>
          <cell r="L9">
            <v>4911.1399999999994</v>
          </cell>
        </row>
        <row r="10">
          <cell r="F10">
            <v>222.82868519919998</v>
          </cell>
          <cell r="L10">
            <v>212.32</v>
          </cell>
        </row>
        <row r="11">
          <cell r="F11">
            <v>2821.0594733756998</v>
          </cell>
          <cell r="L11">
            <v>2928.46</v>
          </cell>
        </row>
        <row r="12">
          <cell r="F12">
            <v>1386.1671643540001</v>
          </cell>
          <cell r="L12">
            <v>1435.35</v>
          </cell>
        </row>
        <row r="13">
          <cell r="F13">
            <v>12607.091281589801</v>
          </cell>
          <cell r="L13">
            <v>11376</v>
          </cell>
        </row>
        <row r="14">
          <cell r="F14">
            <v>13649.706454650001</v>
          </cell>
          <cell r="L14">
            <v>14059.449999999999</v>
          </cell>
        </row>
        <row r="15">
          <cell r="F15">
            <v>330.61755719159999</v>
          </cell>
          <cell r="L15">
            <v>305.02</v>
          </cell>
        </row>
        <row r="16">
          <cell r="F16">
            <v>27.651747585199999</v>
          </cell>
          <cell r="L16">
            <v>35.229999999999997</v>
          </cell>
        </row>
        <row r="17">
          <cell r="F17">
            <v>837.73234261919993</v>
          </cell>
          <cell r="L17">
            <v>821.96</v>
          </cell>
        </row>
        <row r="18">
          <cell r="F18">
            <v>2868.6304019020999</v>
          </cell>
          <cell r="L18">
            <v>3252.64</v>
          </cell>
        </row>
        <row r="19">
          <cell r="F19">
            <v>8627.8073846643001</v>
          </cell>
          <cell r="L19">
            <v>11786.11</v>
          </cell>
        </row>
        <row r="20">
          <cell r="F20">
            <v>1664.0502783690001</v>
          </cell>
          <cell r="L20">
            <v>1743.6399999999999</v>
          </cell>
        </row>
        <row r="21">
          <cell r="F21">
            <v>425.52487773629997</v>
          </cell>
          <cell r="L21">
            <v>430.68</v>
          </cell>
        </row>
        <row r="22">
          <cell r="F22">
            <v>5793.5670210652006</v>
          </cell>
          <cell r="L22">
            <v>5435.2800000000007</v>
          </cell>
        </row>
        <row r="23">
          <cell r="F23">
            <v>466.06984978500003</v>
          </cell>
          <cell r="L23">
            <v>461.33</v>
          </cell>
        </row>
        <row r="24">
          <cell r="F24">
            <v>4793.5347157763999</v>
          </cell>
          <cell r="L24">
            <v>5581.36</v>
          </cell>
        </row>
        <row r="25">
          <cell r="F25">
            <v>436.75875472340005</v>
          </cell>
          <cell r="L25">
            <v>474.31000000000006</v>
          </cell>
        </row>
        <row r="26">
          <cell r="F26">
            <v>608.0700855703999</v>
          </cell>
          <cell r="L26">
            <v>484.05</v>
          </cell>
        </row>
        <row r="27">
          <cell r="F27">
            <v>83.4068312064</v>
          </cell>
          <cell r="L27">
            <v>85.38</v>
          </cell>
        </row>
        <row r="28">
          <cell r="F28">
            <v>60.635811242700001</v>
          </cell>
          <cell r="L28">
            <v>60.23</v>
          </cell>
        </row>
        <row r="29">
          <cell r="F29">
            <v>2120.7773458161</v>
          </cell>
          <cell r="L29">
            <v>2198.64</v>
          </cell>
        </row>
        <row r="30">
          <cell r="F30">
            <v>5487.0742389566003</v>
          </cell>
          <cell r="L30">
            <v>5831.2</v>
          </cell>
        </row>
        <row r="31">
          <cell r="F31">
            <v>3091.360569894</v>
          </cell>
          <cell r="L31">
            <v>3197.86</v>
          </cell>
        </row>
        <row r="32">
          <cell r="F32">
            <v>13990.463324152799</v>
          </cell>
          <cell r="L32">
            <v>17881.47</v>
          </cell>
        </row>
        <row r="33">
          <cell r="F33">
            <v>31145.843264039002</v>
          </cell>
          <cell r="L33">
            <v>31545.25</v>
          </cell>
        </row>
        <row r="38">
          <cell r="F38">
            <v>127761.9029603721</v>
          </cell>
          <cell r="L38">
            <v>134838.32</v>
          </cell>
        </row>
        <row r="40">
          <cell r="F40">
            <v>88431.364524679404</v>
          </cell>
          <cell r="L40">
            <v>94812.06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>
      <selection activeCell="B7" sqref="B7"/>
    </sheetView>
  </sheetViews>
  <sheetFormatPr defaultRowHeight="15"/>
  <cols>
    <col min="1" max="1" width="14.42578125" customWidth="1"/>
    <col min="3" max="3" width="9.140625" customWidth="1"/>
    <col min="4" max="4" width="2" customWidth="1"/>
    <col min="6" max="6" width="10.7109375" bestFit="1" customWidth="1"/>
    <col min="7" max="7" width="4.7109375" customWidth="1"/>
  </cols>
  <sheetData>
    <row r="1" spans="1:7" s="15" customFormat="1">
      <c r="A1" s="17" t="s">
        <v>38</v>
      </c>
      <c r="B1" s="15" t="s">
        <v>37</v>
      </c>
    </row>
    <row r="2" spans="1:7" s="15" customFormat="1">
      <c r="A2" s="17" t="s">
        <v>36</v>
      </c>
      <c r="B2" s="15" t="s">
        <v>35</v>
      </c>
    </row>
    <row r="3" spans="1:7" s="15" customFormat="1">
      <c r="A3" s="17" t="s">
        <v>34</v>
      </c>
      <c r="B3" s="15" t="s">
        <v>33</v>
      </c>
    </row>
    <row r="4" spans="1:7" s="15" customFormat="1">
      <c r="A4" s="17" t="s">
        <v>32</v>
      </c>
      <c r="B4" s="16">
        <v>41372</v>
      </c>
    </row>
    <row r="5" spans="1:7" ht="15.75" thickBot="1">
      <c r="A5" s="14"/>
      <c r="B5" s="14"/>
      <c r="C5" s="14"/>
      <c r="D5" s="14"/>
      <c r="E5" s="14"/>
      <c r="F5" s="14"/>
      <c r="G5" s="14"/>
    </row>
    <row r="6" spans="1:7">
      <c r="B6" s="13" t="s">
        <v>39</v>
      </c>
      <c r="C6" s="13"/>
      <c r="D6" s="13"/>
      <c r="E6" s="13"/>
      <c r="F6" s="13"/>
      <c r="G6" s="12"/>
    </row>
    <row r="7" spans="1:7">
      <c r="A7" s="10"/>
      <c r="B7" s="10">
        <v>2012</v>
      </c>
      <c r="C7" s="10">
        <v>2013</v>
      </c>
      <c r="D7" s="10"/>
      <c r="E7" s="11" t="s">
        <v>31</v>
      </c>
      <c r="F7" s="11" t="s">
        <v>30</v>
      </c>
      <c r="G7" s="10"/>
    </row>
    <row r="8" spans="1:7">
      <c r="A8" t="s">
        <v>29</v>
      </c>
      <c r="B8" s="8">
        <f>'[1]Global 2012 v 2013 USD'!F6</f>
        <v>5081.1087626632998</v>
      </c>
      <c r="C8" s="8">
        <f>'[1]Global 2012 v 2013 USD'!L6</f>
        <v>4851.0600000000004</v>
      </c>
      <c r="D8" s="8"/>
      <c r="E8" s="8">
        <f>C8-B8</f>
        <v>-230.04876266329939</v>
      </c>
      <c r="F8" s="9">
        <f>(C8-B8)/B8</f>
        <v>-4.5275307695385299E-2</v>
      </c>
      <c r="G8" s="8"/>
    </row>
    <row r="9" spans="1:7">
      <c r="A9" t="s">
        <v>28</v>
      </c>
      <c r="B9" s="8">
        <f>'[1]Global 2012 v 2013 USD'!F7</f>
        <v>1163.6339558050001</v>
      </c>
      <c r="C9" s="8">
        <f>'[1]Global 2012 v 2013 USD'!L7</f>
        <v>1171.6099999999999</v>
      </c>
      <c r="D9" s="8"/>
      <c r="E9" s="8">
        <f>C9-B9</f>
        <v>7.9760441949997585</v>
      </c>
      <c r="F9" s="9">
        <f>(C9-B9)/B9</f>
        <v>6.8544271634647718E-3</v>
      </c>
      <c r="G9" s="8"/>
    </row>
    <row r="10" spans="1:7">
      <c r="A10" t="s">
        <v>27</v>
      </c>
      <c r="B10" s="8">
        <f>'[1]Global 2012 v 2013 USD'!F8</f>
        <v>2428.9083667580003</v>
      </c>
      <c r="C10" s="8">
        <f>'[1]Global 2012 v 2013 USD'!L8</f>
        <v>2281.29</v>
      </c>
      <c r="D10" s="8"/>
      <c r="E10" s="8">
        <f>C10-B10</f>
        <v>-147.61836675800032</v>
      </c>
      <c r="F10" s="9">
        <f>(C10-B10)/B10</f>
        <v>-6.0775601409383262E-2</v>
      </c>
      <c r="G10" s="8"/>
    </row>
    <row r="11" spans="1:7">
      <c r="A11" t="s">
        <v>26</v>
      </c>
      <c r="B11" s="8">
        <f>'[1]Global 2012 v 2013 USD'!F9</f>
        <v>5541.8224136814006</v>
      </c>
      <c r="C11" s="8">
        <f>'[1]Global 2012 v 2013 USD'!L9</f>
        <v>4911.1399999999994</v>
      </c>
      <c r="D11" s="8"/>
      <c r="E11" s="8">
        <f>C11-B11</f>
        <v>-630.68241368140116</v>
      </c>
      <c r="F11" s="9">
        <f>(C11-B11)/B11</f>
        <v>-0.11380415441036164</v>
      </c>
      <c r="G11" s="8"/>
    </row>
    <row r="12" spans="1:7">
      <c r="A12" t="s">
        <v>25</v>
      </c>
      <c r="B12" s="8">
        <f>'[1]Global 2012 v 2013 USD'!F10</f>
        <v>222.82868519919998</v>
      </c>
      <c r="C12" s="8">
        <f>'[1]Global 2012 v 2013 USD'!L10</f>
        <v>212.32</v>
      </c>
      <c r="D12" s="8"/>
      <c r="E12" s="8">
        <f>C12-B12</f>
        <v>-10.508685199199988</v>
      </c>
      <c r="F12" s="9">
        <f>(C12-B12)/B12</f>
        <v>-4.7160378789677104E-2</v>
      </c>
      <c r="G12" s="8"/>
    </row>
    <row r="13" spans="1:7">
      <c r="A13" t="s">
        <v>24</v>
      </c>
      <c r="B13" s="8">
        <f>'[1]Global 2012 v 2013 USD'!F11</f>
        <v>2821.0594733756998</v>
      </c>
      <c r="C13" s="8">
        <f>'[1]Global 2012 v 2013 USD'!L11</f>
        <v>2928.46</v>
      </c>
      <c r="D13" s="8"/>
      <c r="E13" s="8">
        <f>C13-B13</f>
        <v>107.40052662430026</v>
      </c>
      <c r="F13" s="9">
        <f>(C13-B13)/B13</f>
        <v>3.8070989866719834E-2</v>
      </c>
      <c r="G13" s="8"/>
    </row>
    <row r="14" spans="1:7">
      <c r="A14" t="s">
        <v>23</v>
      </c>
      <c r="B14" s="8">
        <f>'[1]Global 2012 v 2013 USD'!F12</f>
        <v>1386.1671643540001</v>
      </c>
      <c r="C14" s="8">
        <f>'[1]Global 2012 v 2013 USD'!L12</f>
        <v>1435.35</v>
      </c>
      <c r="D14" s="8"/>
      <c r="E14" s="8">
        <f>C14-B14</f>
        <v>49.18283564599983</v>
      </c>
      <c r="F14" s="9">
        <f>(C14-B14)/B14</f>
        <v>3.5481172048192802E-2</v>
      </c>
      <c r="G14" s="8"/>
    </row>
    <row r="15" spans="1:7">
      <c r="A15" t="s">
        <v>22</v>
      </c>
      <c r="B15" s="8">
        <f>'[1]Global 2012 v 2013 USD'!F13</f>
        <v>12607.091281589801</v>
      </c>
      <c r="C15" s="8">
        <f>'[1]Global 2012 v 2013 USD'!L13</f>
        <v>11376</v>
      </c>
      <c r="D15" s="8"/>
      <c r="E15" s="8">
        <f>C15-B15</f>
        <v>-1231.0912815898009</v>
      </c>
      <c r="F15" s="9">
        <f>(C15-B15)/B15</f>
        <v>-9.7650699443064218E-2</v>
      </c>
      <c r="G15" s="8"/>
    </row>
    <row r="16" spans="1:7">
      <c r="A16" t="s">
        <v>21</v>
      </c>
      <c r="B16" s="8">
        <f>'[1]Global 2012 v 2013 USD'!F14</f>
        <v>13649.706454650001</v>
      </c>
      <c r="C16" s="8">
        <f>'[1]Global 2012 v 2013 USD'!L14</f>
        <v>14059.449999999999</v>
      </c>
      <c r="D16" s="8"/>
      <c r="E16" s="8">
        <f>C16-B16</f>
        <v>409.74354534999839</v>
      </c>
      <c r="F16" s="9">
        <f>(C16-B16)/B16</f>
        <v>3.0018487702379301E-2</v>
      </c>
      <c r="G16" s="8"/>
    </row>
    <row r="17" spans="1:7">
      <c r="A17" t="s">
        <v>20</v>
      </c>
      <c r="B17" s="8">
        <f>'[1]Global 2012 v 2013 USD'!F15</f>
        <v>330.61755719159999</v>
      </c>
      <c r="C17" s="8">
        <f>'[1]Global 2012 v 2013 USD'!L15</f>
        <v>305.02</v>
      </c>
      <c r="D17" s="8"/>
      <c r="E17" s="8">
        <f>C17-B17</f>
        <v>-25.597557191600004</v>
      </c>
      <c r="F17" s="9">
        <f>(C17-B17)/B17</f>
        <v>-7.7423465979956016E-2</v>
      </c>
      <c r="G17" s="8"/>
    </row>
    <row r="18" spans="1:7">
      <c r="A18" t="s">
        <v>19</v>
      </c>
      <c r="B18" s="8">
        <f>'[1]Global 2012 v 2013 USD'!F16</f>
        <v>27.651747585199999</v>
      </c>
      <c r="C18" s="8">
        <f>'[1]Global 2012 v 2013 USD'!L16</f>
        <v>35.229999999999997</v>
      </c>
      <c r="D18" s="8"/>
      <c r="E18" s="8">
        <f>C18-B18</f>
        <v>7.5782524147999979</v>
      </c>
      <c r="F18" s="9">
        <f>(C18-B18)/B18</f>
        <v>0.27406052335209707</v>
      </c>
      <c r="G18" s="8"/>
    </row>
    <row r="19" spans="1:7">
      <c r="A19" t="s">
        <v>18</v>
      </c>
      <c r="B19" s="8">
        <f>'[1]Global 2012 v 2013 USD'!F17</f>
        <v>837.73234261919993</v>
      </c>
      <c r="C19" s="8">
        <f>'[1]Global 2012 v 2013 USD'!L17</f>
        <v>821.96</v>
      </c>
      <c r="D19" s="8"/>
      <c r="E19" s="8">
        <f>C19-B19</f>
        <v>-15.77234261919989</v>
      </c>
      <c r="F19" s="9">
        <f>(C19-B19)/B19</f>
        <v>-1.8827424723614108E-2</v>
      </c>
      <c r="G19" s="8"/>
    </row>
    <row r="20" spans="1:7">
      <c r="A20" t="s">
        <v>17</v>
      </c>
      <c r="B20" s="8">
        <f>'[1]Global 2012 v 2013 USD'!F18</f>
        <v>2868.6304019020999</v>
      </c>
      <c r="C20" s="8">
        <f>'[1]Global 2012 v 2013 USD'!L18</f>
        <v>3252.64</v>
      </c>
      <c r="D20" s="8"/>
      <c r="E20" s="8">
        <f>C20-B20</f>
        <v>384.00959809789993</v>
      </c>
      <c r="F20" s="9">
        <f>(C20-B20)/B20</f>
        <v>0.13386513572584152</v>
      </c>
      <c r="G20" s="8"/>
    </row>
    <row r="21" spans="1:7">
      <c r="A21" t="s">
        <v>16</v>
      </c>
      <c r="B21" s="8">
        <f>'[1]Global 2012 v 2013 USD'!F19</f>
        <v>8627.8073846643001</v>
      </c>
      <c r="C21" s="8">
        <f>'[1]Global 2012 v 2013 USD'!L19</f>
        <v>11786.11</v>
      </c>
      <c r="D21" s="8"/>
      <c r="E21" s="8">
        <f>C21-B21</f>
        <v>3158.3026153357005</v>
      </c>
      <c r="F21" s="9">
        <f>(C21-B21)/B21</f>
        <v>0.36606086280385675</v>
      </c>
      <c r="G21" s="8"/>
    </row>
    <row r="22" spans="1:7">
      <c r="A22" t="s">
        <v>15</v>
      </c>
      <c r="B22" s="8">
        <f>'[1]Global 2012 v 2013 USD'!F20</f>
        <v>1664.0502783690001</v>
      </c>
      <c r="C22" s="8">
        <f>'[1]Global 2012 v 2013 USD'!L20</f>
        <v>1743.6399999999999</v>
      </c>
      <c r="D22" s="8"/>
      <c r="E22" s="8">
        <f>C22-B22</f>
        <v>79.589721630999748</v>
      </c>
      <c r="F22" s="9">
        <f>(C22-B22)/B22</f>
        <v>4.7828916388877804E-2</v>
      </c>
      <c r="G22" s="8"/>
    </row>
    <row r="23" spans="1:7">
      <c r="A23" t="s">
        <v>14</v>
      </c>
      <c r="B23" s="8">
        <f>'[1]Global 2012 v 2013 USD'!F21</f>
        <v>425.52487773629997</v>
      </c>
      <c r="C23" s="8">
        <f>'[1]Global 2012 v 2013 USD'!L21</f>
        <v>430.68</v>
      </c>
      <c r="D23" s="8"/>
      <c r="E23" s="8">
        <f>C23-B23</f>
        <v>5.1551222637000365</v>
      </c>
      <c r="F23" s="9">
        <f>(C23-B23)/B23</f>
        <v>1.2114737664984873E-2</v>
      </c>
      <c r="G23" s="8"/>
    </row>
    <row r="24" spans="1:7">
      <c r="A24" t="s">
        <v>13</v>
      </c>
      <c r="B24" s="8">
        <f>'[1]Global 2012 v 2013 USD'!F22</f>
        <v>5793.5670210652006</v>
      </c>
      <c r="C24" s="8">
        <f>'[1]Global 2012 v 2013 USD'!L22</f>
        <v>5435.2800000000007</v>
      </c>
      <c r="D24" s="8"/>
      <c r="E24" s="8">
        <f>C24-B24</f>
        <v>-358.28702106519995</v>
      </c>
      <c r="F24" s="9">
        <f>(C24-B24)/B24</f>
        <v>-6.1842215644089607E-2</v>
      </c>
      <c r="G24" s="8"/>
    </row>
    <row r="25" spans="1:7">
      <c r="A25" t="s">
        <v>12</v>
      </c>
      <c r="B25" s="8">
        <f>'[1]Global 2012 v 2013 USD'!F23</f>
        <v>466.06984978500003</v>
      </c>
      <c r="C25" s="8">
        <f>'[1]Global 2012 v 2013 USD'!L23</f>
        <v>461.33</v>
      </c>
      <c r="D25" s="8"/>
      <c r="E25" s="8">
        <f>C25-B25</f>
        <v>-4.7398497850000467</v>
      </c>
      <c r="F25" s="9">
        <f>(C25-B25)/B25</f>
        <v>-1.0169827091768668E-2</v>
      </c>
      <c r="G25" s="8"/>
    </row>
    <row r="26" spans="1:7">
      <c r="A26" t="s">
        <v>11</v>
      </c>
      <c r="B26" s="8">
        <f>'[1]Global 2012 v 2013 USD'!F24</f>
        <v>4793.5347157763999</v>
      </c>
      <c r="C26" s="8">
        <f>'[1]Global 2012 v 2013 USD'!L24</f>
        <v>5581.36</v>
      </c>
      <c r="D26" s="8"/>
      <c r="E26" s="8">
        <f>C26-B26</f>
        <v>787.82528422359974</v>
      </c>
      <c r="F26" s="9">
        <f>(C26-B26)/B26</f>
        <v>0.16435163839133626</v>
      </c>
      <c r="G26" s="8"/>
    </row>
    <row r="27" spans="1:7">
      <c r="A27" t="s">
        <v>10</v>
      </c>
      <c r="B27" s="8">
        <f>'[1]Global 2012 v 2013 USD'!F25</f>
        <v>436.75875472340005</v>
      </c>
      <c r="C27" s="8">
        <f>'[1]Global 2012 v 2013 USD'!L25</f>
        <v>474.31000000000006</v>
      </c>
      <c r="D27" s="8"/>
      <c r="E27" s="8">
        <f>C27-B27</f>
        <v>37.551245276600014</v>
      </c>
      <c r="F27" s="9">
        <f>(C27-B27)/B27</f>
        <v>8.5977086596423863E-2</v>
      </c>
      <c r="G27" s="8"/>
    </row>
    <row r="28" spans="1:7">
      <c r="A28" t="s">
        <v>9</v>
      </c>
      <c r="B28" s="8">
        <f>'[1]Global 2012 v 2013 USD'!F26</f>
        <v>608.0700855703999</v>
      </c>
      <c r="C28" s="8">
        <f>'[1]Global 2012 v 2013 USD'!L26</f>
        <v>484.05</v>
      </c>
      <c r="D28" s="8"/>
      <c r="E28" s="8">
        <f>C28-B28</f>
        <v>-124.02008557039989</v>
      </c>
      <c r="F28" s="9">
        <f>(C28-B28)/B28</f>
        <v>-0.20395689331446537</v>
      </c>
      <c r="G28" s="8"/>
    </row>
    <row r="29" spans="1:7">
      <c r="A29" t="s">
        <v>8</v>
      </c>
      <c r="B29" s="8">
        <f>'[1]Global 2012 v 2013 USD'!F27</f>
        <v>83.4068312064</v>
      </c>
      <c r="C29" s="8">
        <f>'[1]Global 2012 v 2013 USD'!L27</f>
        <v>85.38</v>
      </c>
      <c r="D29" s="8"/>
      <c r="E29" s="8">
        <f>C29-B29</f>
        <v>1.9731687935999958</v>
      </c>
      <c r="F29" s="9">
        <f>(C29-B29)/B29</f>
        <v>2.3657160511435304E-2</v>
      </c>
      <c r="G29" s="8"/>
    </row>
    <row r="30" spans="1:7">
      <c r="A30" t="s">
        <v>7</v>
      </c>
      <c r="B30" s="8">
        <f>'[1]Global 2012 v 2013 USD'!F28</f>
        <v>60.635811242700001</v>
      </c>
      <c r="C30" s="8">
        <f>'[1]Global 2012 v 2013 USD'!L28</f>
        <v>60.23</v>
      </c>
      <c r="D30" s="8"/>
      <c r="E30" s="8">
        <f>C30-B30</f>
        <v>-0.40581124270000402</v>
      </c>
      <c r="F30" s="9">
        <f>(C30-B30)/B30</f>
        <v>-6.6926002041221141E-3</v>
      </c>
      <c r="G30" s="8"/>
    </row>
    <row r="31" spans="1:7">
      <c r="A31" t="s">
        <v>6</v>
      </c>
      <c r="B31" s="8">
        <f>'[1]Global 2012 v 2013 USD'!F29</f>
        <v>2120.7773458161</v>
      </c>
      <c r="C31" s="8">
        <f>'[1]Global 2012 v 2013 USD'!L29</f>
        <v>2198.64</v>
      </c>
      <c r="D31" s="8"/>
      <c r="E31" s="8">
        <f>C31-B31</f>
        <v>77.862654183899849</v>
      </c>
      <c r="F31" s="9">
        <f>(C31-B31)/B31</f>
        <v>3.6714204976542403E-2</v>
      </c>
      <c r="G31" s="8"/>
    </row>
    <row r="32" spans="1:7">
      <c r="A32" t="s">
        <v>5</v>
      </c>
      <c r="B32" s="8">
        <f>'[1]Global 2012 v 2013 USD'!F30</f>
        <v>5487.0742389566003</v>
      </c>
      <c r="C32" s="8">
        <f>'[1]Global 2012 v 2013 USD'!L30</f>
        <v>5831.2</v>
      </c>
      <c r="D32" s="8"/>
      <c r="E32" s="8">
        <f>C32-B32</f>
        <v>344.12576104339951</v>
      </c>
      <c r="F32" s="9">
        <f>(C32-B32)/B32</f>
        <v>6.2715710788129791E-2</v>
      </c>
      <c r="G32" s="8"/>
    </row>
    <row r="33" spans="1:7">
      <c r="A33" t="s">
        <v>4</v>
      </c>
      <c r="B33" s="8">
        <f>'[1]Global 2012 v 2013 USD'!F31</f>
        <v>3091.360569894</v>
      </c>
      <c r="C33" s="8">
        <f>'[1]Global 2012 v 2013 USD'!L31</f>
        <v>3197.86</v>
      </c>
      <c r="D33" s="8"/>
      <c r="E33" s="8">
        <f>C33-B33</f>
        <v>106.49943010600009</v>
      </c>
      <c r="F33" s="9">
        <f>(C33-B33)/B33</f>
        <v>3.4450665879345116E-2</v>
      </c>
      <c r="G33" s="8"/>
    </row>
    <row r="34" spans="1:7">
      <c r="A34" t="s">
        <v>3</v>
      </c>
      <c r="B34" s="8">
        <f>'[1]Global 2012 v 2013 USD'!F32</f>
        <v>13990.463324152799</v>
      </c>
      <c r="C34" s="8">
        <f>'[1]Global 2012 v 2013 USD'!L32</f>
        <v>17881.47</v>
      </c>
      <c r="D34" s="8"/>
      <c r="E34" s="8">
        <f>C34-B34</f>
        <v>3891.0066758472021</v>
      </c>
      <c r="F34" s="9">
        <f>(C34-B34)/B34</f>
        <v>0.27811850013071848</v>
      </c>
      <c r="G34" s="8"/>
    </row>
    <row r="35" spans="1:7">
      <c r="A35" t="s">
        <v>2</v>
      </c>
      <c r="B35" s="8">
        <f>'[1]Global 2012 v 2013 USD'!F33</f>
        <v>31145.843264039002</v>
      </c>
      <c r="C35" s="8">
        <f>'[1]Global 2012 v 2013 USD'!L33</f>
        <v>31545.25</v>
      </c>
      <c r="D35" s="8"/>
      <c r="E35" s="8">
        <f>C35-B35</f>
        <v>399.40673596099805</v>
      </c>
      <c r="F35" s="9">
        <f>(C35-B35)/B35</f>
        <v>1.2823757333363106E-2</v>
      </c>
      <c r="G35" s="8"/>
    </row>
    <row r="36" spans="1:7">
      <c r="B36" s="8"/>
      <c r="C36" s="8"/>
      <c r="D36" s="8"/>
      <c r="E36" s="8"/>
      <c r="F36" s="9"/>
      <c r="G36" s="8"/>
    </row>
    <row r="37" spans="1:7">
      <c r="A37" s="7" t="s">
        <v>1</v>
      </c>
      <c r="B37" s="5">
        <f>'[1]Global 2012 v 2013 USD'!$F$38</f>
        <v>127761.9029603721</v>
      </c>
      <c r="C37" s="5">
        <f>'[1]Global 2012 v 2013 USD'!$L$38</f>
        <v>134838.32</v>
      </c>
      <c r="D37" s="5"/>
      <c r="E37" s="5">
        <f>C37-B37</f>
        <v>7076.4170396279078</v>
      </c>
      <c r="F37" s="6">
        <f>(C37-B37)/B37</f>
        <v>5.5387536312939856E-2</v>
      </c>
      <c r="G37" s="5"/>
    </row>
    <row r="38" spans="1:7" ht="15.75" thickBot="1">
      <c r="A38" s="4" t="s">
        <v>0</v>
      </c>
      <c r="B38" s="2">
        <f>'[1]Global 2012 v 2013 USD'!$F$40</f>
        <v>88431.364524679404</v>
      </c>
      <c r="C38" s="2">
        <f>'[1]Global 2012 v 2013 USD'!$L$40</f>
        <v>94812.06</v>
      </c>
      <c r="D38" s="2"/>
      <c r="E38" s="2">
        <f>C38-B38</f>
        <v>6380.6954753205937</v>
      </c>
      <c r="F38" s="3">
        <f>(C38-B38)/B38</f>
        <v>7.2154212587547159E-2</v>
      </c>
      <c r="G38" s="2"/>
    </row>
    <row r="40" spans="1:7">
      <c r="A40" s="1"/>
    </row>
    <row r="43" spans="1:7" ht="13.5" customHeight="1"/>
    <row r="44" spans="1:7" ht="13.5" customHeight="1"/>
    <row r="45" spans="1:7" ht="13.5" customHeight="1"/>
    <row r="46" spans="1:7" ht="13.5" customHeight="1"/>
    <row r="47" spans="1:7" ht="13.5" customHeight="1"/>
    <row r="48" spans="1:7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35" customHeight="1"/>
    <row r="72" ht="13.35" customHeight="1"/>
  </sheetData>
  <mergeCells count="1">
    <mergeCell ref="B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XLS-CSV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iant</dc:creator>
  <cp:lastModifiedBy>iant</cp:lastModifiedBy>
  <dcterms:created xsi:type="dcterms:W3CDTF">2014-04-10T14:06:06Z</dcterms:created>
  <dcterms:modified xsi:type="dcterms:W3CDTF">2014-04-10T14:06:44Z</dcterms:modified>
</cp:coreProperties>
</file>