
<file path=[Content_Types].xml><?xml version="1.0" encoding="utf-8"?>
<Types xmlns="http://schemas.openxmlformats.org/package/2006/content-type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324" windowWidth="22692" windowHeight="9264" activeTab="8"/>
  </bookViews>
  <sheets>
    <sheet name="Metadata" sheetId="13" r:id="rId1"/>
    <sheet name="Figure 1" sheetId="9" r:id="rId2"/>
    <sheet name="Table 1" sheetId="10" r:id="rId3"/>
    <sheet name="Figure 2" sheetId="11" r:id="rId4"/>
    <sheet name="Figure 3" sheetId="12" r:id="rId5"/>
    <sheet name="Figure 4" sheetId="8" r:id="rId6"/>
    <sheet name="Table B" sheetId="14" r:id="rId7"/>
    <sheet name="Table D" sheetId="15" r:id="rId8"/>
    <sheet name="Table G" sheetId="16" r:id="rId9"/>
  </sheets>
  <externalReferences>
    <externalReference r:id="rId10"/>
    <externalReference r:id="rId11"/>
  </externalReferences>
  <definedNames>
    <definedName name="a">#REF!</definedName>
    <definedName name="DACcountries">'[2]2011 DAC deflators'!$A$5:$A$28</definedName>
    <definedName name="Print_Area_MI">#REF!</definedName>
    <definedName name="ss">#REF!</definedName>
  </definedNames>
  <calcPr calcId="125725" concurrentCalc="0"/>
</workbook>
</file>

<file path=xl/calcChain.xml><?xml version="1.0" encoding="utf-8"?>
<calcChain xmlns="http://schemas.openxmlformats.org/spreadsheetml/2006/main">
  <c r="D25" i="16"/>
  <c r="B25"/>
  <c r="C10"/>
  <c r="C11"/>
  <c r="C12"/>
  <c r="C13"/>
  <c r="C14"/>
  <c r="C15"/>
  <c r="C16"/>
  <c r="C17"/>
  <c r="C18"/>
  <c r="C19"/>
  <c r="C20"/>
  <c r="C21"/>
  <c r="C22"/>
  <c r="C25"/>
  <c r="I28" i="15"/>
  <c r="C28"/>
  <c r="F28"/>
  <c r="H28"/>
  <c r="G28"/>
  <c r="E28"/>
  <c r="D28"/>
  <c r="B28"/>
  <c r="D57" i="14"/>
  <c r="B57"/>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7"/>
  <c r="D25" i="8"/>
  <c r="D26"/>
  <c r="D27"/>
  <c r="D28"/>
  <c r="D29"/>
  <c r="D30"/>
  <c r="D31"/>
  <c r="D32"/>
  <c r="D33"/>
  <c r="D34"/>
  <c r="D35"/>
  <c r="D36"/>
  <c r="D37"/>
  <c r="D38"/>
  <c r="D39"/>
  <c r="D40"/>
  <c r="D41"/>
  <c r="D42"/>
  <c r="D43"/>
  <c r="D44"/>
  <c r="C25"/>
  <c r="C26"/>
  <c r="C27"/>
  <c r="C28"/>
  <c r="C29"/>
  <c r="C30"/>
  <c r="C31"/>
  <c r="C32"/>
  <c r="C33"/>
  <c r="C34"/>
  <c r="C35"/>
  <c r="C36"/>
  <c r="C37"/>
  <c r="C38"/>
  <c r="C39"/>
  <c r="C40"/>
  <c r="C41"/>
  <c r="C42"/>
  <c r="C43"/>
  <c r="C44"/>
  <c r="B25"/>
  <c r="B26"/>
  <c r="B27"/>
  <c r="B28"/>
  <c r="B29"/>
  <c r="B30"/>
  <c r="B31"/>
  <c r="B32"/>
  <c r="B33"/>
  <c r="B34"/>
  <c r="B35"/>
  <c r="B36"/>
  <c r="B37"/>
  <c r="B38"/>
  <c r="B39"/>
  <c r="B40"/>
  <c r="B41"/>
  <c r="B42"/>
  <c r="B43"/>
  <c r="B44"/>
  <c r="E25"/>
  <c r="E26"/>
  <c r="E27"/>
  <c r="E28"/>
  <c r="E29"/>
  <c r="E30"/>
  <c r="E31"/>
  <c r="E32"/>
  <c r="E33"/>
  <c r="E34"/>
  <c r="E35"/>
</calcChain>
</file>

<file path=xl/sharedStrings.xml><?xml version="1.0" encoding="utf-8"?>
<sst xmlns="http://schemas.openxmlformats.org/spreadsheetml/2006/main" count="233" uniqueCount="143">
  <si>
    <t>Funding outside the appeal</t>
  </si>
  <si>
    <t>Uncommitted pledges</t>
  </si>
  <si>
    <t>UN appeal unmet-requirements</t>
  </si>
  <si>
    <t>Funding inside the appeal</t>
  </si>
  <si>
    <t>Total funding</t>
  </si>
  <si>
    <t>Donor</t>
  </si>
  <si>
    <t xml:space="preserve">Funding
USD
</t>
  </si>
  <si>
    <t>% of Grand
Total</t>
  </si>
  <si>
    <t>Uncommitted
pledges
USD</t>
  </si>
  <si>
    <t>Australia</t>
  </si>
  <si>
    <t>Central Emergency Response Fund (CERF)</t>
  </si>
  <si>
    <t>United Kingdom</t>
  </si>
  <si>
    <t>United States</t>
  </si>
  <si>
    <t>United Arab Emirates</t>
  </si>
  <si>
    <t>Private (individuals &amp; organisations)</t>
  </si>
  <si>
    <t>Denmark</t>
  </si>
  <si>
    <t>Allocation of unearmarked funds by UN agencies</t>
  </si>
  <si>
    <t>Norway</t>
  </si>
  <si>
    <t>Sweden</t>
  </si>
  <si>
    <t>Spain</t>
  </si>
  <si>
    <t>European Commission</t>
  </si>
  <si>
    <t>Asian Development Bank</t>
  </si>
  <si>
    <t>Austria</t>
  </si>
  <si>
    <t>Italy</t>
  </si>
  <si>
    <t>Finland</t>
  </si>
  <si>
    <t>Russian Federation</t>
  </si>
  <si>
    <t>Allocation of funds from Red Cross / Red Crescent</t>
  </si>
  <si>
    <t>Mexico</t>
  </si>
  <si>
    <t>Belgium</t>
  </si>
  <si>
    <t>Japan</t>
  </si>
  <si>
    <t>South Africa</t>
  </si>
  <si>
    <t>Singapore</t>
  </si>
  <si>
    <t>Czech Republic</t>
  </si>
  <si>
    <t>Estonia</t>
  </si>
  <si>
    <t>Holy See</t>
  </si>
  <si>
    <t>Saudi Arabia</t>
  </si>
  <si>
    <t>New Zealand</t>
  </si>
  <si>
    <t>Hungary</t>
  </si>
  <si>
    <t>Indonesia</t>
  </si>
  <si>
    <t>Ireland</t>
  </si>
  <si>
    <t>Israel</t>
  </si>
  <si>
    <t>Korea, Republic of</t>
  </si>
  <si>
    <t>Kuwait</t>
  </si>
  <si>
    <t>Luxembourg</t>
  </si>
  <si>
    <t>Malaysia</t>
  </si>
  <si>
    <t>France</t>
  </si>
  <si>
    <t>Germany</t>
  </si>
  <si>
    <t>Brazil</t>
  </si>
  <si>
    <t>Canada</t>
  </si>
  <si>
    <t>China</t>
  </si>
  <si>
    <t>Azerbaijan</t>
  </si>
  <si>
    <t>Switzerland</t>
  </si>
  <si>
    <t>Various (details not yet provided)</t>
  </si>
  <si>
    <t>Viet Nam</t>
  </si>
  <si>
    <t>Grand Total  USD:</t>
  </si>
  <si>
    <t xml:space="preserve">* Includes contributions to the Consolidated Appeal and additional contributions outside of the Consolidated Appeal Process
 (bilateral, Red Cross, etc...)
** Funding = Contributions + Commitments
Contribution: the actual payment of funds or transfer of in-kind goods from the donor to the recipient entity.
Commitment: creation of a legal, contractual obligation between the donor and recipient entity, specifying the amount to be contributed .
Pledge: a non-binding announcement of an intended contribution or allocation by the donor . ("Uncommitted pledge" on these tables may indicate
the balance of original pledges not yet committed.)
Zeros in both the funding and uncommitted pledges columns indicate that no value has been reported for in -kind contributions.
</t>
  </si>
  <si>
    <t xml:space="preserve">Funding outside the appeal (US$)
</t>
  </si>
  <si>
    <t>Funding inside the Appeal (US$)</t>
  </si>
  <si>
    <t>Total (US$)</t>
  </si>
  <si>
    <t>% of total contributions</t>
  </si>
  <si>
    <t xml:space="preserve">Uncommitted
pledges
</t>
  </si>
  <si>
    <t xml:space="preserve">Revised 
requirements US$
</t>
  </si>
  <si>
    <t>Funding
US$</t>
  </si>
  <si>
    <t xml:space="preserve">Unmet requirements
</t>
  </si>
  <si>
    <t>Nutrition</t>
  </si>
  <si>
    <t>Livelihood</t>
  </si>
  <si>
    <t xml:space="preserve">Emergency Telecommunications </t>
  </si>
  <si>
    <t>Protection</t>
  </si>
  <si>
    <t>Agriculture</t>
  </si>
  <si>
    <t>Logistics</t>
  </si>
  <si>
    <t>Education</t>
  </si>
  <si>
    <t>Emergency Shelter</t>
  </si>
  <si>
    <t>Health</t>
  </si>
  <si>
    <t>Early Recovery</t>
  </si>
  <si>
    <t>WASH</t>
  </si>
  <si>
    <t>Food Security</t>
  </si>
  <si>
    <t>Camp co-ordination and camp mangement</t>
  </si>
  <si>
    <t>Coordination</t>
  </si>
  <si>
    <t>Security</t>
  </si>
  <si>
    <t>Cluster not yet specified</t>
  </si>
  <si>
    <t>Day</t>
  </si>
  <si>
    <t>Decision date</t>
  </si>
  <si>
    <t>Indian Ocean Tsunami</t>
  </si>
  <si>
    <t>Haiti earthquake 2010</t>
  </si>
  <si>
    <t>Pakistan Floods 2010</t>
  </si>
  <si>
    <t>PHILIPPINES: Typhoon Haiyan - November 2013</t>
  </si>
  <si>
    <t>Indian Ocean Tsunami 2004</t>
  </si>
  <si>
    <t>Philippines Typhoon 2013</t>
  </si>
  <si>
    <t>Day 1</t>
  </si>
  <si>
    <t>Day 2</t>
  </si>
  <si>
    <t>Day 3</t>
  </si>
  <si>
    <t>Day 4</t>
  </si>
  <si>
    <t>Day 5</t>
  </si>
  <si>
    <t>Day 6</t>
  </si>
  <si>
    <t>Day 7</t>
  </si>
  <si>
    <t>Day 8</t>
  </si>
  <si>
    <t>Day 9</t>
  </si>
  <si>
    <t>Day 10</t>
  </si>
  <si>
    <t>Day 11</t>
  </si>
  <si>
    <t>Day 12</t>
  </si>
  <si>
    <t>Day 13</t>
  </si>
  <si>
    <t>Day 14</t>
  </si>
  <si>
    <t>Day 15</t>
  </si>
  <si>
    <t>Day 16</t>
  </si>
  <si>
    <t>Day 17</t>
  </si>
  <si>
    <t>Day 18</t>
  </si>
  <si>
    <t>Day 19</t>
  </si>
  <si>
    <t>Day 20</t>
  </si>
  <si>
    <t>US$ million</t>
  </si>
  <si>
    <t>Figure 1: Funding and pledges in response to Typhoon Haiyan</t>
  </si>
  <si>
    <t>Source: UNOCHA FTS</t>
  </si>
  <si>
    <t>Table 1: Funding reported to the FTS, inside and outside the appeal</t>
  </si>
  <si>
    <t>Source:UNOCHA FTS</t>
  </si>
  <si>
    <t>Figure 2: Donors uncommitted pledges for the Philippines</t>
  </si>
  <si>
    <t>Figure 3: Funding requirements for UN clusters</t>
  </si>
  <si>
    <t>Figure 4: Day by day funding to the Philippines compared to other crises</t>
  </si>
  <si>
    <t>Download Date</t>
  </si>
  <si>
    <t>Dowlnload time</t>
  </si>
  <si>
    <t>11am</t>
  </si>
  <si>
    <t xml:space="preserve">_x000D_
Table B: Total Humanitarian Assistance per Donor (Appeal plus other*)_x000D_
Report as of 18-November-2013 </t>
  </si>
  <si>
    <t/>
  </si>
  <si>
    <r>
      <t xml:space="preserve">http://fts.unocha.org   </t>
    </r>
    <r>
      <rPr>
        <i/>
        <sz val="9"/>
        <color indexed="8"/>
        <rFont val="Times New Roman"/>
        <family val="1"/>
      </rPr>
      <t xml:space="preserve"> (Table ref: R##)</t>
    </r>
  </si>
  <si>
    <r>
      <t xml:space="preserve">    </t>
    </r>
    <r>
      <rPr>
        <i/>
        <sz val="8"/>
        <color indexed="8"/>
        <rFont val="Arial"/>
        <family val="2"/>
      </rPr>
      <t xml:space="preserve"> Compiled by OCHA on the basis of information provided by donors and appealing organizations.</t>
    </r>
  </si>
  <si>
    <t>Flash Appeal: Philippines - Typhoon Haiyan Action Plan (November 2013 - May 2014)</t>
  </si>
  <si>
    <t>Table D: Requirements, Commitments/Contributions and Pledges per Cluster_x000D_
Report as of 18-November-2013 (Appeal launched on 12-November-2013)</t>
  </si>
  <si>
    <r>
      <t xml:space="preserve"> http://fts.unocha.org   (</t>
    </r>
    <r>
      <rPr>
        <i/>
        <sz val="9"/>
        <color indexed="8"/>
        <rFont val="Times New Roman"/>
        <family val="1"/>
      </rPr>
      <t>Table ref: R32Sum</t>
    </r>
    <r>
      <rPr>
        <sz val="9"/>
        <color indexed="8"/>
        <rFont val="Times New Roman"/>
        <family val="1"/>
      </rPr>
      <t>)</t>
    </r>
  </si>
  <si>
    <r>
      <t xml:space="preserve"> </t>
    </r>
    <r>
      <rPr>
        <i/>
        <sz val="8"/>
        <color indexed="8"/>
        <rFont val="Arial"/>
        <family val="2"/>
      </rPr>
      <t>Compiled by OCHA on the basis of information provided by donors and appealing organizations.</t>
    </r>
  </si>
  <si>
    <t>Original
 requirements USD  
A</t>
  </si>
  <si>
    <t>Revised 
requirements USD
B</t>
  </si>
  <si>
    <t>Carry-over
 USD
C</t>
  </si>
  <si>
    <t>Funding*
USD
D</t>
  </si>
  <si>
    <t>Total resources
available USD
E=C+D</t>
  </si>
  <si>
    <t>Unmet requirements
B-E</t>
  </si>
  <si>
    <t>% Covered
E/B</t>
  </si>
  <si>
    <t>Uncommitted
pledges
F</t>
  </si>
  <si>
    <t>Camp CCM</t>
  </si>
  <si>
    <t>Emergency Telecommunications (ETC)</t>
  </si>
  <si>
    <t>Grand Total:</t>
  </si>
  <si>
    <t xml:space="preserve">* Funding = Contributions + Commitments
Contribution: the actual payment of funds or transfer of in-kind goods from the donor to the recipient entity.     
Commitment: creation of a legal, contractual obligation between the donor and recipient entity, specifying the amount to be contributed.     
Pledge: a non-binding announcement of an intended contribution or allocation by the donor. ("Uncommitted pledge" on these tables may indicate the balance of original pledges not yet committed.)               </t>
  </si>
  <si>
    <t>_x000D_
Table G: Total Funding per Donor (to projects listed in the Appeal) _x000D_
Report as of 18-November-2013 (Appeal launched on 12-November-2013)</t>
  </si>
  <si>
    <t>http://fts.unocha.org    (Table ref: R5)</t>
  </si>
  <si>
    <t xml:space="preserve"> Compiled by OCHA on the basis of information provided by donors and appealing organizations.</t>
  </si>
  <si>
    <t xml:space="preserve">* Funding = Contributions + Commitments
Contribution: the actual payment of funds or transfer of in-kind goods from the donor to the recipient entity.
Commitment: creation of a legal, contractual obligation between the donor and recipient entity, specifying the amount to be contributed .
Pledge: a non-binding announcement of an intended contribution or allocation by the donor . ("Uncommitted pledge" on these tables may indicate
the balance of original pledges not yet committed.). 
</t>
  </si>
</sst>
</file>

<file path=xl/styles.xml><?xml version="1.0" encoding="utf-8"?>
<styleSheet xmlns="http://schemas.openxmlformats.org/spreadsheetml/2006/main">
  <numFmts count="25">
    <numFmt numFmtId="43" formatCode="_-* #,##0.00_-;\-* #,##0.00_-;_-* &quot;-&quot;??_-;_-@_-"/>
    <numFmt numFmtId="164" formatCode="#,##0.0"/>
    <numFmt numFmtId="166" formatCode="0.0%"/>
    <numFmt numFmtId="167" formatCode="#,##0.00_);[Red]\-#,##0.00_);0.00_);@_)"/>
    <numFmt numFmtId="168" formatCode="* _(#,##0.00_);[Red]* \(#,##0.00\);* _(&quot;-&quot;?_);@_)"/>
    <numFmt numFmtId="169" formatCode="\$\ * _(#,##0_);[Red]\$\ * \(#,##0\);\$\ * _(&quot;-&quot;?_);@_)"/>
    <numFmt numFmtId="170" formatCode="\$\ * _(#,##0.00_);[Red]\$\ * \(#,##0.00\);\$\ * _(&quot;-&quot;?_);@_)"/>
    <numFmt numFmtId="171" formatCode="[$EUR]\ * _(#,##0_);[Red][$EUR]\ * \(#,##0\);[$EUR]\ * _(&quot;-&quot;?_);@_)"/>
    <numFmt numFmtId="172" formatCode="[$EUR]\ * _(#,##0.00_);[Red][$EUR]\ * \(#,##0.00\);[$EUR]\ * _(&quot;-&quot;?_);@_)"/>
    <numFmt numFmtId="173" formatCode="\€\ * _(#,##0_);[Red]\€\ * \(#,##0\);\€\ * _(&quot;-&quot;?_);@_)"/>
    <numFmt numFmtId="174" formatCode="\€\ * _(#,##0.00_);[Red]\€\ * \(#,##0.00\);\€\ * _(&quot;-&quot;?_);@_)"/>
    <numFmt numFmtId="175" formatCode="[$GBP]\ * _(#,##0_);[Red][$GBP]\ * \(#,##0\);[$GBP]\ * _(&quot;-&quot;?_);@_)"/>
    <numFmt numFmtId="176" formatCode="[$GBP]\ * _(#,##0.00_);[Red][$GBP]\ * \(#,##0.00\);[$GBP]\ * _(&quot;-&quot;?_);@_)"/>
    <numFmt numFmtId="177" formatCode="\£\ * _(#,##0_);[Red]\£\ * \(#,##0\);\£\ * _(&quot;-&quot;?_);@_)"/>
    <numFmt numFmtId="178" formatCode="\£\ * _(#,##0.00_);[Red]\£\ * \(#,##0.00\);\£\ * _(&quot;-&quot;?_);@_)"/>
    <numFmt numFmtId="179" formatCode="[$USD]\ * _(#,##0_);[Red][$USD]\ * \(#,##0\);[$USD]\ * _(&quot;-&quot;?_);@_)"/>
    <numFmt numFmtId="180" formatCode="[$USD]\ * _(#,##0.00_);[Red][$USD]\ * \(#,##0.00\);[$USD]\ * _(&quot;-&quot;?_);@_)"/>
    <numFmt numFmtId="181" formatCode="dd\ mmm\ yy_)"/>
    <numFmt numFmtId="182" formatCode="mmm\ yy_)"/>
    <numFmt numFmtId="183" formatCode="yyyy_)"/>
    <numFmt numFmtId="184" formatCode="#,##0_);[Red]\-#,##0_);0_);@_)"/>
    <numFmt numFmtId="185" formatCode="#,##0%;[Red]\-#,##0%;0%;@_)"/>
    <numFmt numFmtId="186" formatCode="#,##0.00%;[Red]\-#,##0.00%;0.00%;@_)"/>
    <numFmt numFmtId="187" formatCode="0.0"/>
    <numFmt numFmtId="188" formatCode="_-* #,##0.0_-;\-* #,##0.0_-;_-* &quot;-&quot;??_-;_-@_-"/>
  </numFmts>
  <fonts count="49">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0"/>
      <color indexed="8"/>
      <name val="Arial"/>
      <family val="2"/>
    </font>
    <font>
      <b/>
      <sz val="9"/>
      <color indexed="8"/>
      <name val="Arial"/>
      <family val="2"/>
    </font>
    <font>
      <b/>
      <sz val="11"/>
      <color indexed="8"/>
      <name val="Calibri"/>
      <family val="2"/>
    </font>
    <font>
      <sz val="8"/>
      <color indexed="8"/>
      <name val="Arial"/>
      <family val="2"/>
    </font>
    <font>
      <sz val="9"/>
      <color indexed="8"/>
      <name val="Arial"/>
      <family val="2"/>
    </font>
    <font>
      <i/>
      <sz val="8"/>
      <color indexed="8"/>
      <name val="Times New Roman"/>
      <family val="1"/>
    </font>
    <font>
      <sz val="11"/>
      <color indexed="9"/>
      <name val="Calibri"/>
      <family val="2"/>
    </font>
    <font>
      <sz val="11"/>
      <color rgb="FF9C0006"/>
      <name val="Calibri"/>
      <family val="2"/>
    </font>
    <font>
      <b/>
      <sz val="11"/>
      <color rgb="FFFA7D00"/>
      <name val="Calibri"/>
      <family val="2"/>
    </font>
    <font>
      <b/>
      <sz val="11"/>
      <color indexed="9"/>
      <name val="Calibri"/>
      <family val="2"/>
    </font>
    <font>
      <i/>
      <sz val="9"/>
      <color indexed="55"/>
      <name val="Arial"/>
      <family val="2"/>
    </font>
    <font>
      <b/>
      <sz val="9"/>
      <name val="Arial"/>
      <family val="2"/>
    </font>
    <font>
      <sz val="9"/>
      <name val="Arial"/>
      <family val="2"/>
    </font>
    <font>
      <sz val="10"/>
      <name val="Arial"/>
      <family val="2"/>
    </font>
    <font>
      <i/>
      <sz val="11"/>
      <color rgb="FF7F7F7F"/>
      <name val="Calibri"/>
      <family val="2"/>
    </font>
    <font>
      <sz val="11"/>
      <color rgb="FF006100"/>
      <name val="Calibri"/>
      <family val="2"/>
    </font>
    <font>
      <b/>
      <sz val="22"/>
      <name val="Arial"/>
      <family val="2"/>
    </font>
    <font>
      <b/>
      <sz val="18"/>
      <name val="Arial"/>
      <family val="2"/>
    </font>
    <font>
      <b/>
      <sz val="14"/>
      <name val="Arial"/>
      <family val="2"/>
    </font>
    <font>
      <b/>
      <sz val="12"/>
      <name val="Arial"/>
      <family val="2"/>
    </font>
    <font>
      <b/>
      <sz val="15"/>
      <color theme="3"/>
      <name val="Calibri"/>
      <family val="2"/>
    </font>
    <font>
      <b/>
      <sz val="13"/>
      <color theme="3"/>
      <name val="Calibri"/>
      <family val="2"/>
    </font>
    <font>
      <b/>
      <sz val="11"/>
      <color theme="3"/>
      <name val="Calibri"/>
      <family val="2"/>
    </font>
    <font>
      <u/>
      <sz val="10"/>
      <color theme="10"/>
      <name val="Arial"/>
      <family val="2"/>
    </font>
    <font>
      <u/>
      <sz val="9.35"/>
      <color theme="10"/>
      <name val="Calibri"/>
      <family val="2"/>
    </font>
    <font>
      <u/>
      <sz val="11"/>
      <color theme="10"/>
      <name val="Calibri"/>
      <family val="2"/>
    </font>
    <font>
      <sz val="11"/>
      <color rgb="FF3F3F76"/>
      <name val="Calibri"/>
      <family val="2"/>
    </font>
    <font>
      <sz val="11"/>
      <color rgb="FFFA7D00"/>
      <name val="Calibri"/>
      <family val="2"/>
    </font>
    <font>
      <i/>
      <sz val="9"/>
      <color indexed="16"/>
      <name val="Arial"/>
      <family val="2"/>
    </font>
    <font>
      <sz val="11"/>
      <color rgb="FF9C6500"/>
      <name val="Calibri"/>
      <family val="2"/>
    </font>
    <font>
      <b/>
      <sz val="11"/>
      <color rgb="FF3F3F3F"/>
      <name val="Calibri"/>
      <family val="2"/>
    </font>
    <font>
      <b/>
      <sz val="18"/>
      <color theme="3"/>
      <name val="Cambria"/>
      <family val="2"/>
    </font>
    <font>
      <sz val="11"/>
      <color indexed="10"/>
      <name val="Calibri"/>
      <family val="2"/>
    </font>
    <font>
      <sz val="8"/>
      <color rgb="FF606060"/>
      <name val="Arial"/>
      <family val="2"/>
    </font>
    <font>
      <b/>
      <sz val="11"/>
      <name val="Calibri"/>
      <family val="2"/>
      <scheme val="minor"/>
    </font>
    <font>
      <sz val="8"/>
      <name val="Arial"/>
      <family val="2"/>
    </font>
    <font>
      <sz val="11"/>
      <name val="Calibri"/>
      <family val="2"/>
      <scheme val="minor"/>
    </font>
    <font>
      <b/>
      <sz val="8"/>
      <color indexed="8"/>
      <name val="Arial"/>
      <family val="2"/>
    </font>
    <font>
      <b/>
      <sz val="8"/>
      <name val="Arial"/>
      <family val="2"/>
    </font>
    <font>
      <i/>
      <sz val="8"/>
      <color indexed="8"/>
      <name val="Arial"/>
      <family val="2"/>
    </font>
    <font>
      <sz val="9"/>
      <color indexed="8"/>
      <name val="Times New Roman"/>
      <family val="1"/>
    </font>
    <font>
      <i/>
      <sz val="9"/>
      <color indexed="8"/>
      <name val="Times New Roman"/>
      <family val="1"/>
    </font>
    <font>
      <i/>
      <sz val="9"/>
      <color indexed="8"/>
      <name val="Arial"/>
      <family val="2"/>
    </font>
    <font>
      <i/>
      <sz val="11"/>
      <color indexed="8"/>
      <name val="Calibri"/>
      <family val="2"/>
    </font>
  </fonts>
  <fills count="51">
    <fill>
      <patternFill patternType="none"/>
    </fill>
    <fill>
      <patternFill patternType="gray125"/>
    </fill>
    <fill>
      <patternFill patternType="solid">
        <fgColor theme="4" tint="0.79992065187536243"/>
        <bgColor indexed="64"/>
      </patternFill>
    </fill>
    <fill>
      <patternFill patternType="solid">
        <fgColor theme="4" tint="0.799890133365886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right/>
      <top/>
      <bottom style="thick">
        <color theme="4" tint="0.4998931852168340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
      <left style="thin">
        <color auto="1"/>
      </left>
      <right style="thin">
        <color auto="1"/>
      </right>
      <top style="thin">
        <color auto="1"/>
      </top>
      <bottom style="thin">
        <color auto="1"/>
      </bottom>
      <diagonal/>
    </border>
  </borders>
  <cellStyleXfs count="1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2" fillId="38" borderId="0" applyNumberFormat="0" applyBorder="0" applyAlignment="0" applyProtection="0"/>
    <xf numFmtId="0" fontId="13" fillId="39" borderId="3" applyNumberFormat="0" applyAlignment="0" applyProtection="0"/>
    <xf numFmtId="0" fontId="14" fillId="40" borderId="6" applyNumberFormat="0" applyAlignment="0" applyProtection="0"/>
    <xf numFmtId="167" fontId="15" fillId="0" borderId="0" applyNumberFormat="0" applyAlignment="0">
      <alignment vertical="center"/>
    </xf>
    <xf numFmtId="0" fontId="16" fillId="41" borderId="0" applyNumberFormat="0">
      <alignment horizontal="center" vertical="top" wrapText="1"/>
    </xf>
    <xf numFmtId="0" fontId="16" fillId="41" borderId="0" applyNumberFormat="0">
      <alignment horizontal="left" vertical="top" wrapText="1"/>
    </xf>
    <xf numFmtId="0" fontId="16" fillId="41" borderId="0" applyNumberFormat="0">
      <alignment horizontal="centerContinuous" vertical="top"/>
    </xf>
    <xf numFmtId="0" fontId="17" fillId="41" borderId="0" applyNumberFormat="0">
      <alignment horizontal="center" vertical="top" wrapText="1"/>
    </xf>
    <xf numFmtId="43" fontId="18" fillId="0" borderId="0" applyFont="0" applyFill="0" applyBorder="0" applyAlignment="0" applyProtection="0"/>
    <xf numFmtId="43" fontId="1" fillId="0" borderId="0" applyFont="0" applyFill="0" applyBorder="0" applyAlignment="0" applyProtection="0"/>
    <xf numFmtId="168" fontId="17" fillId="0" borderId="0" applyFont="0" applyFill="0" applyBorder="0" applyAlignment="0" applyProtection="0">
      <alignment vertical="center"/>
    </xf>
    <xf numFmtId="169" fontId="17" fillId="0" borderId="0" applyFont="0" applyFill="0" applyBorder="0" applyAlignment="0" applyProtection="0">
      <alignment vertical="center"/>
    </xf>
    <xf numFmtId="170" fontId="17" fillId="0" borderId="0" applyFont="0" applyFill="0" applyBorder="0" applyAlignment="0" applyProtection="0">
      <alignment vertical="center"/>
    </xf>
    <xf numFmtId="171" fontId="17" fillId="0" borderId="0" applyFont="0" applyFill="0" applyBorder="0" applyAlignment="0" applyProtection="0">
      <alignment vertical="center"/>
    </xf>
    <xf numFmtId="172" fontId="17" fillId="0" borderId="0" applyFont="0" applyFill="0" applyBorder="0" applyAlignment="0" applyProtection="0">
      <alignment vertical="center"/>
    </xf>
    <xf numFmtId="173" fontId="17" fillId="0" borderId="0" applyFont="0" applyFill="0" applyBorder="0" applyAlignment="0" applyProtection="0">
      <alignment vertical="center"/>
    </xf>
    <xf numFmtId="174" fontId="17" fillId="0" borderId="0" applyFont="0" applyFill="0" applyBorder="0" applyAlignment="0" applyProtection="0">
      <alignment vertical="center"/>
    </xf>
    <xf numFmtId="175" fontId="17" fillId="0" borderId="0" applyFont="0" applyFill="0" applyBorder="0" applyAlignment="0" applyProtection="0">
      <alignment vertical="center"/>
    </xf>
    <xf numFmtId="176" fontId="17" fillId="0" borderId="0" applyFont="0" applyFill="0" applyBorder="0" applyAlignment="0" applyProtection="0">
      <alignment vertical="center"/>
    </xf>
    <xf numFmtId="177" fontId="17" fillId="0" borderId="0" applyFont="0" applyFill="0" applyBorder="0" applyAlignment="0" applyProtection="0">
      <alignment vertical="center"/>
    </xf>
    <xf numFmtId="178" fontId="17" fillId="0" borderId="0" applyFont="0" applyFill="0" applyBorder="0" applyAlignment="0" applyProtection="0">
      <alignment vertical="center"/>
    </xf>
    <xf numFmtId="179" fontId="17" fillId="0" borderId="0" applyFont="0" applyFill="0" applyBorder="0" applyAlignment="0" applyProtection="0">
      <alignment vertical="center"/>
    </xf>
    <xf numFmtId="180" fontId="17" fillId="0" borderId="0" applyFont="0" applyFill="0" applyBorder="0" applyAlignment="0" applyProtection="0">
      <alignment vertical="center"/>
    </xf>
    <xf numFmtId="181" fontId="17" fillId="0" borderId="0" applyFont="0" applyFill="0" applyBorder="0" applyAlignment="0" applyProtection="0">
      <alignment vertical="center"/>
    </xf>
    <xf numFmtId="182" fontId="17" fillId="0" borderId="0" applyFont="0" applyFill="0" applyBorder="0" applyAlignment="0" applyProtection="0">
      <alignment vertical="center"/>
    </xf>
    <xf numFmtId="183" fontId="17" fillId="0" borderId="0" applyFont="0" applyFill="0" applyBorder="0" applyAlignment="0" applyProtection="0">
      <alignment vertical="center"/>
    </xf>
    <xf numFmtId="0" fontId="19" fillId="0" borderId="0" applyNumberFormat="0" applyFill="0" applyBorder="0" applyAlignment="0" applyProtection="0"/>
    <xf numFmtId="0" fontId="20" fillId="42" borderId="0" applyNumberFormat="0" applyBorder="0" applyAlignment="0" applyProtection="0"/>
    <xf numFmtId="0" fontId="21" fillId="41" borderId="0" applyNumberFormat="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horizontal="left" vertical="center"/>
    </xf>
    <xf numFmtId="0" fontId="16" fillId="0" borderId="0" applyNumberFormat="0" applyFill="0" applyBorder="0" applyAlignment="0" applyProtection="0">
      <alignment vertical="center"/>
    </xf>
    <xf numFmtId="0" fontId="25" fillId="0" borderId="1" applyNumberFormat="0" applyFill="0" applyAlignment="0" applyProtection="0"/>
    <xf numFmtId="0" fontId="26" fillId="0" borderId="9" applyNumberFormat="0" applyFill="0" applyAlignment="0" applyProtection="0"/>
    <xf numFmtId="0" fontId="26" fillId="0" borderId="10" applyNumberFormat="0" applyFill="0" applyAlignment="0" applyProtection="0"/>
    <xf numFmtId="0" fontId="27" fillId="0" borderId="2" applyNumberFormat="0" applyFill="0" applyAlignment="0" applyProtection="0"/>
    <xf numFmtId="0" fontId="27" fillId="0" borderId="0" applyNumberFormat="0" applyFill="0" applyBorder="0" applyAlignment="0" applyProtection="0"/>
    <xf numFmtId="0" fontId="17" fillId="43" borderId="0" applyNumberFormat="0" applyFont="0" applyBorder="0" applyAlignment="0" applyProtection="0">
      <alignment vertical="center"/>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44" borderId="3" applyNumberFormat="0" applyAlignment="0" applyProtection="0"/>
    <xf numFmtId="0" fontId="17" fillId="0" borderId="11" applyNumberFormat="0" applyAlignment="0">
      <alignment vertical="center"/>
    </xf>
    <xf numFmtId="0" fontId="17" fillId="0" borderId="12" applyNumberFormat="0" applyAlignment="0">
      <alignment vertical="center"/>
      <protection locked="0"/>
    </xf>
    <xf numFmtId="184" fontId="17" fillId="45" borderId="12" applyNumberFormat="0" applyAlignment="0">
      <alignment vertical="center"/>
      <protection locked="0"/>
    </xf>
    <xf numFmtId="0" fontId="17" fillId="46" borderId="0" applyNumberFormat="0" applyAlignment="0">
      <alignment vertical="center"/>
    </xf>
    <xf numFmtId="0" fontId="17" fillId="47" borderId="0" applyNumberFormat="0" applyAlignment="0">
      <alignment vertical="center"/>
    </xf>
    <xf numFmtId="0" fontId="17" fillId="0" borderId="13" applyNumberFormat="0" applyAlignment="0">
      <alignment vertical="center"/>
      <protection locked="0"/>
    </xf>
    <xf numFmtId="0" fontId="32" fillId="0" borderId="5" applyNumberFormat="0" applyFill="0" applyAlignment="0" applyProtection="0"/>
    <xf numFmtId="0" fontId="33" fillId="0" borderId="0" applyNumberFormat="0" applyAlignment="0">
      <alignment vertical="center"/>
    </xf>
    <xf numFmtId="0" fontId="34" fillId="48"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4" fillId="0" borderId="0">
      <alignment vertical="top"/>
    </xf>
    <xf numFmtId="0" fontId="3" fillId="49" borderId="7" applyNumberFormat="0" applyFont="0" applyAlignment="0" applyProtection="0"/>
    <xf numFmtId="184" fontId="17" fillId="0" borderId="0" applyFont="0" applyFill="0" applyBorder="0" applyAlignment="0" applyProtection="0">
      <alignment vertical="center"/>
    </xf>
    <xf numFmtId="167" fontId="17" fillId="0" borderId="0" applyFont="0" applyFill="0" applyBorder="0" applyAlignment="0" applyProtection="0">
      <alignment vertical="center"/>
    </xf>
    <xf numFmtId="0" fontId="35" fillId="39" borderId="4" applyNumberFormat="0" applyAlignment="0" applyProtection="0"/>
    <xf numFmtId="9" fontId="1" fillId="0" borderId="0" applyFont="0" applyFill="0" applyBorder="0" applyAlignment="0" applyProtection="0"/>
    <xf numFmtId="185" fontId="17" fillId="0" borderId="0" applyFont="0" applyFill="0" applyBorder="0" applyAlignment="0" applyProtection="0">
      <alignment horizontal="right" vertical="center"/>
    </xf>
    <xf numFmtId="186" fontId="17" fillId="0" borderId="0" applyFont="0" applyFill="0" applyBorder="0" applyAlignment="0" applyProtection="0">
      <alignment vertical="center"/>
    </xf>
    <xf numFmtId="0" fontId="16" fillId="0" borderId="0" applyNumberFormat="0" applyFill="0" applyBorder="0">
      <alignment horizontal="left" vertical="center" wrapText="1"/>
    </xf>
    <xf numFmtId="0" fontId="17" fillId="0" borderId="0" applyNumberFormat="0" applyFill="0" applyBorder="0">
      <alignment horizontal="left" vertical="center" wrapText="1" indent="1"/>
    </xf>
    <xf numFmtId="0" fontId="4" fillId="0" borderId="0">
      <alignment vertical="top"/>
    </xf>
    <xf numFmtId="184" fontId="16" fillId="0" borderId="14" applyNumberFormat="0" applyFill="0" applyAlignment="0" applyProtection="0">
      <alignment vertical="center"/>
    </xf>
    <xf numFmtId="184" fontId="17" fillId="0" borderId="15" applyNumberFormat="0" applyFont="0" applyFill="0" applyAlignment="0" applyProtection="0">
      <alignment vertical="center"/>
    </xf>
    <xf numFmtId="0" fontId="17" fillId="50" borderId="0" applyNumberFormat="0" applyFont="0" applyBorder="0" applyAlignment="0" applyProtection="0">
      <alignment vertical="center"/>
    </xf>
    <xf numFmtId="0" fontId="17" fillId="0" borderId="0" applyNumberFormat="0" applyFont="0" applyFill="0" applyAlignment="0" applyProtection="0">
      <alignment vertical="center"/>
    </xf>
    <xf numFmtId="184" fontId="17" fillId="0" borderId="0" applyNumberFormat="0" applyFont="0" applyBorder="0" applyAlignment="0" applyProtection="0">
      <alignment vertical="center"/>
    </xf>
    <xf numFmtId="49" fontId="17" fillId="0" borderId="0" applyFont="0" applyFill="0" applyBorder="0" applyAlignment="0" applyProtection="0">
      <alignment horizontal="center" vertical="center"/>
    </xf>
    <xf numFmtId="0" fontId="36" fillId="0" borderId="0" applyNumberFormat="0" applyFill="0" applyBorder="0" applyAlignment="0" applyProtection="0"/>
    <xf numFmtId="0" fontId="7" fillId="0" borderId="8" applyNumberFormat="0" applyFill="0" applyAlignment="0" applyProtection="0"/>
    <xf numFmtId="184" fontId="16" fillId="41" borderId="0" applyNumberFormat="0" applyAlignment="0" applyProtection="0">
      <alignment vertical="center"/>
    </xf>
    <xf numFmtId="0" fontId="17" fillId="0" borderId="0" applyNumberFormat="0" applyFont="0" applyBorder="0" applyAlignment="0" applyProtection="0">
      <alignment vertical="center"/>
    </xf>
    <xf numFmtId="0" fontId="17" fillId="0" borderId="0" applyNumberFormat="0" applyFont="0" applyAlignment="0" applyProtection="0">
      <alignment vertical="center"/>
    </xf>
    <xf numFmtId="0" fontId="37" fillId="0" borderId="0" applyNumberFormat="0" applyFill="0" applyBorder="0" applyAlignment="0" applyProtection="0"/>
  </cellStyleXfs>
  <cellXfs count="83">
    <xf numFmtId="0" fontId="0" fillId="0" borderId="0" xfId="0"/>
    <xf numFmtId="0" fontId="3" fillId="0" borderId="0" xfId="3" applyFont="1"/>
    <xf numFmtId="0" fontId="6" fillId="0" borderId="0" xfId="3" applyFont="1" applyAlignment="1">
      <alignment horizontal="center" vertical="top" wrapText="1"/>
    </xf>
    <xf numFmtId="3" fontId="6" fillId="0" borderId="0" xfId="3" applyNumberFormat="1" applyFont="1" applyAlignment="1">
      <alignment horizontal="center" vertical="top" wrapText="1"/>
    </xf>
    <xf numFmtId="0" fontId="7" fillId="0" borderId="0" xfId="3" applyFont="1" applyAlignment="1">
      <alignment horizontal="center" vertical="center"/>
    </xf>
    <xf numFmtId="0" fontId="8" fillId="0" borderId="0" xfId="3" applyFont="1" applyAlignment="1">
      <alignment horizontal="left" vertical="top" wrapText="1"/>
    </xf>
    <xf numFmtId="3" fontId="8" fillId="0" borderId="0" xfId="3" applyNumberFormat="1" applyFont="1" applyAlignment="1">
      <alignment horizontal="right" vertical="top" wrapText="1"/>
    </xf>
    <xf numFmtId="166" fontId="9" fillId="0" borderId="0" xfId="3" applyNumberFormat="1" applyFont="1" applyAlignment="1">
      <alignment horizontal="right" vertical="top" wrapText="1"/>
    </xf>
    <xf numFmtId="3" fontId="8" fillId="0" borderId="0" xfId="3" applyNumberFormat="1" applyFont="1" applyAlignment="1">
      <alignment horizontal="right" vertical="top"/>
    </xf>
    <xf numFmtId="0" fontId="3" fillId="0" borderId="0" xfId="3" applyFont="1" applyAlignment="1">
      <alignment horizontal="center" vertical="center"/>
    </xf>
    <xf numFmtId="166" fontId="6" fillId="0" borderId="0" xfId="3" applyNumberFormat="1" applyFont="1" applyAlignment="1">
      <alignment horizontal="right" vertical="top" wrapText="1"/>
    </xf>
    <xf numFmtId="0" fontId="6" fillId="0" borderId="0" xfId="3" applyFont="1" applyAlignment="1">
      <alignment horizontal="right" vertical="top"/>
    </xf>
    <xf numFmtId="3" fontId="5" fillId="0" borderId="0" xfId="3" applyNumberFormat="1" applyFont="1" applyAlignment="1">
      <alignment horizontal="right" vertical="top"/>
    </xf>
    <xf numFmtId="166" fontId="5" fillId="0" borderId="0" xfId="3" applyNumberFormat="1" applyFont="1" applyAlignment="1">
      <alignment horizontal="right" vertical="top"/>
    </xf>
    <xf numFmtId="0" fontId="7" fillId="0" borderId="0" xfId="3" applyFont="1" applyAlignment="1">
      <alignment horizontal="right"/>
    </xf>
    <xf numFmtId="3" fontId="3" fillId="0" borderId="0" xfId="3" applyNumberFormat="1" applyFont="1"/>
    <xf numFmtId="0" fontId="10" fillId="0" borderId="0" xfId="3" applyNumberFormat="1" applyFont="1" applyAlignment="1">
      <alignment vertical="top" wrapText="1" readingOrder="1"/>
    </xf>
    <xf numFmtId="0" fontId="0" fillId="0" borderId="0" xfId="0"/>
    <xf numFmtId="0" fontId="6" fillId="0" borderId="0" xfId="3" applyFont="1" applyAlignment="1">
      <alignment horizontal="left" vertical="top" wrapText="1"/>
    </xf>
    <xf numFmtId="164" fontId="8" fillId="0" borderId="0" xfId="3" applyNumberFormat="1" applyFont="1" applyAlignment="1">
      <alignment horizontal="right" vertical="top" wrapText="1"/>
    </xf>
    <xf numFmtId="164" fontId="8" fillId="0" borderId="0" xfId="3" applyNumberFormat="1" applyFont="1" applyAlignment="1">
      <alignment horizontal="right" vertical="top"/>
    </xf>
    <xf numFmtId="9" fontId="8" fillId="0" borderId="0" xfId="3" applyNumberFormat="1" applyFont="1" applyAlignment="1">
      <alignment horizontal="right" vertical="top"/>
    </xf>
    <xf numFmtId="0" fontId="0" fillId="0" borderId="0" xfId="0" applyBorder="1"/>
    <xf numFmtId="0" fontId="0" fillId="0" borderId="0" xfId="0" applyBorder="1" applyAlignment="1">
      <alignment horizontal="left"/>
    </xf>
    <xf numFmtId="0" fontId="0" fillId="0" borderId="0" xfId="0" applyBorder="1" applyAlignment="1">
      <alignment horizontal="left" wrapText="1"/>
    </xf>
    <xf numFmtId="0" fontId="0" fillId="0" borderId="0" xfId="0" applyBorder="1" applyAlignment="1">
      <alignment wrapText="1"/>
    </xf>
    <xf numFmtId="14" fontId="0" fillId="0" borderId="0" xfId="0" applyNumberFormat="1" applyBorder="1"/>
    <xf numFmtId="187" fontId="0" fillId="0" borderId="0" xfId="0" applyNumberFormat="1" applyBorder="1"/>
    <xf numFmtId="14" fontId="0" fillId="0" borderId="0" xfId="0" applyNumberFormat="1" applyAlignment="1">
      <alignment horizontal="left"/>
    </xf>
    <xf numFmtId="188" fontId="0" fillId="0" borderId="0" xfId="1" applyNumberFormat="1" applyFont="1"/>
    <xf numFmtId="188" fontId="0" fillId="0" borderId="0" xfId="1" applyNumberFormat="1" applyFont="1" applyBorder="1"/>
    <xf numFmtId="188" fontId="0" fillId="0" borderId="0" xfId="1" applyNumberFormat="1" applyFont="1" applyFill="1" applyBorder="1"/>
    <xf numFmtId="187" fontId="0" fillId="0" borderId="0" xfId="0" applyNumberFormat="1" applyFill="1" applyBorder="1"/>
    <xf numFmtId="187" fontId="0" fillId="0" borderId="0" xfId="0" applyNumberFormat="1"/>
    <xf numFmtId="0" fontId="38" fillId="0" borderId="0" xfId="0" applyFont="1"/>
    <xf numFmtId="0" fontId="2" fillId="0" borderId="0" xfId="0" applyFont="1"/>
    <xf numFmtId="0" fontId="39" fillId="0" borderId="0" xfId="0" applyFont="1"/>
    <xf numFmtId="0" fontId="6" fillId="0" borderId="16" xfId="3" applyFont="1" applyBorder="1" applyAlignment="1">
      <alignment vertical="top" wrapText="1"/>
    </xf>
    <xf numFmtId="3" fontId="6" fillId="0" borderId="16" xfId="3" applyNumberFormat="1" applyFont="1" applyBorder="1" applyAlignment="1">
      <alignment vertical="top" wrapText="1"/>
    </xf>
    <xf numFmtId="0" fontId="7" fillId="0" borderId="16" xfId="3" applyFont="1" applyBorder="1" applyAlignment="1">
      <alignment vertical="top" wrapText="1"/>
    </xf>
    <xf numFmtId="0" fontId="7" fillId="0" borderId="16" xfId="3" applyFont="1" applyBorder="1" applyAlignment="1">
      <alignment vertical="top"/>
    </xf>
    <xf numFmtId="0" fontId="8" fillId="0" borderId="16" xfId="3" applyFont="1" applyBorder="1" applyAlignment="1">
      <alignment horizontal="left" vertical="top" wrapText="1"/>
    </xf>
    <xf numFmtId="3" fontId="8" fillId="0" borderId="16" xfId="3" applyNumberFormat="1" applyFont="1" applyBorder="1" applyAlignment="1">
      <alignment horizontal="right" vertical="top"/>
    </xf>
    <xf numFmtId="3" fontId="8" fillId="0" borderId="16" xfId="3" applyNumberFormat="1" applyFont="1" applyBorder="1" applyAlignment="1">
      <alignment horizontal="right" vertical="top" wrapText="1"/>
    </xf>
    <xf numFmtId="9" fontId="8" fillId="0" borderId="16" xfId="2" applyFont="1" applyBorder="1" applyAlignment="1">
      <alignment horizontal="right" vertical="top" wrapText="1"/>
    </xf>
    <xf numFmtId="166" fontId="9" fillId="0" borderId="16" xfId="3" applyNumberFormat="1" applyFont="1" applyBorder="1" applyAlignment="1">
      <alignment horizontal="right" vertical="top" wrapText="1"/>
    </xf>
    <xf numFmtId="0" fontId="0" fillId="0" borderId="0" xfId="0" applyAlignment="1">
      <alignment wrapText="1"/>
    </xf>
    <xf numFmtId="0" fontId="39" fillId="0" borderId="0" xfId="0" applyFont="1" applyAlignment="1">
      <alignment wrapText="1"/>
    </xf>
    <xf numFmtId="0" fontId="40" fillId="0" borderId="0" xfId="0" applyFont="1" applyAlignment="1">
      <alignment wrapText="1"/>
    </xf>
    <xf numFmtId="0" fontId="41" fillId="0" borderId="0" xfId="0" applyFont="1" applyAlignment="1">
      <alignment wrapText="1"/>
    </xf>
    <xf numFmtId="0" fontId="42" fillId="0" borderId="0" xfId="3" applyFont="1" applyFill="1" applyAlignment="1">
      <alignment horizontal="left" vertical="top" wrapText="1"/>
    </xf>
    <xf numFmtId="0" fontId="43" fillId="0" borderId="0" xfId="0" applyFont="1" applyAlignment="1">
      <alignment wrapText="1"/>
    </xf>
    <xf numFmtId="0" fontId="0" fillId="0" borderId="0" xfId="0" applyAlignment="1"/>
    <xf numFmtId="0" fontId="2" fillId="0" borderId="0" xfId="0" applyFont="1" applyBorder="1" applyAlignment="1">
      <alignment horizontal="left" wrapText="1"/>
    </xf>
    <xf numFmtId="15" fontId="0" fillId="0" borderId="0" xfId="0" applyNumberFormat="1"/>
    <xf numFmtId="0" fontId="3" fillId="0" borderId="0" xfId="3" applyNumberFormat="1" applyFont="1" applyAlignment="1">
      <alignment vertical="top"/>
    </xf>
    <xf numFmtId="0" fontId="3" fillId="0" borderId="0" xfId="3" applyFont="1" applyAlignment="1">
      <alignment vertical="top"/>
    </xf>
    <xf numFmtId="0" fontId="3" fillId="0" borderId="0" xfId="3" applyFont="1" applyAlignment="1">
      <alignment vertical="top" shrinkToFit="1"/>
    </xf>
    <xf numFmtId="0" fontId="5" fillId="0" borderId="0" xfId="3" applyFont="1" applyAlignment="1">
      <alignment vertical="top" wrapText="1"/>
    </xf>
    <xf numFmtId="0" fontId="4" fillId="0" borderId="0" xfId="3" applyFont="1" applyAlignment="1">
      <alignment vertical="top" wrapText="1"/>
    </xf>
    <xf numFmtId="0" fontId="4" fillId="0" borderId="0" xfId="3" applyFont="1" applyAlignment="1">
      <alignment horizontal="left" vertical="top" wrapText="1"/>
    </xf>
    <xf numFmtId="0" fontId="4" fillId="0" borderId="0" xfId="3" applyFont="1" applyAlignment="1">
      <alignment wrapText="1"/>
    </xf>
    <xf numFmtId="0" fontId="44" fillId="0" borderId="0" xfId="3" applyFont="1" applyAlignment="1">
      <alignment horizontal="left" vertical="top" wrapText="1" readingOrder="1"/>
    </xf>
    <xf numFmtId="0" fontId="3" fillId="0" borderId="0" xfId="3" applyFont="1" applyAlignment="1">
      <alignment vertical="top"/>
    </xf>
    <xf numFmtId="0" fontId="45" fillId="0" borderId="0" xfId="3" applyFont="1" applyAlignment="1">
      <alignment vertical="top" wrapText="1"/>
    </xf>
    <xf numFmtId="0" fontId="47" fillId="0" borderId="0" xfId="3" applyFont="1" applyAlignment="1">
      <alignment vertical="top"/>
    </xf>
    <xf numFmtId="0" fontId="3" fillId="0" borderId="0" xfId="3" applyFont="1" applyAlignment="1">
      <alignment wrapText="1"/>
    </xf>
    <xf numFmtId="0" fontId="7" fillId="0" borderId="0" xfId="3" applyNumberFormat="1" applyFont="1" applyAlignment="1">
      <alignment vertical="top"/>
    </xf>
    <xf numFmtId="0" fontId="7" fillId="0" borderId="0" xfId="3" applyFont="1" applyAlignment="1">
      <alignment vertical="top"/>
    </xf>
    <xf numFmtId="0" fontId="7" fillId="0" borderId="0" xfId="3" applyFont="1" applyAlignment="1">
      <alignment vertical="top"/>
    </xf>
    <xf numFmtId="0" fontId="3" fillId="0" borderId="0" xfId="3" applyNumberFormat="1" applyFont="1" applyAlignment="1">
      <alignment wrapText="1"/>
    </xf>
    <xf numFmtId="0" fontId="3" fillId="0" borderId="0" xfId="3" applyFont="1" applyAlignment="1">
      <alignment wrapText="1"/>
    </xf>
    <xf numFmtId="0" fontId="3" fillId="0" borderId="0" xfId="3" applyFont="1" applyAlignment="1"/>
    <xf numFmtId="0" fontId="3" fillId="0" borderId="0" xfId="3" applyFont="1" applyAlignment="1"/>
    <xf numFmtId="0" fontId="48" fillId="0" borderId="0" xfId="3" applyFont="1" applyAlignment="1"/>
    <xf numFmtId="0" fontId="48" fillId="0" borderId="0" xfId="3" applyFont="1" applyAlignment="1"/>
    <xf numFmtId="3" fontId="7" fillId="0" borderId="0" xfId="3" applyNumberFormat="1" applyFont="1" applyAlignment="1">
      <alignment horizontal="right" vertical="top"/>
    </xf>
    <xf numFmtId="166" fontId="7" fillId="0" borderId="0" xfId="3" applyNumberFormat="1" applyFont="1" applyAlignment="1">
      <alignment horizontal="right" vertical="top"/>
    </xf>
    <xf numFmtId="0" fontId="3" fillId="0" borderId="0" xfId="3" applyNumberFormat="1" applyFont="1" applyAlignment="1">
      <alignment vertical="top" wrapText="1" readingOrder="1"/>
    </xf>
    <xf numFmtId="49" fontId="10" fillId="0" borderId="0" xfId="3" applyNumberFormat="1" applyFont="1" applyAlignment="1">
      <alignment vertical="top" wrapText="1" readingOrder="1"/>
    </xf>
    <xf numFmtId="0" fontId="3" fillId="0" borderId="0" xfId="3" applyFont="1" applyAlignment="1">
      <alignment horizontal="left"/>
    </xf>
    <xf numFmtId="0" fontId="44" fillId="0" borderId="0" xfId="3" applyFont="1" applyAlignment="1">
      <alignment vertical="top"/>
    </xf>
    <xf numFmtId="0" fontId="3" fillId="0" borderId="0" xfId="3" applyFont="1" applyAlignment="1">
      <alignment readingOrder="1"/>
    </xf>
  </cellXfs>
  <cellStyles count="133">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hecksum" xfId="43"/>
    <cellStyle name="Column label" xfId="44"/>
    <cellStyle name="Column label (left aligned)" xfId="45"/>
    <cellStyle name="Column label (no wrap)" xfId="46"/>
    <cellStyle name="Column label (not bold)" xfId="47"/>
    <cellStyle name="Comma" xfId="1" builtinId="3"/>
    <cellStyle name="Comma 2" xfId="48"/>
    <cellStyle name="Comma 3" xfId="49"/>
    <cellStyle name="Currency (2dp)" xfId="50"/>
    <cellStyle name="Currency Dollar" xfId="51"/>
    <cellStyle name="Currency Dollar (2dp)" xfId="52"/>
    <cellStyle name="Currency EUR" xfId="53"/>
    <cellStyle name="Currency EUR (2dp)" xfId="54"/>
    <cellStyle name="Currency Euro" xfId="55"/>
    <cellStyle name="Currency Euro (2dp)" xfId="56"/>
    <cellStyle name="Currency GBP" xfId="57"/>
    <cellStyle name="Currency GBP (2dp)" xfId="58"/>
    <cellStyle name="Currency Pound" xfId="59"/>
    <cellStyle name="Currency Pound (2dp)" xfId="60"/>
    <cellStyle name="Currency USD" xfId="61"/>
    <cellStyle name="Currency USD (2dp)" xfId="62"/>
    <cellStyle name="Date" xfId="63"/>
    <cellStyle name="Date (Month)" xfId="64"/>
    <cellStyle name="Date (Year)" xfId="65"/>
    <cellStyle name="Explanatory Text 2" xfId="66"/>
    <cellStyle name="Good 2" xfId="67"/>
    <cellStyle name="H0" xfId="68"/>
    <cellStyle name="H1" xfId="69"/>
    <cellStyle name="H2" xfId="70"/>
    <cellStyle name="H3" xfId="71"/>
    <cellStyle name="H4" xfId="72"/>
    <cellStyle name="Heading 1 2" xfId="73"/>
    <cellStyle name="Heading 2 2" xfId="74"/>
    <cellStyle name="Heading 2 2 2" xfId="75"/>
    <cellStyle name="Heading 3 2" xfId="76"/>
    <cellStyle name="Heading 4 2" xfId="77"/>
    <cellStyle name="Highlight" xfId="78"/>
    <cellStyle name="Hyperlink 2" xfId="79"/>
    <cellStyle name="Hyperlink 2 2" xfId="80"/>
    <cellStyle name="Hyperlink 3" xfId="81"/>
    <cellStyle name="Input 2" xfId="82"/>
    <cellStyle name="Input calculation" xfId="83"/>
    <cellStyle name="Input data" xfId="84"/>
    <cellStyle name="Input estimate" xfId="85"/>
    <cellStyle name="Input link" xfId="86"/>
    <cellStyle name="Input link (different workbook)" xfId="87"/>
    <cellStyle name="Input parameter" xfId="88"/>
    <cellStyle name="Linked Cell 2" xfId="89"/>
    <cellStyle name="Name" xfId="90"/>
    <cellStyle name="Neutral 2" xfId="91"/>
    <cellStyle name="Normal" xfId="0" builtinId="0"/>
    <cellStyle name="Normal 10" xfId="92"/>
    <cellStyle name="Normal 2" xfId="93"/>
    <cellStyle name="Normal 2 2" xfId="94"/>
    <cellStyle name="Normal 2 2 2" xfId="95"/>
    <cellStyle name="Normal 2 3" xfId="96"/>
    <cellStyle name="Normal 2 3 2" xfId="3"/>
    <cellStyle name="Normal 2 3 2 2" xfId="97"/>
    <cellStyle name="Normal 2 4" xfId="98"/>
    <cellStyle name="Normal 3" xfId="99"/>
    <cellStyle name="Normal 3 2" xfId="100"/>
    <cellStyle name="Normal 4" xfId="101"/>
    <cellStyle name="Normal 5" xfId="102"/>
    <cellStyle name="Normal 5 2" xfId="103"/>
    <cellStyle name="Normal 6" xfId="104"/>
    <cellStyle name="Normal 6 2" xfId="105"/>
    <cellStyle name="Normal 6 3" xfId="106"/>
    <cellStyle name="Normal 7" xfId="107"/>
    <cellStyle name="Normal 7 2" xfId="108"/>
    <cellStyle name="Normal 8" xfId="109"/>
    <cellStyle name="Normal 9" xfId="110"/>
    <cellStyle name="Note 2" xfId="111"/>
    <cellStyle name="Number" xfId="112"/>
    <cellStyle name="Number (2dp)" xfId="113"/>
    <cellStyle name="Output 2" xfId="114"/>
    <cellStyle name="Percent" xfId="2" builtinId="5"/>
    <cellStyle name="Percent 2" xfId="115"/>
    <cellStyle name="Percentage" xfId="116"/>
    <cellStyle name="Percentage (2dp)" xfId="117"/>
    <cellStyle name="Row label" xfId="118"/>
    <cellStyle name="Row label (indent)" xfId="119"/>
    <cellStyle name="Style 1" xfId="120"/>
    <cellStyle name="Sub-total row" xfId="121"/>
    <cellStyle name="Table finish row" xfId="122"/>
    <cellStyle name="Table shading" xfId="123"/>
    <cellStyle name="Table unfinish row" xfId="124"/>
    <cellStyle name="Table unshading" xfId="125"/>
    <cellStyle name="Text" xfId="126"/>
    <cellStyle name="Title 2" xfId="127"/>
    <cellStyle name="Total 2" xfId="128"/>
    <cellStyle name="Total row" xfId="129"/>
    <cellStyle name="Unhighlight" xfId="130"/>
    <cellStyle name="Untotal row" xfId="131"/>
    <cellStyle name="Warning Text 2" xfId="13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lineChart>
        <c:grouping val="standard"/>
        <c:ser>
          <c:idx val="1"/>
          <c:order val="0"/>
          <c:tx>
            <c:strRef>
              <c:f>'Figure 4'!$B$24</c:f>
              <c:strCache>
                <c:ptCount val="1"/>
                <c:pt idx="0">
                  <c:v>Indian Ocean Tsunami 2004</c:v>
                </c:pt>
              </c:strCache>
            </c:strRef>
          </c:tx>
          <c:marker>
            <c:symbol val="none"/>
          </c:marker>
          <c:dLbls>
            <c:dLbl>
              <c:idx val="10"/>
              <c:layout/>
              <c:dLblPos val="t"/>
              <c:showVal val="1"/>
            </c:dLbl>
            <c:delete val="1"/>
            <c:dLblPos val="t"/>
          </c:dLbls>
          <c:cat>
            <c:strRef>
              <c:f>'Figure 4'!$A$25:$A$44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4'!$B$25:$B$44</c:f>
              <c:numCache>
                <c:formatCode>0.0</c:formatCode>
                <c:ptCount val="20"/>
                <c:pt idx="0">
                  <c:v>2.7845053000000005E-2</c:v>
                </c:pt>
                <c:pt idx="1">
                  <c:v>8.0397598999999986E-2</c:v>
                </c:pt>
                <c:pt idx="2">
                  <c:v>9.8691186999999986E-2</c:v>
                </c:pt>
                <c:pt idx="3">
                  <c:v>0.19193836799999997</c:v>
                </c:pt>
                <c:pt idx="4">
                  <c:v>0.29361573800000001</c:v>
                </c:pt>
                <c:pt idx="5">
                  <c:v>0.41871555299999996</c:v>
                </c:pt>
                <c:pt idx="6">
                  <c:v>1.0941820209999999</c:v>
                </c:pt>
                <c:pt idx="7">
                  <c:v>1.1597022129999999</c:v>
                </c:pt>
                <c:pt idx="8">
                  <c:v>1.1732516039999998</c:v>
                </c:pt>
                <c:pt idx="9">
                  <c:v>1.2305575869999998</c:v>
                </c:pt>
                <c:pt idx="10">
                  <c:v>1.2759684909999998</c:v>
                </c:pt>
                <c:pt idx="11">
                  <c:v>1.2982452419999997</c:v>
                </c:pt>
                <c:pt idx="12">
                  <c:v>1.3418169789999996</c:v>
                </c:pt>
                <c:pt idx="13">
                  <c:v>1.3466578349999996</c:v>
                </c:pt>
                <c:pt idx="14">
                  <c:v>1.3927771579999997</c:v>
                </c:pt>
                <c:pt idx="15">
                  <c:v>1.4461444739999996</c:v>
                </c:pt>
                <c:pt idx="16">
                  <c:v>1.8304692499999997</c:v>
                </c:pt>
                <c:pt idx="17">
                  <c:v>2.1239982569999998</c:v>
                </c:pt>
                <c:pt idx="18">
                  <c:v>2.1451066239999999</c:v>
                </c:pt>
                <c:pt idx="19">
                  <c:v>2.1773294619999999</c:v>
                </c:pt>
              </c:numCache>
            </c:numRef>
          </c:val>
        </c:ser>
        <c:ser>
          <c:idx val="2"/>
          <c:order val="1"/>
          <c:tx>
            <c:strRef>
              <c:f>'Figure 4'!$C$24</c:f>
              <c:strCache>
                <c:ptCount val="1"/>
                <c:pt idx="0">
                  <c:v>Haiti earthquake 2010</c:v>
                </c:pt>
              </c:strCache>
            </c:strRef>
          </c:tx>
          <c:marker>
            <c:symbol val="none"/>
          </c:marker>
          <c:dLbls>
            <c:dLbl>
              <c:idx val="10"/>
              <c:layout/>
              <c:dLblPos val="t"/>
              <c:showVal val="1"/>
            </c:dLbl>
            <c:delete val="1"/>
            <c:dLblPos val="t"/>
          </c:dLbls>
          <c:cat>
            <c:strRef>
              <c:f>'Figure 4'!$A$25:$A$44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4'!$C$25:$C$44</c:f>
              <c:numCache>
                <c:formatCode>0.0</c:formatCode>
                <c:ptCount val="20"/>
                <c:pt idx="0">
                  <c:v>0.11148463600000004</c:v>
                </c:pt>
                <c:pt idx="1">
                  <c:v>0.34290406100000004</c:v>
                </c:pt>
                <c:pt idx="2">
                  <c:v>0.57654035300000006</c:v>
                </c:pt>
                <c:pt idx="3">
                  <c:v>0.58633732300000008</c:v>
                </c:pt>
                <c:pt idx="4">
                  <c:v>0.60534400900000007</c:v>
                </c:pt>
                <c:pt idx="5">
                  <c:v>0.71945997800000017</c:v>
                </c:pt>
                <c:pt idx="6">
                  <c:v>0.85981536400000014</c:v>
                </c:pt>
                <c:pt idx="7">
                  <c:v>0.96963706100000013</c:v>
                </c:pt>
                <c:pt idx="8">
                  <c:v>1.1042655080000001</c:v>
                </c:pt>
                <c:pt idx="9">
                  <c:v>1.6386512369999999</c:v>
                </c:pt>
                <c:pt idx="10">
                  <c:v>1.6732499429999999</c:v>
                </c:pt>
                <c:pt idx="11">
                  <c:v>1.6803456649999999</c:v>
                </c:pt>
                <c:pt idx="12">
                  <c:v>1.766357564</c:v>
                </c:pt>
                <c:pt idx="13">
                  <c:v>1.797536459</c:v>
                </c:pt>
                <c:pt idx="14">
                  <c:v>2.016747031</c:v>
                </c:pt>
                <c:pt idx="15">
                  <c:v>2.0719099239999998</c:v>
                </c:pt>
                <c:pt idx="16">
                  <c:v>2.0840817439999997</c:v>
                </c:pt>
                <c:pt idx="17">
                  <c:v>2.0882150849999999</c:v>
                </c:pt>
                <c:pt idx="18">
                  <c:v>2.136580103</c:v>
                </c:pt>
                <c:pt idx="19">
                  <c:v>2.1490560240000001</c:v>
                </c:pt>
              </c:numCache>
            </c:numRef>
          </c:val>
        </c:ser>
        <c:ser>
          <c:idx val="3"/>
          <c:order val="2"/>
          <c:tx>
            <c:strRef>
              <c:f>'Figure 4'!$D$24</c:f>
              <c:strCache>
                <c:ptCount val="1"/>
                <c:pt idx="0">
                  <c:v>Pakistan Floods 2010</c:v>
                </c:pt>
              </c:strCache>
            </c:strRef>
          </c:tx>
          <c:marker>
            <c:symbol val="none"/>
          </c:marker>
          <c:dLbls>
            <c:dLbl>
              <c:idx val="10"/>
              <c:layout/>
              <c:dLblPos val="t"/>
              <c:showVal val="1"/>
            </c:dLbl>
            <c:delete val="1"/>
            <c:dLblPos val="t"/>
          </c:dLbls>
          <c:cat>
            <c:strRef>
              <c:f>'Figure 4'!$A$25:$A$44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4'!$D$25:$D$44</c:f>
              <c:numCache>
                <c:formatCode>0.0</c:formatCode>
                <c:ptCount val="20"/>
                <c:pt idx="0">
                  <c:v>2.39406E-4</c:v>
                </c:pt>
                <c:pt idx="1">
                  <c:v>3.9931079999999996E-3</c:v>
                </c:pt>
                <c:pt idx="2">
                  <c:v>2.7368173000000003E-2</c:v>
                </c:pt>
                <c:pt idx="3">
                  <c:v>3.1763031000000004E-2</c:v>
                </c:pt>
                <c:pt idx="4">
                  <c:v>5.3265440000000004E-2</c:v>
                </c:pt>
                <c:pt idx="5">
                  <c:v>9.9133508000000009E-2</c:v>
                </c:pt>
                <c:pt idx="6">
                  <c:v>0.12878060400000002</c:v>
                </c:pt>
                <c:pt idx="7">
                  <c:v>0.25328685200000001</c:v>
                </c:pt>
                <c:pt idx="8">
                  <c:v>0.26148972800000003</c:v>
                </c:pt>
                <c:pt idx="9">
                  <c:v>0.26421056900000001</c:v>
                </c:pt>
                <c:pt idx="10">
                  <c:v>0.26630299099999999</c:v>
                </c:pt>
                <c:pt idx="11">
                  <c:v>0.29678433399999998</c:v>
                </c:pt>
                <c:pt idx="12">
                  <c:v>0.34107567499999997</c:v>
                </c:pt>
                <c:pt idx="13">
                  <c:v>0.47151005400000001</c:v>
                </c:pt>
                <c:pt idx="14">
                  <c:v>0.49687085000000003</c:v>
                </c:pt>
                <c:pt idx="15">
                  <c:v>0.50619441399999998</c:v>
                </c:pt>
                <c:pt idx="16">
                  <c:v>0.51209775599999996</c:v>
                </c:pt>
                <c:pt idx="17">
                  <c:v>0.56254844599999998</c:v>
                </c:pt>
                <c:pt idx="18">
                  <c:v>0.772903326</c:v>
                </c:pt>
                <c:pt idx="19">
                  <c:v>0.86085255500000002</c:v>
                </c:pt>
              </c:numCache>
            </c:numRef>
          </c:val>
        </c:ser>
        <c:ser>
          <c:idx val="4"/>
          <c:order val="3"/>
          <c:tx>
            <c:strRef>
              <c:f>'Figure 4'!$E$24</c:f>
              <c:strCache>
                <c:ptCount val="1"/>
                <c:pt idx="0">
                  <c:v>Philippines Typhoon 2013</c:v>
                </c:pt>
              </c:strCache>
            </c:strRef>
          </c:tx>
          <c:marker>
            <c:symbol val="none"/>
          </c:marker>
          <c:dLbls>
            <c:dLbl>
              <c:idx val="10"/>
              <c:layout>
                <c:manualLayout>
                  <c:x val="-2.6340788136900269E-2"/>
                  <c:y val="-1.8052891903363569E-2"/>
                </c:manualLayout>
              </c:layout>
              <c:dLblPos val="r"/>
              <c:showVal val="1"/>
            </c:dLbl>
            <c:delete val="1"/>
            <c:dLblPos val="t"/>
          </c:dLbls>
          <c:cat>
            <c:strRef>
              <c:f>'Figure 4'!$A$25:$A$44</c:f>
              <c:strCache>
                <c:ptCount val="20"/>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'Figure 4'!$E$25:$E$44</c:f>
              <c:numCache>
                <c:formatCode>_-* #,##0.0_-;\-* #,##0.0_-;_-* "-"??_-;_-@_-</c:formatCode>
                <c:ptCount val="20"/>
                <c:pt idx="0">
                  <c:v>5.3068599999999994E-4</c:v>
                </c:pt>
                <c:pt idx="1">
                  <c:v>7.140731E-3</c:v>
                </c:pt>
                <c:pt idx="2">
                  <c:v>3.1360377999999994E-2</c:v>
                </c:pt>
                <c:pt idx="3">
                  <c:v>8.135867799999999E-2</c:v>
                </c:pt>
                <c:pt idx="4">
                  <c:v>0.10193708899999998</c:v>
                </c:pt>
                <c:pt idx="5">
                  <c:v>0.10756399899999998</c:v>
                </c:pt>
                <c:pt idx="6">
                  <c:v>0.13918213799999998</c:v>
                </c:pt>
                <c:pt idx="7">
                  <c:v>0.16539992599999997</c:v>
                </c:pt>
                <c:pt idx="8">
                  <c:v>0.16596287399999998</c:v>
                </c:pt>
                <c:pt idx="9">
                  <c:v>0.16596287399999998</c:v>
                </c:pt>
                <c:pt idx="10">
                  <c:v>0.16596287399999998</c:v>
                </c:pt>
              </c:numCache>
            </c:numRef>
          </c:val>
        </c:ser>
        <c:marker val="1"/>
        <c:axId val="84372480"/>
        <c:axId val="84386560"/>
      </c:lineChart>
      <c:catAx>
        <c:axId val="84372480"/>
        <c:scaling>
          <c:orientation val="minMax"/>
        </c:scaling>
        <c:axPos val="b"/>
        <c:numFmt formatCode="General" sourceLinked="1"/>
        <c:tickLblPos val="nextTo"/>
        <c:crossAx val="84386560"/>
        <c:crosses val="autoZero"/>
        <c:auto val="1"/>
        <c:lblAlgn val="ctr"/>
        <c:lblOffset val="100"/>
      </c:catAx>
      <c:valAx>
        <c:axId val="84386560"/>
        <c:scaling>
          <c:orientation val="minMax"/>
        </c:scaling>
        <c:axPos val="l"/>
        <c:majorGridlines/>
        <c:title>
          <c:tx>
            <c:rich>
              <a:bodyPr rot="-5400000" vert="horz"/>
              <a:lstStyle/>
              <a:p>
                <a:pPr>
                  <a:defRPr/>
                </a:pPr>
                <a:r>
                  <a:rPr lang="en-US"/>
                  <a:t>US$ billions</a:t>
                </a:r>
              </a:p>
            </c:rich>
          </c:tx>
          <c:layout/>
        </c:title>
        <c:numFmt formatCode="#,##0.0" sourceLinked="0"/>
        <c:tickLblPos val="nextTo"/>
        <c:crossAx val="84372480"/>
        <c:crosses val="autoZero"/>
        <c:crossBetween val="between"/>
      </c:valAx>
    </c:plotArea>
    <c:legend>
      <c:legendPos val="r"/>
      <c:layout/>
    </c:legend>
    <c:plotVisOnly val="1"/>
  </c:chart>
  <c:spPr>
    <a:ln>
      <a:no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495299</xdr:colOff>
      <xdr:row>23</xdr:row>
      <xdr:rowOff>171450</xdr:rowOff>
    </xdr:from>
    <xdr:to>
      <xdr:col>15</xdr:col>
      <xdr:colOff>561975</xdr:colOff>
      <xdr:row>37</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68580</xdr:colOff>
      <xdr:row>0</xdr:row>
      <xdr:rowOff>53340</xdr:rowOff>
    </xdr:from>
    <xdr:to>
      <xdr:col>6</xdr:col>
      <xdr:colOff>259080</xdr:colOff>
      <xdr:row>0</xdr:row>
      <xdr:rowOff>335280</xdr:rowOff>
    </xdr:to>
    <xdr:pic>
      <xdr:nvPicPr>
        <xdr:cNvPr id="2" name="Picture -767"/>
        <xdr:cNvPicPr>
          <a:picLocks noChangeAspect="1" noChangeArrowheads="1"/>
        </xdr:cNvPicPr>
      </xdr:nvPicPr>
      <xdr:blipFill>
        <a:blip xmlns:r="http://schemas.openxmlformats.org/officeDocument/2006/relationships" r:embed="rId1" cstate="print"/>
        <a:srcRect/>
        <a:stretch>
          <a:fillRect/>
        </a:stretch>
      </xdr:blipFill>
      <xdr:spPr bwMode="auto">
        <a:xfrm>
          <a:off x="6545580" y="53340"/>
          <a:ext cx="2705100" cy="281940"/>
        </a:xfrm>
        <a:prstGeom prst="rect">
          <a:avLst/>
        </a:prstGeom>
        <a:noFill/>
        <a:ln w="9525">
          <a:noFill/>
          <a:miter lim="800000"/>
          <a:headEnd/>
          <a:tailEnd/>
        </a:ln>
      </xdr:spPr>
    </xdr:pic>
    <xdr:clientData/>
  </xdr:twoCellAnchor>
  <xdr:twoCellAnchor editAs="oneCell">
    <xdr:from>
      <xdr:col>4</xdr:col>
      <xdr:colOff>68580</xdr:colOff>
      <xdr:row>0</xdr:row>
      <xdr:rowOff>53340</xdr:rowOff>
    </xdr:from>
    <xdr:to>
      <xdr:col>6</xdr:col>
      <xdr:colOff>259080</xdr:colOff>
      <xdr:row>0</xdr:row>
      <xdr:rowOff>335280</xdr:rowOff>
    </xdr:to>
    <xdr:pic>
      <xdr:nvPicPr>
        <xdr:cNvPr id="3" name="Picture -767"/>
        <xdr:cNvPicPr>
          <a:picLocks noChangeAspect="1" noChangeArrowheads="1"/>
        </xdr:cNvPicPr>
      </xdr:nvPicPr>
      <xdr:blipFill>
        <a:blip xmlns:r="http://schemas.openxmlformats.org/officeDocument/2006/relationships" r:embed="rId1" cstate="print"/>
        <a:srcRect/>
        <a:stretch>
          <a:fillRect/>
        </a:stretch>
      </xdr:blipFill>
      <xdr:spPr bwMode="auto">
        <a:xfrm>
          <a:off x="6545580" y="53340"/>
          <a:ext cx="2705100" cy="281940"/>
        </a:xfrm>
        <a:prstGeom prst="rect">
          <a:avLst/>
        </a:prstGeom>
        <a:noFill/>
        <a:ln w="9525">
          <a:noFill/>
          <a:miter lim="800000"/>
          <a:headEnd/>
          <a:tailEnd/>
        </a:ln>
      </xdr:spPr>
    </xdr:pic>
    <xdr:clientData/>
  </xdr:twoCellAnchor>
  <xdr:twoCellAnchor editAs="oneCell">
    <xdr:from>
      <xdr:col>0</xdr:col>
      <xdr:colOff>1104900</xdr:colOff>
      <xdr:row>0</xdr:row>
      <xdr:rowOff>556260</xdr:rowOff>
    </xdr:from>
    <xdr:to>
      <xdr:col>0</xdr:col>
      <xdr:colOff>1866900</xdr:colOff>
      <xdr:row>4</xdr:row>
      <xdr:rowOff>7620</xdr:rowOff>
    </xdr:to>
    <xdr:pic>
      <xdr:nvPicPr>
        <xdr:cNvPr id="4" name="Picture -511"/>
        <xdr:cNvPicPr>
          <a:picLocks noChangeAspect="1" noChangeArrowheads="1"/>
        </xdr:cNvPicPr>
      </xdr:nvPicPr>
      <xdr:blipFill>
        <a:blip xmlns:r="http://schemas.openxmlformats.org/officeDocument/2006/relationships" r:embed="rId2" cstate="print"/>
        <a:srcRect/>
        <a:stretch>
          <a:fillRect/>
        </a:stretch>
      </xdr:blipFill>
      <xdr:spPr bwMode="auto">
        <a:xfrm>
          <a:off x="1104900" y="556260"/>
          <a:ext cx="762000" cy="58674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876300</xdr:colOff>
      <xdr:row>1</xdr:row>
      <xdr:rowOff>45720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0" y="0"/>
          <a:ext cx="2804160" cy="67818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350520</xdr:colOff>
      <xdr:row>1</xdr:row>
      <xdr:rowOff>45720</xdr:rowOff>
    </xdr:to>
    <xdr:pic>
      <xdr:nvPicPr>
        <xdr:cNvPr id="2" name="Picture 1"/>
        <xdr:cNvPicPr>
          <a:picLocks noChangeAspect="1"/>
        </xdr:cNvPicPr>
      </xdr:nvPicPr>
      <xdr:blipFill>
        <a:blip xmlns:r="http://schemas.openxmlformats.org/officeDocument/2006/relationships" r:embed="rId1" cstate="print"/>
        <a:srcRect/>
        <a:stretch>
          <a:fillRect/>
        </a:stretch>
      </xdr:blipFill>
      <xdr:spPr bwMode="auto">
        <a:xfrm>
          <a:off x="0" y="0"/>
          <a:ext cx="2796540" cy="6781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GHA/Phase%20II/Products/Reports/Philippines/Philippines_Typhoon_Haiyan_blog_data_November_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isaster-compare"/>
      <sheetName val="FTS Philippines 2013"/>
      <sheetName val="crises 2012 2013"/>
      <sheetName val="12 November"/>
      <sheetName val="14 November"/>
      <sheetName val="15 November (13.20)"/>
      <sheetName val="18 November (10.48) "/>
      <sheetName val="Table B"/>
      <sheetName val="Table G"/>
      <sheetName val="Table D"/>
      <sheetName val="Day by day analysis"/>
      <sheetName val="Sheet8"/>
      <sheetName val="emdat-advandced-search (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B2"/>
  <sheetViews>
    <sheetView workbookViewId="0">
      <selection activeCell="B5" sqref="B5"/>
    </sheetView>
  </sheetViews>
  <sheetFormatPr defaultRowHeight="14.4"/>
  <cols>
    <col min="1" max="1" width="14.5546875" customWidth="1"/>
    <col min="2" max="2" width="9.6640625" bestFit="1" customWidth="1"/>
  </cols>
  <sheetData>
    <row r="1" spans="1:2">
      <c r="A1" t="s">
        <v>116</v>
      </c>
      <c r="B1" s="54">
        <v>41596</v>
      </c>
    </row>
    <row r="2" spans="1:2">
      <c r="A2" t="s">
        <v>117</v>
      </c>
      <c r="B2"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15"/>
  <sheetViews>
    <sheetView workbookViewId="0">
      <selection activeCell="E19" sqref="E19"/>
    </sheetView>
  </sheetViews>
  <sheetFormatPr defaultRowHeight="14.4"/>
  <cols>
    <col min="1" max="1" width="46" customWidth="1"/>
    <col min="2" max="2" width="14.44140625" customWidth="1"/>
  </cols>
  <sheetData>
    <row r="1" spans="1:2">
      <c r="A1" s="36" t="s">
        <v>109</v>
      </c>
    </row>
    <row r="2" spans="1:2">
      <c r="B2" t="s">
        <v>108</v>
      </c>
    </row>
    <row r="3" spans="1:2">
      <c r="A3" t="s">
        <v>2</v>
      </c>
      <c r="B3" s="33">
        <v>300.865497</v>
      </c>
    </row>
    <row r="4" spans="1:2">
      <c r="A4" t="s">
        <v>3</v>
      </c>
      <c r="B4" s="33">
        <v>78.604388</v>
      </c>
    </row>
    <row r="5" spans="1:2">
      <c r="A5" t="s">
        <v>0</v>
      </c>
      <c r="B5" s="33">
        <v>88.715338000000003</v>
      </c>
    </row>
    <row r="6" spans="1:2">
      <c r="A6" t="s">
        <v>4</v>
      </c>
      <c r="B6" s="33">
        <v>167.319726</v>
      </c>
    </row>
    <row r="7" spans="1:2">
      <c r="A7" t="s">
        <v>1</v>
      </c>
      <c r="B7" s="33">
        <v>116.64267</v>
      </c>
    </row>
    <row r="13" spans="1:2">
      <c r="A13" s="35" t="s">
        <v>110</v>
      </c>
    </row>
    <row r="15" spans="1:2">
      <c r="A15" s="3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5"/>
  <sheetViews>
    <sheetView workbookViewId="0">
      <selection activeCell="B39" sqref="B39"/>
    </sheetView>
  </sheetViews>
  <sheetFormatPr defaultRowHeight="14.4"/>
  <cols>
    <col min="2" max="2" width="16.77734375" customWidth="1"/>
    <col min="3" max="4" width="20.77734375" customWidth="1"/>
    <col min="5" max="5" width="13.44140625" customWidth="1"/>
  </cols>
  <sheetData>
    <row r="1" spans="1:5">
      <c r="A1" s="47" t="s">
        <v>111</v>
      </c>
      <c r="B1" s="47"/>
      <c r="C1" s="47"/>
      <c r="D1" s="47"/>
    </row>
    <row r="3" spans="1:5" ht="48">
      <c r="A3" s="37" t="s">
        <v>5</v>
      </c>
      <c r="B3" s="38" t="s">
        <v>56</v>
      </c>
      <c r="C3" s="39" t="s">
        <v>57</v>
      </c>
      <c r="D3" s="40" t="s">
        <v>58</v>
      </c>
      <c r="E3" s="39" t="s">
        <v>59</v>
      </c>
    </row>
    <row r="4" spans="1:5">
      <c r="A4" s="41" t="s">
        <v>9</v>
      </c>
      <c r="B4" s="42">
        <v>16144350</v>
      </c>
      <c r="C4" s="43">
        <v>12345679</v>
      </c>
      <c r="D4" s="42">
        <v>28490029</v>
      </c>
      <c r="E4" s="44">
        <v>0.17027298383216333</v>
      </c>
    </row>
    <row r="5" spans="1:5" ht="51">
      <c r="A5" s="41" t="s">
        <v>10</v>
      </c>
      <c r="B5" s="42">
        <v>0</v>
      </c>
      <c r="C5" s="43">
        <v>25000000</v>
      </c>
      <c r="D5" s="42">
        <v>25000000</v>
      </c>
      <c r="E5" s="44">
        <v>0.14941454063820306</v>
      </c>
    </row>
    <row r="6" spans="1:5" ht="20.399999999999999">
      <c r="A6" s="41" t="s">
        <v>11</v>
      </c>
      <c r="B6" s="42">
        <v>24162431</v>
      </c>
      <c r="C6" s="45"/>
      <c r="D6" s="42">
        <v>24162431</v>
      </c>
      <c r="E6" s="44">
        <v>0.14440874114269109</v>
      </c>
    </row>
    <row r="7" spans="1:5" ht="20.399999999999999">
      <c r="A7" s="41" t="s">
        <v>12</v>
      </c>
      <c r="B7" s="42">
        <v>5765398</v>
      </c>
      <c r="C7" s="43">
        <v>16750000</v>
      </c>
      <c r="D7" s="42">
        <v>22515398</v>
      </c>
      <c r="E7" s="44">
        <v>0.13456511397825263</v>
      </c>
    </row>
    <row r="8" spans="1:5" ht="20.399999999999999">
      <c r="A8" s="41" t="s">
        <v>13</v>
      </c>
      <c r="B8" s="42">
        <v>10000000</v>
      </c>
      <c r="C8" s="45"/>
      <c r="D8" s="42">
        <v>10000000</v>
      </c>
      <c r="E8" s="44">
        <v>5.9765816255281219E-2</v>
      </c>
    </row>
    <row r="9" spans="1:5" ht="51">
      <c r="A9" s="41" t="s">
        <v>14</v>
      </c>
      <c r="B9" s="42">
        <v>702921</v>
      </c>
      <c r="C9" s="43">
        <v>8259559</v>
      </c>
      <c r="D9" s="42">
        <v>8962480</v>
      </c>
      <c r="E9" s="44">
        <v>5.3564993287163284E-2</v>
      </c>
    </row>
    <row r="10" spans="1:5">
      <c r="A10" s="41" t="s">
        <v>15</v>
      </c>
      <c r="B10" s="42">
        <v>2483869</v>
      </c>
      <c r="C10" s="43">
        <v>4431315</v>
      </c>
      <c r="D10" s="42">
        <v>6915184</v>
      </c>
      <c r="E10" s="44">
        <v>4.1329161631546062E-2</v>
      </c>
    </row>
    <row r="11" spans="1:5" ht="51">
      <c r="A11" s="41" t="s">
        <v>16</v>
      </c>
      <c r="B11" s="42">
        <v>0</v>
      </c>
      <c r="C11" s="43">
        <v>6650000</v>
      </c>
      <c r="D11" s="42">
        <v>6650000</v>
      </c>
      <c r="E11" s="44">
        <v>3.9744267809762014E-2</v>
      </c>
    </row>
    <row r="12" spans="1:5">
      <c r="A12" s="41" t="s">
        <v>17</v>
      </c>
      <c r="B12" s="42">
        <v>2895095</v>
      </c>
      <c r="C12" s="43">
        <v>3576294</v>
      </c>
      <c r="D12" s="42">
        <v>6471389</v>
      </c>
      <c r="E12" s="44">
        <v>3.8676784589044812E-2</v>
      </c>
    </row>
    <row r="13" spans="1:5">
      <c r="A13" s="41" t="s">
        <v>18</v>
      </c>
      <c r="B13" s="42">
        <v>5770221</v>
      </c>
      <c r="C13" s="43">
        <v>627353</v>
      </c>
      <c r="D13" s="42">
        <v>6397574</v>
      </c>
      <c r="E13" s="44">
        <v>3.823562321635645E-2</v>
      </c>
    </row>
    <row r="14" spans="1:5">
      <c r="A14" s="41" t="s">
        <v>19</v>
      </c>
      <c r="B14" s="42">
        <v>3747446</v>
      </c>
      <c r="C14" s="43">
        <v>413224</v>
      </c>
      <c r="D14" s="42">
        <v>4160670</v>
      </c>
      <c r="E14" s="44">
        <v>2.4866583871886092E-2</v>
      </c>
    </row>
    <row r="15" spans="1:5" ht="20.399999999999999">
      <c r="A15" s="41" t="s">
        <v>20</v>
      </c>
      <c r="B15" s="42">
        <v>4132231</v>
      </c>
      <c r="C15" s="45"/>
      <c r="D15" s="42">
        <v>4132231</v>
      </c>
      <c r="E15" s="44">
        <v>2.4696615867037697E-2</v>
      </c>
    </row>
    <row r="16" spans="1:5" ht="30.6">
      <c r="A16" s="41" t="s">
        <v>21</v>
      </c>
      <c r="B16" s="42">
        <v>3000000</v>
      </c>
      <c r="C16" s="45"/>
      <c r="D16" s="42">
        <v>3000000</v>
      </c>
      <c r="E16" s="44">
        <v>1.7929744876584365E-2</v>
      </c>
    </row>
    <row r="17" spans="1:5">
      <c r="A17" s="41" t="s">
        <v>22</v>
      </c>
      <c r="B17" s="42">
        <v>1859504</v>
      </c>
      <c r="C17" s="45"/>
      <c r="D17" s="42">
        <v>1859504</v>
      </c>
      <c r="E17" s="44">
        <v>1.1113477438996044E-2</v>
      </c>
    </row>
    <row r="18" spans="1:5">
      <c r="A18" s="41" t="s">
        <v>23</v>
      </c>
      <c r="B18" s="42">
        <v>964188</v>
      </c>
      <c r="C18" s="43">
        <v>413223</v>
      </c>
      <c r="D18" s="42">
        <v>1377411</v>
      </c>
      <c r="E18" s="44">
        <v>8.232209273400317E-3</v>
      </c>
    </row>
    <row r="19" spans="1:5">
      <c r="A19" s="41" t="s">
        <v>24</v>
      </c>
      <c r="B19" s="42">
        <v>1356852</v>
      </c>
      <c r="C19" s="45"/>
      <c r="D19" s="42">
        <v>1356852</v>
      </c>
      <c r="E19" s="44">
        <v>8.109336731761084E-3</v>
      </c>
    </row>
    <row r="20" spans="1:5" ht="20.399999999999999">
      <c r="A20" s="41" t="s">
        <v>25</v>
      </c>
      <c r="B20" s="42">
        <v>1170000</v>
      </c>
      <c r="C20" s="45"/>
      <c r="D20" s="42">
        <v>1170000</v>
      </c>
      <c r="E20" s="44">
        <v>6.992600501867903E-3</v>
      </c>
    </row>
    <row r="21" spans="1:5" ht="51">
      <c r="A21" s="41" t="s">
        <v>26</v>
      </c>
      <c r="B21" s="42">
        <v>1013404</v>
      </c>
      <c r="C21" s="45"/>
      <c r="D21" s="42">
        <v>1013404</v>
      </c>
      <c r="E21" s="44">
        <v>6.0566917256367012E-3</v>
      </c>
    </row>
    <row r="22" spans="1:5">
      <c r="A22" s="41" t="s">
        <v>27</v>
      </c>
      <c r="B22" s="42">
        <v>1000000</v>
      </c>
      <c r="C22" s="45"/>
      <c r="D22" s="42">
        <v>1000000</v>
      </c>
      <c r="E22" s="44">
        <v>5.9765816255281223E-3</v>
      </c>
    </row>
    <row r="23" spans="1:5">
      <c r="A23" s="41" t="s">
        <v>28</v>
      </c>
      <c r="B23" s="42">
        <v>688705</v>
      </c>
      <c r="C23" s="45"/>
      <c r="D23" s="42">
        <v>688705</v>
      </c>
      <c r="E23" s="44">
        <v>4.1161016484093449E-3</v>
      </c>
    </row>
    <row r="24" spans="1:5">
      <c r="A24" s="41" t="s">
        <v>29</v>
      </c>
      <c r="B24" s="42">
        <v>607000</v>
      </c>
      <c r="C24" s="45"/>
      <c r="D24" s="42">
        <v>607000</v>
      </c>
      <c r="E24" s="44">
        <v>3.6277850466955703E-3</v>
      </c>
    </row>
    <row r="25" spans="1:5">
      <c r="A25" s="41" t="s">
        <v>30</v>
      </c>
      <c r="B25" s="42">
        <v>400000</v>
      </c>
      <c r="C25" s="45"/>
      <c r="D25" s="42">
        <v>400000</v>
      </c>
      <c r="E25" s="44">
        <v>2.3906326502112487E-3</v>
      </c>
    </row>
    <row r="26" spans="1:5">
      <c r="A26" s="41" t="s">
        <v>31</v>
      </c>
      <c r="B26" s="42">
        <v>256000</v>
      </c>
      <c r="C26" s="45"/>
      <c r="D26" s="42">
        <v>256000</v>
      </c>
      <c r="E26" s="44">
        <v>1.5300048961351992E-3</v>
      </c>
    </row>
    <row r="27" spans="1:5" ht="20.399999999999999">
      <c r="A27" s="41" t="s">
        <v>32</v>
      </c>
      <c r="B27" s="42">
        <v>213904</v>
      </c>
      <c r="C27" s="45"/>
      <c r="D27" s="42">
        <v>213904</v>
      </c>
      <c r="E27" s="44">
        <v>1.2784147160269674E-3</v>
      </c>
    </row>
    <row r="28" spans="1:5">
      <c r="A28" s="41" t="s">
        <v>33</v>
      </c>
      <c r="B28" s="42">
        <v>68871</v>
      </c>
      <c r="C28" s="43">
        <v>137741</v>
      </c>
      <c r="D28" s="42">
        <v>206612</v>
      </c>
      <c r="E28" s="44">
        <v>1.2348334828136164E-3</v>
      </c>
    </row>
    <row r="29" spans="1:5">
      <c r="A29" s="41" t="s">
        <v>34</v>
      </c>
      <c r="B29" s="42">
        <v>150000</v>
      </c>
      <c r="C29" s="45"/>
      <c r="D29" s="42">
        <v>150000</v>
      </c>
      <c r="E29" s="44">
        <v>8.9648724382921827E-4</v>
      </c>
    </row>
    <row r="30" spans="1:5" ht="20.399999999999999">
      <c r="A30" s="41" t="s">
        <v>35</v>
      </c>
      <c r="B30" s="42">
        <v>100000</v>
      </c>
      <c r="C30" s="45"/>
      <c r="D30" s="42">
        <v>100000</v>
      </c>
      <c r="E30" s="44">
        <v>5.9765816255281218E-4</v>
      </c>
    </row>
    <row r="31" spans="1:5" ht="20.399999999999999">
      <c r="A31" s="41" t="s">
        <v>36</v>
      </c>
      <c r="B31" s="42">
        <v>62948</v>
      </c>
      <c r="C31" s="45"/>
      <c r="D31" s="42">
        <v>62948</v>
      </c>
      <c r="E31" s="44">
        <v>3.7621386016374424E-4</v>
      </c>
    </row>
    <row r="35" spans="1:3">
      <c r="A35" s="46" t="s">
        <v>110</v>
      </c>
      <c r="B35" s="46"/>
      <c r="C35" s="46"/>
    </row>
  </sheetData>
  <mergeCells count="2">
    <mergeCell ref="A1:D1"/>
    <mergeCell ref="A35:C3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22"/>
  <sheetViews>
    <sheetView workbookViewId="0">
      <selection activeCell="D15" sqref="D15"/>
    </sheetView>
  </sheetViews>
  <sheetFormatPr defaultRowHeight="14.4"/>
  <cols>
    <col min="1" max="1" width="18" customWidth="1"/>
    <col min="2" max="2" width="12.5546875" customWidth="1"/>
  </cols>
  <sheetData>
    <row r="1" spans="1:4">
      <c r="A1" s="51" t="s">
        <v>113</v>
      </c>
      <c r="B1" s="47"/>
      <c r="C1" s="47"/>
      <c r="D1" s="47"/>
    </row>
    <row r="2" spans="1:4">
      <c r="A2" s="48"/>
      <c r="B2" s="49"/>
      <c r="C2" s="49"/>
      <c r="D2" s="49"/>
    </row>
    <row r="3" spans="1:4" ht="36">
      <c r="A3" s="2" t="s">
        <v>5</v>
      </c>
      <c r="B3" s="2" t="s">
        <v>60</v>
      </c>
    </row>
    <row r="4" spans="1:4">
      <c r="A4" s="5" t="s">
        <v>53</v>
      </c>
      <c r="B4" s="8">
        <v>100000</v>
      </c>
    </row>
    <row r="5" spans="1:4">
      <c r="A5" s="5" t="s">
        <v>47</v>
      </c>
      <c r="B5" s="8">
        <v>150000</v>
      </c>
    </row>
    <row r="6" spans="1:4">
      <c r="A6" s="5" t="s">
        <v>50</v>
      </c>
      <c r="B6" s="8">
        <v>250000</v>
      </c>
    </row>
    <row r="7" spans="1:4">
      <c r="A7" s="5" t="s">
        <v>43</v>
      </c>
      <c r="B7" s="8">
        <v>550964</v>
      </c>
    </row>
    <row r="8" spans="1:4">
      <c r="A8" s="5" t="s">
        <v>44</v>
      </c>
      <c r="B8" s="8">
        <v>1000000</v>
      </c>
    </row>
    <row r="9" spans="1:4">
      <c r="A9" s="5" t="s">
        <v>39</v>
      </c>
      <c r="B9" s="8">
        <v>1377410</v>
      </c>
    </row>
    <row r="10" spans="1:4" ht="20.399999999999999">
      <c r="A10" s="5" t="s">
        <v>36</v>
      </c>
      <c r="B10" s="8">
        <v>1753300</v>
      </c>
    </row>
    <row r="11" spans="1:4">
      <c r="A11" s="5" t="s">
        <v>49</v>
      </c>
      <c r="B11" s="8">
        <v>1900000</v>
      </c>
    </row>
    <row r="12" spans="1:4">
      <c r="A12" s="5" t="s">
        <v>38</v>
      </c>
      <c r="B12" s="8">
        <v>2000000</v>
      </c>
    </row>
    <row r="13" spans="1:4">
      <c r="A13" s="5" t="s">
        <v>48</v>
      </c>
      <c r="B13" s="8">
        <v>4780115</v>
      </c>
    </row>
    <row r="14" spans="1:4" ht="20.399999999999999">
      <c r="A14" s="5" t="s">
        <v>41</v>
      </c>
      <c r="B14" s="8">
        <v>5000000</v>
      </c>
    </row>
    <row r="15" spans="1:4">
      <c r="A15" s="5" t="s">
        <v>46</v>
      </c>
      <c r="B15" s="8">
        <v>6102088</v>
      </c>
    </row>
    <row r="16" spans="1:4">
      <c r="A16" s="5" t="s">
        <v>42</v>
      </c>
      <c r="B16" s="8">
        <v>10000000</v>
      </c>
    </row>
    <row r="17" spans="1:2">
      <c r="A17" s="5" t="s">
        <v>29</v>
      </c>
      <c r="B17" s="8">
        <v>10100000</v>
      </c>
    </row>
    <row r="18" spans="1:2" ht="20.399999999999999">
      <c r="A18" s="5" t="s">
        <v>35</v>
      </c>
      <c r="B18" s="8">
        <v>10100000</v>
      </c>
    </row>
    <row r="19" spans="1:2" ht="30.6">
      <c r="A19" s="5" t="s">
        <v>21</v>
      </c>
      <c r="B19" s="8">
        <v>20000000</v>
      </c>
    </row>
    <row r="20" spans="1:2" ht="51">
      <c r="A20" s="5" t="s">
        <v>14</v>
      </c>
      <c r="B20" s="8">
        <v>41478793</v>
      </c>
    </row>
    <row r="22" spans="1:2">
      <c r="A22" s="50" t="s">
        <v>110</v>
      </c>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21"/>
  <sheetViews>
    <sheetView workbookViewId="0">
      <selection activeCell="C20" sqref="C20"/>
    </sheetView>
  </sheetViews>
  <sheetFormatPr defaultRowHeight="14.4"/>
  <cols>
    <col min="1" max="1" width="26.109375" customWidth="1"/>
  </cols>
  <sheetData>
    <row r="1" spans="1:4">
      <c r="A1" s="51" t="s">
        <v>114</v>
      </c>
      <c r="B1" s="46"/>
    </row>
    <row r="3" spans="1:4" ht="60">
      <c r="A3" s="18"/>
      <c r="B3" s="2" t="s">
        <v>61</v>
      </c>
      <c r="C3" s="3" t="s">
        <v>62</v>
      </c>
      <c r="D3" s="2" t="s">
        <v>63</v>
      </c>
    </row>
    <row r="4" spans="1:4">
      <c r="A4" s="5" t="s">
        <v>64</v>
      </c>
      <c r="B4" s="19">
        <v>7</v>
      </c>
      <c r="C4" s="19">
        <v>0.50170000000000003</v>
      </c>
      <c r="D4" s="20">
        <v>6.4983000000000004</v>
      </c>
    </row>
    <row r="5" spans="1:4">
      <c r="A5" s="5" t="s">
        <v>65</v>
      </c>
      <c r="B5" s="19">
        <v>31.223562000000001</v>
      </c>
      <c r="C5" s="19">
        <v>0.85149900000000001</v>
      </c>
      <c r="D5" s="20">
        <v>30.372063000000001</v>
      </c>
    </row>
    <row r="6" spans="1:4" ht="30.6">
      <c r="A6" s="5" t="s">
        <v>66</v>
      </c>
      <c r="B6" s="19">
        <v>3.2445369999999998</v>
      </c>
      <c r="C6" s="19">
        <v>1.2178690000000001</v>
      </c>
      <c r="D6" s="20">
        <v>2.0266679999999999</v>
      </c>
    </row>
    <row r="7" spans="1:4">
      <c r="A7" s="5" t="s">
        <v>67</v>
      </c>
      <c r="B7" s="19">
        <v>11.705914</v>
      </c>
      <c r="C7" s="19">
        <v>2.0189300000000001</v>
      </c>
      <c r="D7" s="20">
        <v>9.6869840000000007</v>
      </c>
    </row>
    <row r="8" spans="1:4">
      <c r="A8" s="5" t="s">
        <v>68</v>
      </c>
      <c r="B8" s="19">
        <v>24.048200000000001</v>
      </c>
      <c r="C8" s="19">
        <v>2.150004</v>
      </c>
      <c r="D8" s="20">
        <v>21.898195999999999</v>
      </c>
    </row>
    <row r="9" spans="1:4">
      <c r="A9" s="5" t="s">
        <v>69</v>
      </c>
      <c r="B9" s="19">
        <v>5</v>
      </c>
      <c r="C9" s="19">
        <v>3.4959920000000002</v>
      </c>
      <c r="D9" s="20">
        <v>1.504008</v>
      </c>
    </row>
    <row r="10" spans="1:4">
      <c r="A10" s="5" t="s">
        <v>70</v>
      </c>
      <c r="B10" s="19">
        <v>24.721443000000001</v>
      </c>
      <c r="C10" s="19">
        <v>4.1195529999999998</v>
      </c>
      <c r="D10" s="20">
        <v>20.601890000000001</v>
      </c>
    </row>
    <row r="11" spans="1:4" ht="20.399999999999999">
      <c r="A11" s="5" t="s">
        <v>71</v>
      </c>
      <c r="B11" s="19">
        <v>45.665081000000001</v>
      </c>
      <c r="C11" s="19">
        <v>4.800859</v>
      </c>
      <c r="D11" s="20">
        <v>40.864221999999998</v>
      </c>
    </row>
    <row r="12" spans="1:4">
      <c r="A12" s="5" t="s">
        <v>72</v>
      </c>
      <c r="B12" s="19">
        <v>21.566310000000001</v>
      </c>
      <c r="C12" s="19">
        <v>5.850352</v>
      </c>
      <c r="D12" s="20">
        <v>15.715958000000001</v>
      </c>
    </row>
    <row r="13" spans="1:4" ht="20.399999999999999">
      <c r="A13" s="5" t="s">
        <v>73</v>
      </c>
      <c r="B13" s="19">
        <v>20</v>
      </c>
      <c r="C13" s="19">
        <v>6.5000220000000004</v>
      </c>
      <c r="D13" s="20">
        <v>13.499978</v>
      </c>
    </row>
    <row r="14" spans="1:4">
      <c r="A14" s="5" t="s">
        <v>74</v>
      </c>
      <c r="B14" s="19">
        <v>22</v>
      </c>
      <c r="C14" s="19">
        <v>7.8679189999999997</v>
      </c>
      <c r="D14" s="20">
        <v>14.132080999999999</v>
      </c>
    </row>
    <row r="15" spans="1:4" ht="20.399999999999999">
      <c r="A15" s="5" t="s">
        <v>75</v>
      </c>
      <c r="B15" s="19">
        <v>76.065101999999996</v>
      </c>
      <c r="C15" s="19">
        <v>21.713405999999999</v>
      </c>
      <c r="D15" s="20">
        <v>54.351695999999997</v>
      </c>
    </row>
    <row r="16" spans="1:4" ht="40.799999999999997">
      <c r="A16" s="5" t="s">
        <v>76</v>
      </c>
      <c r="B16" s="19">
        <v>5.5</v>
      </c>
      <c r="C16" s="19"/>
      <c r="D16" s="20">
        <v>5.5</v>
      </c>
    </row>
    <row r="17" spans="1:4">
      <c r="A17" s="5" t="s">
        <v>77</v>
      </c>
      <c r="B17" s="19">
        <v>2.6275369999999998</v>
      </c>
      <c r="C17" s="19"/>
      <c r="D17" s="20">
        <v>2.6275369999999998</v>
      </c>
    </row>
    <row r="18" spans="1:4">
      <c r="A18" s="5" t="s">
        <v>78</v>
      </c>
      <c r="B18" s="19">
        <v>0.497811</v>
      </c>
      <c r="C18" s="19"/>
      <c r="D18" s="20">
        <v>0.497811</v>
      </c>
    </row>
    <row r="19" spans="1:4" ht="20.399999999999999">
      <c r="A19" s="5" t="s">
        <v>79</v>
      </c>
      <c r="B19" s="19">
        <v>0</v>
      </c>
      <c r="C19" s="19">
        <v>17.516283000000001</v>
      </c>
      <c r="D19" s="20">
        <v>0</v>
      </c>
    </row>
    <row r="21" spans="1:4">
      <c r="A21" s="50" t="s">
        <v>110</v>
      </c>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48"/>
  <sheetViews>
    <sheetView workbookViewId="0">
      <selection activeCell="D47" sqref="D47"/>
    </sheetView>
  </sheetViews>
  <sheetFormatPr defaultColWidth="9.109375" defaultRowHeight="14.4"/>
  <cols>
    <col min="1" max="1" width="6" style="23" customWidth="1"/>
    <col min="2" max="2" width="15" style="23" customWidth="1"/>
    <col min="3" max="3" width="16.5546875" style="23" customWidth="1"/>
    <col min="4" max="4" width="13.109375" style="22" bestFit="1" customWidth="1"/>
    <col min="5" max="5" width="11.88671875" style="22" customWidth="1"/>
    <col min="6" max="6" width="13.109375" style="22" bestFit="1" customWidth="1"/>
    <col min="7" max="7" width="19.44140625" style="22" bestFit="1" customWidth="1"/>
    <col min="8" max="8" width="12.6640625" style="22" customWidth="1"/>
    <col min="9" max="9" width="14.33203125" style="22" bestFit="1" customWidth="1"/>
    <col min="10" max="16384" width="9.109375" style="22"/>
  </cols>
  <sheetData>
    <row r="1" spans="1:9">
      <c r="A1" s="22"/>
      <c r="B1" s="47" t="s">
        <v>115</v>
      </c>
      <c r="C1" s="47"/>
      <c r="D1" s="47"/>
      <c r="E1" s="47"/>
      <c r="F1" s="52"/>
      <c r="G1" s="52"/>
    </row>
    <row r="2" spans="1:9" s="25" customFormat="1" ht="57.6">
      <c r="A2" s="24" t="s">
        <v>80</v>
      </c>
      <c r="B2" s="25" t="s">
        <v>81</v>
      </c>
      <c r="C2" s="24" t="s">
        <v>82</v>
      </c>
      <c r="D2" s="25" t="s">
        <v>81</v>
      </c>
      <c r="E2" s="25" t="s">
        <v>83</v>
      </c>
      <c r="F2" s="25" t="s">
        <v>81</v>
      </c>
      <c r="G2" s="25" t="s">
        <v>84</v>
      </c>
      <c r="H2" s="25" t="s">
        <v>81</v>
      </c>
      <c r="I2" s="25" t="s">
        <v>85</v>
      </c>
    </row>
    <row r="3" spans="1:9">
      <c r="A3" s="23">
        <v>1</v>
      </c>
      <c r="B3" s="26">
        <v>38347</v>
      </c>
      <c r="C3" s="27">
        <v>2.7845053000000005E-2</v>
      </c>
      <c r="D3" s="26">
        <v>40191</v>
      </c>
      <c r="E3" s="27">
        <v>0.11148463600000004</v>
      </c>
      <c r="F3" s="26">
        <v>40389</v>
      </c>
      <c r="G3" s="27">
        <v>2.39406E-4</v>
      </c>
      <c r="H3" s="28">
        <v>41586</v>
      </c>
      <c r="I3" s="29">
        <v>5.3068599999999994E-4</v>
      </c>
    </row>
    <row r="4" spans="1:9">
      <c r="A4" s="23">
        <v>2</v>
      </c>
      <c r="B4" s="26">
        <v>38348</v>
      </c>
      <c r="C4" s="27">
        <v>5.2552545999999985E-2</v>
      </c>
      <c r="D4" s="26">
        <v>40192</v>
      </c>
      <c r="E4" s="27">
        <v>0.23141942499999998</v>
      </c>
      <c r="F4" s="26">
        <v>40390</v>
      </c>
      <c r="G4" s="27">
        <v>3.7537019999999998E-3</v>
      </c>
      <c r="H4" s="28">
        <v>41587</v>
      </c>
      <c r="I4" s="29">
        <v>6.6100450000000002E-3</v>
      </c>
    </row>
    <row r="5" spans="1:9">
      <c r="A5" s="23">
        <v>3</v>
      </c>
      <c r="B5" s="26">
        <v>38349</v>
      </c>
      <c r="C5" s="27">
        <v>1.8293588E-2</v>
      </c>
      <c r="D5" s="26">
        <v>40193</v>
      </c>
      <c r="E5" s="27">
        <v>0.233636292</v>
      </c>
      <c r="F5" s="26">
        <v>40391</v>
      </c>
      <c r="G5" s="27">
        <v>2.3375065000000004E-2</v>
      </c>
      <c r="H5" s="28">
        <v>41588</v>
      </c>
      <c r="I5" s="29">
        <v>2.4219646999999997E-2</v>
      </c>
    </row>
    <row r="6" spans="1:9">
      <c r="A6" s="23">
        <v>4</v>
      </c>
      <c r="B6" s="26">
        <v>38350</v>
      </c>
      <c r="C6" s="27">
        <v>9.3247180999999998E-2</v>
      </c>
      <c r="D6" s="26">
        <v>40194</v>
      </c>
      <c r="E6" s="27">
        <v>9.7969699999999986E-3</v>
      </c>
      <c r="F6" s="26">
        <v>40392</v>
      </c>
      <c r="G6" s="27">
        <v>4.3948579999999989E-3</v>
      </c>
      <c r="H6" s="28">
        <v>41589</v>
      </c>
      <c r="I6" s="29">
        <v>4.9998300000000002E-2</v>
      </c>
    </row>
    <row r="7" spans="1:9">
      <c r="A7" s="23">
        <v>5</v>
      </c>
      <c r="B7" s="26">
        <v>38351</v>
      </c>
      <c r="C7" s="27">
        <v>0.10167737000000004</v>
      </c>
      <c r="D7" s="26">
        <v>40195</v>
      </c>
      <c r="E7" s="27">
        <v>1.9006685999999995E-2</v>
      </c>
      <c r="F7" s="26">
        <v>40393</v>
      </c>
      <c r="G7" s="27">
        <v>2.1502409E-2</v>
      </c>
      <c r="H7" s="28">
        <v>41590</v>
      </c>
      <c r="I7" s="29">
        <v>2.0578410999999998E-2</v>
      </c>
    </row>
    <row r="8" spans="1:9">
      <c r="A8" s="23">
        <v>6</v>
      </c>
      <c r="B8" s="26">
        <v>38352</v>
      </c>
      <c r="C8" s="27">
        <v>0.12509981499999998</v>
      </c>
      <c r="D8" s="26">
        <v>40196</v>
      </c>
      <c r="E8" s="27">
        <v>0.11411596900000004</v>
      </c>
      <c r="F8" s="26">
        <v>40394</v>
      </c>
      <c r="G8" s="27">
        <v>4.5868067999999998E-2</v>
      </c>
      <c r="H8" s="28">
        <v>41591</v>
      </c>
      <c r="I8" s="29">
        <v>5.6269099999999997E-3</v>
      </c>
    </row>
    <row r="9" spans="1:9">
      <c r="A9" s="23">
        <v>7</v>
      </c>
      <c r="B9" s="26">
        <v>38353</v>
      </c>
      <c r="C9" s="27">
        <v>0.67546646799999988</v>
      </c>
      <c r="D9" s="26">
        <v>40197</v>
      </c>
      <c r="E9" s="27">
        <v>0.140355386</v>
      </c>
      <c r="F9" s="26">
        <v>40395</v>
      </c>
      <c r="G9" s="27">
        <v>2.9647096000000005E-2</v>
      </c>
      <c r="H9" s="28">
        <v>41592</v>
      </c>
      <c r="I9" s="29">
        <v>3.1618138999999996E-2</v>
      </c>
    </row>
    <row r="10" spans="1:9">
      <c r="A10" s="23">
        <v>8</v>
      </c>
      <c r="B10" s="26">
        <v>38354</v>
      </c>
      <c r="C10" s="27">
        <v>6.5520191999999991E-2</v>
      </c>
      <c r="D10" s="26">
        <v>40198</v>
      </c>
      <c r="E10" s="27">
        <v>0.10982169700000002</v>
      </c>
      <c r="F10" s="26">
        <v>40396</v>
      </c>
      <c r="G10" s="27">
        <v>0.12450624800000001</v>
      </c>
      <c r="H10" s="28">
        <v>41593</v>
      </c>
      <c r="I10" s="29">
        <v>2.6217787999999999E-2</v>
      </c>
    </row>
    <row r="11" spans="1:9">
      <c r="A11" s="23">
        <v>9</v>
      </c>
      <c r="B11" s="26">
        <v>38355</v>
      </c>
      <c r="C11" s="27">
        <v>1.3549391000000004E-2</v>
      </c>
      <c r="D11" s="26">
        <v>40199</v>
      </c>
      <c r="E11" s="27">
        <v>0.13462844699999998</v>
      </c>
      <c r="F11" s="26">
        <v>40397</v>
      </c>
      <c r="G11" s="27">
        <v>8.2028759999999996E-3</v>
      </c>
      <c r="H11" s="28">
        <v>41594</v>
      </c>
      <c r="I11" s="29">
        <v>5.6294799999999996E-4</v>
      </c>
    </row>
    <row r="12" spans="1:9">
      <c r="A12" s="23">
        <v>10</v>
      </c>
      <c r="B12" s="26">
        <v>38356</v>
      </c>
      <c r="C12" s="27">
        <v>5.7305982999999998E-2</v>
      </c>
      <c r="D12" s="26">
        <v>40200</v>
      </c>
      <c r="E12" s="27">
        <v>0.53438572899999992</v>
      </c>
      <c r="F12" s="26">
        <v>40398</v>
      </c>
      <c r="G12" s="27">
        <v>2.7208409999999999E-3</v>
      </c>
      <c r="H12" s="28">
        <v>41595</v>
      </c>
      <c r="I12" s="30">
        <v>0</v>
      </c>
    </row>
    <row r="13" spans="1:9">
      <c r="A13" s="23">
        <v>11</v>
      </c>
      <c r="B13" s="26">
        <v>38357</v>
      </c>
      <c r="C13" s="27">
        <v>4.5410903999999995E-2</v>
      </c>
      <c r="D13" s="26">
        <v>40201</v>
      </c>
      <c r="E13" s="27">
        <v>3.4598706E-2</v>
      </c>
      <c r="F13" s="26">
        <v>40399</v>
      </c>
      <c r="G13" s="27">
        <v>2.092422E-3</v>
      </c>
      <c r="H13" s="28">
        <v>41596</v>
      </c>
      <c r="I13" s="31">
        <v>0</v>
      </c>
    </row>
    <row r="14" spans="1:9">
      <c r="A14" s="23">
        <v>12</v>
      </c>
      <c r="B14" s="26">
        <v>38358</v>
      </c>
      <c r="C14" s="27">
        <v>2.2276751000000004E-2</v>
      </c>
      <c r="D14" s="26">
        <v>40202</v>
      </c>
      <c r="E14" s="27">
        <v>7.0957220000000005E-3</v>
      </c>
      <c r="F14" s="26">
        <v>40400</v>
      </c>
      <c r="G14" s="27">
        <v>3.0481343000000001E-2</v>
      </c>
    </row>
    <row r="15" spans="1:9">
      <c r="A15" s="23">
        <v>13</v>
      </c>
      <c r="B15" s="26">
        <v>38359</v>
      </c>
      <c r="C15" s="27">
        <v>4.3571736999999999E-2</v>
      </c>
      <c r="D15" s="26">
        <v>40203</v>
      </c>
      <c r="E15" s="27">
        <v>8.6011899000000003E-2</v>
      </c>
      <c r="F15" s="26">
        <v>40401</v>
      </c>
      <c r="G15" s="27">
        <v>4.4291341000000005E-2</v>
      </c>
    </row>
    <row r="16" spans="1:9">
      <c r="A16" s="23">
        <v>14</v>
      </c>
      <c r="B16" s="26">
        <v>38360</v>
      </c>
      <c r="C16" s="27">
        <v>4.8408560000000002E-3</v>
      </c>
      <c r="D16" s="26">
        <v>40204</v>
      </c>
      <c r="E16" s="27">
        <v>3.1178895000000012E-2</v>
      </c>
      <c r="F16" s="26">
        <v>40402</v>
      </c>
      <c r="G16" s="27">
        <v>0.13043437900000002</v>
      </c>
    </row>
    <row r="17" spans="1:7">
      <c r="A17" s="23">
        <v>15</v>
      </c>
      <c r="B17" s="26">
        <v>38361</v>
      </c>
      <c r="C17" s="27">
        <v>4.6119323000000011E-2</v>
      </c>
      <c r="D17" s="26">
        <v>40205</v>
      </c>
      <c r="E17" s="27">
        <v>0.21921057200000008</v>
      </c>
      <c r="F17" s="26">
        <v>40403</v>
      </c>
      <c r="G17" s="27">
        <v>2.5360796000000001E-2</v>
      </c>
    </row>
    <row r="18" spans="1:7">
      <c r="A18" s="23">
        <v>16</v>
      </c>
      <c r="B18" s="26">
        <v>38362</v>
      </c>
      <c r="C18" s="27">
        <v>5.3367315999999998E-2</v>
      </c>
      <c r="D18" s="26">
        <v>40206</v>
      </c>
      <c r="E18" s="27">
        <v>5.5162892999999998E-2</v>
      </c>
      <c r="F18" s="26">
        <v>40404</v>
      </c>
      <c r="G18" s="27">
        <v>9.3235639999999995E-3</v>
      </c>
    </row>
    <row r="19" spans="1:7">
      <c r="A19" s="23">
        <v>17</v>
      </c>
      <c r="B19" s="26">
        <v>38363</v>
      </c>
      <c r="C19" s="27">
        <v>0.38432477600000009</v>
      </c>
      <c r="D19" s="26">
        <v>40207</v>
      </c>
      <c r="E19" s="27">
        <v>1.2171819999999998E-2</v>
      </c>
      <c r="F19" s="26">
        <v>40405</v>
      </c>
      <c r="G19" s="27">
        <v>5.9033420000000007E-3</v>
      </c>
    </row>
    <row r="20" spans="1:7">
      <c r="A20" s="23">
        <v>18</v>
      </c>
      <c r="B20" s="26">
        <v>38364</v>
      </c>
      <c r="C20" s="27">
        <v>0.29352900699999995</v>
      </c>
      <c r="D20" s="26">
        <v>40209</v>
      </c>
      <c r="E20" s="27">
        <v>4.1333409999999996E-3</v>
      </c>
      <c r="F20" s="26">
        <v>40406</v>
      </c>
      <c r="G20" s="27">
        <v>5.0450689999999986E-2</v>
      </c>
    </row>
    <row r="21" spans="1:7">
      <c r="A21" s="23">
        <v>19</v>
      </c>
      <c r="B21" s="26">
        <v>38365</v>
      </c>
      <c r="C21" s="27">
        <v>2.1108367000000003E-2</v>
      </c>
      <c r="D21" s="26">
        <v>40210</v>
      </c>
      <c r="E21" s="27">
        <v>4.836501800000001E-2</v>
      </c>
      <c r="F21" s="26">
        <v>40407</v>
      </c>
      <c r="G21" s="27">
        <v>0.21035488000000002</v>
      </c>
    </row>
    <row r="22" spans="1:7">
      <c r="A22" s="23">
        <v>20</v>
      </c>
      <c r="B22" s="26">
        <v>38366</v>
      </c>
      <c r="C22" s="27">
        <v>3.2222838000000004E-2</v>
      </c>
      <c r="D22" s="26">
        <v>40211</v>
      </c>
      <c r="E22" s="27">
        <v>1.2475920999999999E-2</v>
      </c>
      <c r="F22" s="26">
        <v>40408</v>
      </c>
      <c r="G22" s="27">
        <v>8.7949228999999976E-2</v>
      </c>
    </row>
    <row r="24" spans="1:7" ht="43.2">
      <c r="A24" s="24" t="s">
        <v>80</v>
      </c>
      <c r="B24" s="24" t="s">
        <v>86</v>
      </c>
      <c r="C24" s="25" t="s">
        <v>83</v>
      </c>
      <c r="D24" s="25" t="s">
        <v>84</v>
      </c>
      <c r="E24" s="25" t="s">
        <v>87</v>
      </c>
    </row>
    <row r="25" spans="1:7">
      <c r="A25" s="23" t="s">
        <v>88</v>
      </c>
      <c r="B25" s="27">
        <f>C3</f>
        <v>2.7845053000000005E-2</v>
      </c>
      <c r="C25" s="27">
        <f>E3</f>
        <v>0.11148463600000004</v>
      </c>
      <c r="D25" s="27">
        <f>G3</f>
        <v>2.39406E-4</v>
      </c>
      <c r="E25" s="29">
        <f>I3</f>
        <v>5.3068599999999994E-4</v>
      </c>
      <c r="G25" s="32"/>
    </row>
    <row r="26" spans="1:7">
      <c r="A26" s="23" t="s">
        <v>89</v>
      </c>
      <c r="B26" s="27">
        <f t="shared" ref="B26:B44" si="0">B25+C4</f>
        <v>8.0397598999999986E-2</v>
      </c>
      <c r="C26" s="27">
        <f t="shared" ref="C26:C44" si="1">C25+E4</f>
        <v>0.34290406100000004</v>
      </c>
      <c r="D26" s="27">
        <f t="shared" ref="D26:D44" si="2">D25+G4</f>
        <v>3.9931079999999996E-3</v>
      </c>
      <c r="E26" s="29">
        <f t="shared" ref="E26:E35" si="3">E25+I4</f>
        <v>7.140731E-3</v>
      </c>
    </row>
    <row r="27" spans="1:7">
      <c r="A27" s="23" t="s">
        <v>90</v>
      </c>
      <c r="B27" s="27">
        <f t="shared" si="0"/>
        <v>9.8691186999999986E-2</v>
      </c>
      <c r="C27" s="27">
        <f t="shared" si="1"/>
        <v>0.57654035300000006</v>
      </c>
      <c r="D27" s="27">
        <f t="shared" si="2"/>
        <v>2.7368173000000003E-2</v>
      </c>
      <c r="E27" s="29">
        <f t="shared" si="3"/>
        <v>3.1360377999999994E-2</v>
      </c>
      <c r="F27" s="27"/>
    </row>
    <row r="28" spans="1:7">
      <c r="A28" s="23" t="s">
        <v>91</v>
      </c>
      <c r="B28" s="27">
        <f t="shared" si="0"/>
        <v>0.19193836799999997</v>
      </c>
      <c r="C28" s="27">
        <f t="shared" si="1"/>
        <v>0.58633732300000008</v>
      </c>
      <c r="D28" s="27">
        <f t="shared" si="2"/>
        <v>3.1763031000000004E-2</v>
      </c>
      <c r="E28" s="29">
        <f t="shared" si="3"/>
        <v>8.135867799999999E-2</v>
      </c>
      <c r="F28" s="27"/>
    </row>
    <row r="29" spans="1:7">
      <c r="A29" s="23" t="s">
        <v>92</v>
      </c>
      <c r="B29" s="27">
        <f t="shared" si="0"/>
        <v>0.29361573800000001</v>
      </c>
      <c r="C29" s="27">
        <f t="shared" si="1"/>
        <v>0.60534400900000007</v>
      </c>
      <c r="D29" s="27">
        <f t="shared" si="2"/>
        <v>5.3265440000000004E-2</v>
      </c>
      <c r="E29" s="29">
        <f t="shared" si="3"/>
        <v>0.10193708899999998</v>
      </c>
      <c r="F29" s="27"/>
    </row>
    <row r="30" spans="1:7">
      <c r="A30" s="23" t="s">
        <v>93</v>
      </c>
      <c r="B30" s="27">
        <f t="shared" si="0"/>
        <v>0.41871555299999996</v>
      </c>
      <c r="C30" s="27">
        <f t="shared" si="1"/>
        <v>0.71945997800000017</v>
      </c>
      <c r="D30" s="27">
        <f t="shared" si="2"/>
        <v>9.9133508000000009E-2</v>
      </c>
      <c r="E30" s="29">
        <f t="shared" si="3"/>
        <v>0.10756399899999998</v>
      </c>
      <c r="F30" s="27"/>
    </row>
    <row r="31" spans="1:7">
      <c r="A31" s="23" t="s">
        <v>94</v>
      </c>
      <c r="B31" s="27">
        <f t="shared" si="0"/>
        <v>1.0941820209999999</v>
      </c>
      <c r="C31" s="27">
        <f t="shared" si="1"/>
        <v>0.85981536400000014</v>
      </c>
      <c r="D31" s="27">
        <f t="shared" si="2"/>
        <v>0.12878060400000002</v>
      </c>
      <c r="E31" s="29">
        <f t="shared" si="3"/>
        <v>0.13918213799999998</v>
      </c>
      <c r="F31" s="27"/>
    </row>
    <row r="32" spans="1:7">
      <c r="A32" s="23" t="s">
        <v>95</v>
      </c>
      <c r="B32" s="27">
        <f t="shared" si="0"/>
        <v>1.1597022129999999</v>
      </c>
      <c r="C32" s="27">
        <f t="shared" si="1"/>
        <v>0.96963706100000013</v>
      </c>
      <c r="D32" s="27">
        <f t="shared" si="2"/>
        <v>0.25328685200000001</v>
      </c>
      <c r="E32" s="29">
        <f t="shared" si="3"/>
        <v>0.16539992599999997</v>
      </c>
      <c r="F32" s="27"/>
    </row>
    <row r="33" spans="1:6">
      <c r="A33" s="23" t="s">
        <v>96</v>
      </c>
      <c r="B33" s="27">
        <f t="shared" si="0"/>
        <v>1.1732516039999998</v>
      </c>
      <c r="C33" s="27">
        <f t="shared" si="1"/>
        <v>1.1042655080000001</v>
      </c>
      <c r="D33" s="27">
        <f t="shared" si="2"/>
        <v>0.26148972800000003</v>
      </c>
      <c r="E33" s="29">
        <f t="shared" si="3"/>
        <v>0.16596287399999998</v>
      </c>
      <c r="F33" s="27"/>
    </row>
    <row r="34" spans="1:6">
      <c r="A34" s="23" t="s">
        <v>97</v>
      </c>
      <c r="B34" s="27">
        <f t="shared" si="0"/>
        <v>1.2305575869999998</v>
      </c>
      <c r="C34" s="27">
        <f t="shared" si="1"/>
        <v>1.6386512369999999</v>
      </c>
      <c r="D34" s="27">
        <f t="shared" si="2"/>
        <v>0.26421056900000001</v>
      </c>
      <c r="E34" s="29">
        <f t="shared" si="3"/>
        <v>0.16596287399999998</v>
      </c>
      <c r="F34" s="27"/>
    </row>
    <row r="35" spans="1:6">
      <c r="A35" s="23" t="s">
        <v>98</v>
      </c>
      <c r="B35" s="27">
        <f t="shared" si="0"/>
        <v>1.2759684909999998</v>
      </c>
      <c r="C35" s="27">
        <f t="shared" si="1"/>
        <v>1.6732499429999999</v>
      </c>
      <c r="D35" s="27">
        <f t="shared" si="2"/>
        <v>0.26630299099999999</v>
      </c>
      <c r="E35" s="29">
        <f t="shared" si="3"/>
        <v>0.16596287399999998</v>
      </c>
      <c r="F35" s="27"/>
    </row>
    <row r="36" spans="1:6">
      <c r="A36" s="23" t="s">
        <v>99</v>
      </c>
      <c r="B36" s="27">
        <f t="shared" si="0"/>
        <v>1.2982452419999997</v>
      </c>
      <c r="C36" s="27">
        <f t="shared" si="1"/>
        <v>1.6803456649999999</v>
      </c>
      <c r="D36" s="27">
        <f t="shared" si="2"/>
        <v>0.29678433399999998</v>
      </c>
      <c r="E36" s="27"/>
      <c r="F36" s="27"/>
    </row>
    <row r="37" spans="1:6">
      <c r="A37" s="23" t="s">
        <v>100</v>
      </c>
      <c r="B37" s="27">
        <f t="shared" si="0"/>
        <v>1.3418169789999996</v>
      </c>
      <c r="C37" s="27">
        <f t="shared" si="1"/>
        <v>1.766357564</v>
      </c>
      <c r="D37" s="27">
        <f t="shared" si="2"/>
        <v>0.34107567499999997</v>
      </c>
      <c r="E37" s="27"/>
      <c r="F37" s="27"/>
    </row>
    <row r="38" spans="1:6">
      <c r="A38" s="23" t="s">
        <v>101</v>
      </c>
      <c r="B38" s="27">
        <f t="shared" si="0"/>
        <v>1.3466578349999996</v>
      </c>
      <c r="C38" s="27">
        <f t="shared" si="1"/>
        <v>1.797536459</v>
      </c>
      <c r="D38" s="27">
        <f t="shared" si="2"/>
        <v>0.47151005400000001</v>
      </c>
      <c r="E38" s="27"/>
      <c r="F38" s="27"/>
    </row>
    <row r="39" spans="1:6">
      <c r="A39" s="23" t="s">
        <v>102</v>
      </c>
      <c r="B39" s="27">
        <f t="shared" si="0"/>
        <v>1.3927771579999997</v>
      </c>
      <c r="C39" s="27">
        <f t="shared" si="1"/>
        <v>2.016747031</v>
      </c>
      <c r="D39" s="27">
        <f t="shared" si="2"/>
        <v>0.49687085000000003</v>
      </c>
      <c r="E39" s="27"/>
      <c r="F39" s="27"/>
    </row>
    <row r="40" spans="1:6">
      <c r="A40" s="23" t="s">
        <v>103</v>
      </c>
      <c r="B40" s="27">
        <f t="shared" si="0"/>
        <v>1.4461444739999996</v>
      </c>
      <c r="C40" s="27">
        <f t="shared" si="1"/>
        <v>2.0719099239999998</v>
      </c>
      <c r="D40" s="27">
        <f t="shared" si="2"/>
        <v>0.50619441399999998</v>
      </c>
      <c r="E40" s="27"/>
      <c r="F40" s="27"/>
    </row>
    <row r="41" spans="1:6">
      <c r="A41" s="23" t="s">
        <v>104</v>
      </c>
      <c r="B41" s="27">
        <f t="shared" si="0"/>
        <v>1.8304692499999997</v>
      </c>
      <c r="C41" s="27">
        <f t="shared" si="1"/>
        <v>2.0840817439999997</v>
      </c>
      <c r="D41" s="27">
        <f t="shared" si="2"/>
        <v>0.51209775599999996</v>
      </c>
      <c r="E41" s="27"/>
      <c r="F41" s="27"/>
    </row>
    <row r="42" spans="1:6">
      <c r="A42" s="23" t="s">
        <v>105</v>
      </c>
      <c r="B42" s="27">
        <f t="shared" si="0"/>
        <v>2.1239982569999998</v>
      </c>
      <c r="C42" s="27">
        <f t="shared" si="1"/>
        <v>2.0882150849999999</v>
      </c>
      <c r="D42" s="27">
        <f t="shared" si="2"/>
        <v>0.56254844599999998</v>
      </c>
      <c r="E42" s="27"/>
      <c r="F42" s="27"/>
    </row>
    <row r="43" spans="1:6">
      <c r="A43" s="23" t="s">
        <v>106</v>
      </c>
      <c r="B43" s="27">
        <f t="shared" si="0"/>
        <v>2.1451066239999999</v>
      </c>
      <c r="C43" s="27">
        <f t="shared" si="1"/>
        <v>2.136580103</v>
      </c>
      <c r="D43" s="27">
        <f t="shared" si="2"/>
        <v>0.772903326</v>
      </c>
      <c r="E43" s="27"/>
      <c r="F43" s="27"/>
    </row>
    <row r="44" spans="1:6">
      <c r="A44" s="23" t="s">
        <v>107</v>
      </c>
      <c r="B44" s="27">
        <f t="shared" si="0"/>
        <v>2.1773294619999999</v>
      </c>
      <c r="C44" s="27">
        <f t="shared" si="1"/>
        <v>2.1490560240000001</v>
      </c>
      <c r="D44" s="27">
        <f t="shared" si="2"/>
        <v>0.86085255500000002</v>
      </c>
      <c r="E44" s="27"/>
      <c r="F44" s="27"/>
    </row>
    <row r="48" spans="1:6" ht="28.8">
      <c r="B48" s="53" t="s">
        <v>112</v>
      </c>
      <c r="C48" s="24"/>
    </row>
  </sheetData>
  <mergeCells count="1">
    <mergeCell ref="B1:G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V66"/>
  <sheetViews>
    <sheetView zoomScaleNormal="100" workbookViewId="0">
      <selection activeCell="A9" sqref="A9:XFD57"/>
    </sheetView>
  </sheetViews>
  <sheetFormatPr defaultRowHeight="14.4"/>
  <cols>
    <col min="1" max="1" width="35.6640625" style="1" customWidth="1"/>
    <col min="2" max="2" width="21.33203125" style="1" customWidth="1"/>
    <col min="3" max="3" width="20.109375" style="1" customWidth="1"/>
    <col min="4" max="5" width="17.33203125" style="1" customWidth="1"/>
    <col min="6" max="6" width="19.33203125" style="1" customWidth="1"/>
    <col min="7" max="7" width="17.88671875" style="1" customWidth="1"/>
    <col min="8" max="8" width="11.44140625" style="1" customWidth="1"/>
    <col min="9" max="9" width="15.6640625" style="1" customWidth="1"/>
    <col min="10" max="256" width="8.88671875" style="1"/>
    <col min="257" max="257" width="35.6640625" style="1" customWidth="1"/>
    <col min="258" max="258" width="21.33203125" style="1" customWidth="1"/>
    <col min="259" max="259" width="20.109375" style="1" customWidth="1"/>
    <col min="260" max="261" width="17.33203125" style="1" customWidth="1"/>
    <col min="262" max="262" width="19.33203125" style="1" customWidth="1"/>
    <col min="263" max="263" width="17.88671875" style="1" customWidth="1"/>
    <col min="264" max="264" width="11.44140625" style="1" customWidth="1"/>
    <col min="265" max="265" width="15.6640625" style="1" customWidth="1"/>
    <col min="266" max="512" width="8.88671875" style="1"/>
    <col min="513" max="513" width="35.6640625" style="1" customWidth="1"/>
    <col min="514" max="514" width="21.33203125" style="1" customWidth="1"/>
    <col min="515" max="515" width="20.109375" style="1" customWidth="1"/>
    <col min="516" max="517" width="17.33203125" style="1" customWidth="1"/>
    <col min="518" max="518" width="19.33203125" style="1" customWidth="1"/>
    <col min="519" max="519" width="17.88671875" style="1" customWidth="1"/>
    <col min="520" max="520" width="11.44140625" style="1" customWidth="1"/>
    <col min="521" max="521" width="15.6640625" style="1" customWidth="1"/>
    <col min="522" max="768" width="8.88671875" style="1"/>
    <col min="769" max="769" width="35.6640625" style="1" customWidth="1"/>
    <col min="770" max="770" width="21.33203125" style="1" customWidth="1"/>
    <col min="771" max="771" width="20.109375" style="1" customWidth="1"/>
    <col min="772" max="773" width="17.33203125" style="1" customWidth="1"/>
    <col min="774" max="774" width="19.33203125" style="1" customWidth="1"/>
    <col min="775" max="775" width="17.88671875" style="1" customWidth="1"/>
    <col min="776" max="776" width="11.44140625" style="1" customWidth="1"/>
    <col min="777" max="777" width="15.6640625" style="1" customWidth="1"/>
    <col min="778" max="1024" width="8.88671875" style="1"/>
    <col min="1025" max="1025" width="35.6640625" style="1" customWidth="1"/>
    <col min="1026" max="1026" width="21.33203125" style="1" customWidth="1"/>
    <col min="1027" max="1027" width="20.109375" style="1" customWidth="1"/>
    <col min="1028" max="1029" width="17.33203125" style="1" customWidth="1"/>
    <col min="1030" max="1030" width="19.33203125" style="1" customWidth="1"/>
    <col min="1031" max="1031" width="17.88671875" style="1" customWidth="1"/>
    <col min="1032" max="1032" width="11.44140625" style="1" customWidth="1"/>
    <col min="1033" max="1033" width="15.6640625" style="1" customWidth="1"/>
    <col min="1034" max="1280" width="8.88671875" style="1"/>
    <col min="1281" max="1281" width="35.6640625" style="1" customWidth="1"/>
    <col min="1282" max="1282" width="21.33203125" style="1" customWidth="1"/>
    <col min="1283" max="1283" width="20.109375" style="1" customWidth="1"/>
    <col min="1284" max="1285" width="17.33203125" style="1" customWidth="1"/>
    <col min="1286" max="1286" width="19.33203125" style="1" customWidth="1"/>
    <col min="1287" max="1287" width="17.88671875" style="1" customWidth="1"/>
    <col min="1288" max="1288" width="11.44140625" style="1" customWidth="1"/>
    <col min="1289" max="1289" width="15.6640625" style="1" customWidth="1"/>
    <col min="1290" max="1536" width="8.88671875" style="1"/>
    <col min="1537" max="1537" width="35.6640625" style="1" customWidth="1"/>
    <col min="1538" max="1538" width="21.33203125" style="1" customWidth="1"/>
    <col min="1539" max="1539" width="20.109375" style="1" customWidth="1"/>
    <col min="1540" max="1541" width="17.33203125" style="1" customWidth="1"/>
    <col min="1542" max="1542" width="19.33203125" style="1" customWidth="1"/>
    <col min="1543" max="1543" width="17.88671875" style="1" customWidth="1"/>
    <col min="1544" max="1544" width="11.44140625" style="1" customWidth="1"/>
    <col min="1545" max="1545" width="15.6640625" style="1" customWidth="1"/>
    <col min="1546" max="1792" width="8.88671875" style="1"/>
    <col min="1793" max="1793" width="35.6640625" style="1" customWidth="1"/>
    <col min="1794" max="1794" width="21.33203125" style="1" customWidth="1"/>
    <col min="1795" max="1795" width="20.109375" style="1" customWidth="1"/>
    <col min="1796" max="1797" width="17.33203125" style="1" customWidth="1"/>
    <col min="1798" max="1798" width="19.33203125" style="1" customWidth="1"/>
    <col min="1799" max="1799" width="17.88671875" style="1" customWidth="1"/>
    <col min="1800" max="1800" width="11.44140625" style="1" customWidth="1"/>
    <col min="1801" max="1801" width="15.6640625" style="1" customWidth="1"/>
    <col min="1802" max="2048" width="8.88671875" style="1"/>
    <col min="2049" max="2049" width="35.6640625" style="1" customWidth="1"/>
    <col min="2050" max="2050" width="21.33203125" style="1" customWidth="1"/>
    <col min="2051" max="2051" width="20.109375" style="1" customWidth="1"/>
    <col min="2052" max="2053" width="17.33203125" style="1" customWidth="1"/>
    <col min="2054" max="2054" width="19.33203125" style="1" customWidth="1"/>
    <col min="2055" max="2055" width="17.88671875" style="1" customWidth="1"/>
    <col min="2056" max="2056" width="11.44140625" style="1" customWidth="1"/>
    <col min="2057" max="2057" width="15.6640625" style="1" customWidth="1"/>
    <col min="2058" max="2304" width="8.88671875" style="1"/>
    <col min="2305" max="2305" width="35.6640625" style="1" customWidth="1"/>
    <col min="2306" max="2306" width="21.33203125" style="1" customWidth="1"/>
    <col min="2307" max="2307" width="20.109375" style="1" customWidth="1"/>
    <col min="2308" max="2309" width="17.33203125" style="1" customWidth="1"/>
    <col min="2310" max="2310" width="19.33203125" style="1" customWidth="1"/>
    <col min="2311" max="2311" width="17.88671875" style="1" customWidth="1"/>
    <col min="2312" max="2312" width="11.44140625" style="1" customWidth="1"/>
    <col min="2313" max="2313" width="15.6640625" style="1" customWidth="1"/>
    <col min="2314" max="2560" width="8.88671875" style="1"/>
    <col min="2561" max="2561" width="35.6640625" style="1" customWidth="1"/>
    <col min="2562" max="2562" width="21.33203125" style="1" customWidth="1"/>
    <col min="2563" max="2563" width="20.109375" style="1" customWidth="1"/>
    <col min="2564" max="2565" width="17.33203125" style="1" customWidth="1"/>
    <col min="2566" max="2566" width="19.33203125" style="1" customWidth="1"/>
    <col min="2567" max="2567" width="17.88671875" style="1" customWidth="1"/>
    <col min="2568" max="2568" width="11.44140625" style="1" customWidth="1"/>
    <col min="2569" max="2569" width="15.6640625" style="1" customWidth="1"/>
    <col min="2570" max="2816" width="8.88671875" style="1"/>
    <col min="2817" max="2817" width="35.6640625" style="1" customWidth="1"/>
    <col min="2818" max="2818" width="21.33203125" style="1" customWidth="1"/>
    <col min="2819" max="2819" width="20.109375" style="1" customWidth="1"/>
    <col min="2820" max="2821" width="17.33203125" style="1" customWidth="1"/>
    <col min="2822" max="2822" width="19.33203125" style="1" customWidth="1"/>
    <col min="2823" max="2823" width="17.88671875" style="1" customWidth="1"/>
    <col min="2824" max="2824" width="11.44140625" style="1" customWidth="1"/>
    <col min="2825" max="2825" width="15.6640625" style="1" customWidth="1"/>
    <col min="2826" max="3072" width="8.88671875" style="1"/>
    <col min="3073" max="3073" width="35.6640625" style="1" customWidth="1"/>
    <col min="3074" max="3074" width="21.33203125" style="1" customWidth="1"/>
    <col min="3075" max="3075" width="20.109375" style="1" customWidth="1"/>
    <col min="3076" max="3077" width="17.33203125" style="1" customWidth="1"/>
    <col min="3078" max="3078" width="19.33203125" style="1" customWidth="1"/>
    <col min="3079" max="3079" width="17.88671875" style="1" customWidth="1"/>
    <col min="3080" max="3080" width="11.44140625" style="1" customWidth="1"/>
    <col min="3081" max="3081" width="15.6640625" style="1" customWidth="1"/>
    <col min="3082" max="3328" width="8.88671875" style="1"/>
    <col min="3329" max="3329" width="35.6640625" style="1" customWidth="1"/>
    <col min="3330" max="3330" width="21.33203125" style="1" customWidth="1"/>
    <col min="3331" max="3331" width="20.109375" style="1" customWidth="1"/>
    <col min="3332" max="3333" width="17.33203125" style="1" customWidth="1"/>
    <col min="3334" max="3334" width="19.33203125" style="1" customWidth="1"/>
    <col min="3335" max="3335" width="17.88671875" style="1" customWidth="1"/>
    <col min="3336" max="3336" width="11.44140625" style="1" customWidth="1"/>
    <col min="3337" max="3337" width="15.6640625" style="1" customWidth="1"/>
    <col min="3338" max="3584" width="8.88671875" style="1"/>
    <col min="3585" max="3585" width="35.6640625" style="1" customWidth="1"/>
    <col min="3586" max="3586" width="21.33203125" style="1" customWidth="1"/>
    <col min="3587" max="3587" width="20.109375" style="1" customWidth="1"/>
    <col min="3588" max="3589" width="17.33203125" style="1" customWidth="1"/>
    <col min="3590" max="3590" width="19.33203125" style="1" customWidth="1"/>
    <col min="3591" max="3591" width="17.88671875" style="1" customWidth="1"/>
    <col min="3592" max="3592" width="11.44140625" style="1" customWidth="1"/>
    <col min="3593" max="3593" width="15.6640625" style="1" customWidth="1"/>
    <col min="3594" max="3840" width="8.88671875" style="1"/>
    <col min="3841" max="3841" width="35.6640625" style="1" customWidth="1"/>
    <col min="3842" max="3842" width="21.33203125" style="1" customWidth="1"/>
    <col min="3843" max="3843" width="20.109375" style="1" customWidth="1"/>
    <col min="3844" max="3845" width="17.33203125" style="1" customWidth="1"/>
    <col min="3846" max="3846" width="19.33203125" style="1" customWidth="1"/>
    <col min="3847" max="3847" width="17.88671875" style="1" customWidth="1"/>
    <col min="3848" max="3848" width="11.44140625" style="1" customWidth="1"/>
    <col min="3849" max="3849" width="15.6640625" style="1" customWidth="1"/>
    <col min="3850" max="4096" width="8.88671875" style="1"/>
    <col min="4097" max="4097" width="35.6640625" style="1" customWidth="1"/>
    <col min="4098" max="4098" width="21.33203125" style="1" customWidth="1"/>
    <col min="4099" max="4099" width="20.109375" style="1" customWidth="1"/>
    <col min="4100" max="4101" width="17.33203125" style="1" customWidth="1"/>
    <col min="4102" max="4102" width="19.33203125" style="1" customWidth="1"/>
    <col min="4103" max="4103" width="17.88671875" style="1" customWidth="1"/>
    <col min="4104" max="4104" width="11.44140625" style="1" customWidth="1"/>
    <col min="4105" max="4105" width="15.6640625" style="1" customWidth="1"/>
    <col min="4106" max="4352" width="8.88671875" style="1"/>
    <col min="4353" max="4353" width="35.6640625" style="1" customWidth="1"/>
    <col min="4354" max="4354" width="21.33203125" style="1" customWidth="1"/>
    <col min="4355" max="4355" width="20.109375" style="1" customWidth="1"/>
    <col min="4356" max="4357" width="17.33203125" style="1" customWidth="1"/>
    <col min="4358" max="4358" width="19.33203125" style="1" customWidth="1"/>
    <col min="4359" max="4359" width="17.88671875" style="1" customWidth="1"/>
    <col min="4360" max="4360" width="11.44140625" style="1" customWidth="1"/>
    <col min="4361" max="4361" width="15.6640625" style="1" customWidth="1"/>
    <col min="4362" max="4608" width="8.88671875" style="1"/>
    <col min="4609" max="4609" width="35.6640625" style="1" customWidth="1"/>
    <col min="4610" max="4610" width="21.33203125" style="1" customWidth="1"/>
    <col min="4611" max="4611" width="20.109375" style="1" customWidth="1"/>
    <col min="4612" max="4613" width="17.33203125" style="1" customWidth="1"/>
    <col min="4614" max="4614" width="19.33203125" style="1" customWidth="1"/>
    <col min="4615" max="4615" width="17.88671875" style="1" customWidth="1"/>
    <col min="4616" max="4616" width="11.44140625" style="1" customWidth="1"/>
    <col min="4617" max="4617" width="15.6640625" style="1" customWidth="1"/>
    <col min="4618" max="4864" width="8.88671875" style="1"/>
    <col min="4865" max="4865" width="35.6640625" style="1" customWidth="1"/>
    <col min="4866" max="4866" width="21.33203125" style="1" customWidth="1"/>
    <col min="4867" max="4867" width="20.109375" style="1" customWidth="1"/>
    <col min="4868" max="4869" width="17.33203125" style="1" customWidth="1"/>
    <col min="4870" max="4870" width="19.33203125" style="1" customWidth="1"/>
    <col min="4871" max="4871" width="17.88671875" style="1" customWidth="1"/>
    <col min="4872" max="4872" width="11.44140625" style="1" customWidth="1"/>
    <col min="4873" max="4873" width="15.6640625" style="1" customWidth="1"/>
    <col min="4874" max="5120" width="8.88671875" style="1"/>
    <col min="5121" max="5121" width="35.6640625" style="1" customWidth="1"/>
    <col min="5122" max="5122" width="21.33203125" style="1" customWidth="1"/>
    <col min="5123" max="5123" width="20.109375" style="1" customWidth="1"/>
    <col min="5124" max="5125" width="17.33203125" style="1" customWidth="1"/>
    <col min="5126" max="5126" width="19.33203125" style="1" customWidth="1"/>
    <col min="5127" max="5127" width="17.88671875" style="1" customWidth="1"/>
    <col min="5128" max="5128" width="11.44140625" style="1" customWidth="1"/>
    <col min="5129" max="5129" width="15.6640625" style="1" customWidth="1"/>
    <col min="5130" max="5376" width="8.88671875" style="1"/>
    <col min="5377" max="5377" width="35.6640625" style="1" customWidth="1"/>
    <col min="5378" max="5378" width="21.33203125" style="1" customWidth="1"/>
    <col min="5379" max="5379" width="20.109375" style="1" customWidth="1"/>
    <col min="5380" max="5381" width="17.33203125" style="1" customWidth="1"/>
    <col min="5382" max="5382" width="19.33203125" style="1" customWidth="1"/>
    <col min="5383" max="5383" width="17.88671875" style="1" customWidth="1"/>
    <col min="5384" max="5384" width="11.44140625" style="1" customWidth="1"/>
    <col min="5385" max="5385" width="15.6640625" style="1" customWidth="1"/>
    <col min="5386" max="5632" width="8.88671875" style="1"/>
    <col min="5633" max="5633" width="35.6640625" style="1" customWidth="1"/>
    <col min="5634" max="5634" width="21.33203125" style="1" customWidth="1"/>
    <col min="5635" max="5635" width="20.109375" style="1" customWidth="1"/>
    <col min="5636" max="5637" width="17.33203125" style="1" customWidth="1"/>
    <col min="5638" max="5638" width="19.33203125" style="1" customWidth="1"/>
    <col min="5639" max="5639" width="17.88671875" style="1" customWidth="1"/>
    <col min="5640" max="5640" width="11.44140625" style="1" customWidth="1"/>
    <col min="5641" max="5641" width="15.6640625" style="1" customWidth="1"/>
    <col min="5642" max="5888" width="8.88671875" style="1"/>
    <col min="5889" max="5889" width="35.6640625" style="1" customWidth="1"/>
    <col min="5890" max="5890" width="21.33203125" style="1" customWidth="1"/>
    <col min="5891" max="5891" width="20.109375" style="1" customWidth="1"/>
    <col min="5892" max="5893" width="17.33203125" style="1" customWidth="1"/>
    <col min="5894" max="5894" width="19.33203125" style="1" customWidth="1"/>
    <col min="5895" max="5895" width="17.88671875" style="1" customWidth="1"/>
    <col min="5896" max="5896" width="11.44140625" style="1" customWidth="1"/>
    <col min="5897" max="5897" width="15.6640625" style="1" customWidth="1"/>
    <col min="5898" max="6144" width="8.88671875" style="1"/>
    <col min="6145" max="6145" width="35.6640625" style="1" customWidth="1"/>
    <col min="6146" max="6146" width="21.33203125" style="1" customWidth="1"/>
    <col min="6147" max="6147" width="20.109375" style="1" customWidth="1"/>
    <col min="6148" max="6149" width="17.33203125" style="1" customWidth="1"/>
    <col min="6150" max="6150" width="19.33203125" style="1" customWidth="1"/>
    <col min="6151" max="6151" width="17.88671875" style="1" customWidth="1"/>
    <col min="6152" max="6152" width="11.44140625" style="1" customWidth="1"/>
    <col min="6153" max="6153" width="15.6640625" style="1" customWidth="1"/>
    <col min="6154" max="6400" width="8.88671875" style="1"/>
    <col min="6401" max="6401" width="35.6640625" style="1" customWidth="1"/>
    <col min="6402" max="6402" width="21.33203125" style="1" customWidth="1"/>
    <col min="6403" max="6403" width="20.109375" style="1" customWidth="1"/>
    <col min="6404" max="6405" width="17.33203125" style="1" customWidth="1"/>
    <col min="6406" max="6406" width="19.33203125" style="1" customWidth="1"/>
    <col min="6407" max="6407" width="17.88671875" style="1" customWidth="1"/>
    <col min="6408" max="6408" width="11.44140625" style="1" customWidth="1"/>
    <col min="6409" max="6409" width="15.6640625" style="1" customWidth="1"/>
    <col min="6410" max="6656" width="8.88671875" style="1"/>
    <col min="6657" max="6657" width="35.6640625" style="1" customWidth="1"/>
    <col min="6658" max="6658" width="21.33203125" style="1" customWidth="1"/>
    <col min="6659" max="6659" width="20.109375" style="1" customWidth="1"/>
    <col min="6660" max="6661" width="17.33203125" style="1" customWidth="1"/>
    <col min="6662" max="6662" width="19.33203125" style="1" customWidth="1"/>
    <col min="6663" max="6663" width="17.88671875" style="1" customWidth="1"/>
    <col min="6664" max="6664" width="11.44140625" style="1" customWidth="1"/>
    <col min="6665" max="6665" width="15.6640625" style="1" customWidth="1"/>
    <col min="6666" max="6912" width="8.88671875" style="1"/>
    <col min="6913" max="6913" width="35.6640625" style="1" customWidth="1"/>
    <col min="6914" max="6914" width="21.33203125" style="1" customWidth="1"/>
    <col min="6915" max="6915" width="20.109375" style="1" customWidth="1"/>
    <col min="6916" max="6917" width="17.33203125" style="1" customWidth="1"/>
    <col min="6918" max="6918" width="19.33203125" style="1" customWidth="1"/>
    <col min="6919" max="6919" width="17.88671875" style="1" customWidth="1"/>
    <col min="6920" max="6920" width="11.44140625" style="1" customWidth="1"/>
    <col min="6921" max="6921" width="15.6640625" style="1" customWidth="1"/>
    <col min="6922" max="7168" width="8.88671875" style="1"/>
    <col min="7169" max="7169" width="35.6640625" style="1" customWidth="1"/>
    <col min="7170" max="7170" width="21.33203125" style="1" customWidth="1"/>
    <col min="7171" max="7171" width="20.109375" style="1" customWidth="1"/>
    <col min="7172" max="7173" width="17.33203125" style="1" customWidth="1"/>
    <col min="7174" max="7174" width="19.33203125" style="1" customWidth="1"/>
    <col min="7175" max="7175" width="17.88671875" style="1" customWidth="1"/>
    <col min="7176" max="7176" width="11.44140625" style="1" customWidth="1"/>
    <col min="7177" max="7177" width="15.6640625" style="1" customWidth="1"/>
    <col min="7178" max="7424" width="8.88671875" style="1"/>
    <col min="7425" max="7425" width="35.6640625" style="1" customWidth="1"/>
    <col min="7426" max="7426" width="21.33203125" style="1" customWidth="1"/>
    <col min="7427" max="7427" width="20.109375" style="1" customWidth="1"/>
    <col min="7428" max="7429" width="17.33203125" style="1" customWidth="1"/>
    <col min="7430" max="7430" width="19.33203125" style="1" customWidth="1"/>
    <col min="7431" max="7431" width="17.88671875" style="1" customWidth="1"/>
    <col min="7432" max="7432" width="11.44140625" style="1" customWidth="1"/>
    <col min="7433" max="7433" width="15.6640625" style="1" customWidth="1"/>
    <col min="7434" max="7680" width="8.88671875" style="1"/>
    <col min="7681" max="7681" width="35.6640625" style="1" customWidth="1"/>
    <col min="7682" max="7682" width="21.33203125" style="1" customWidth="1"/>
    <col min="7683" max="7683" width="20.109375" style="1" customWidth="1"/>
    <col min="7684" max="7685" width="17.33203125" style="1" customWidth="1"/>
    <col min="7686" max="7686" width="19.33203125" style="1" customWidth="1"/>
    <col min="7687" max="7687" width="17.88671875" style="1" customWidth="1"/>
    <col min="7688" max="7688" width="11.44140625" style="1" customWidth="1"/>
    <col min="7689" max="7689" width="15.6640625" style="1" customWidth="1"/>
    <col min="7690" max="7936" width="8.88671875" style="1"/>
    <col min="7937" max="7937" width="35.6640625" style="1" customWidth="1"/>
    <col min="7938" max="7938" width="21.33203125" style="1" customWidth="1"/>
    <col min="7939" max="7939" width="20.109375" style="1" customWidth="1"/>
    <col min="7940" max="7941" width="17.33203125" style="1" customWidth="1"/>
    <col min="7942" max="7942" width="19.33203125" style="1" customWidth="1"/>
    <col min="7943" max="7943" width="17.88671875" style="1" customWidth="1"/>
    <col min="7944" max="7944" width="11.44140625" style="1" customWidth="1"/>
    <col min="7945" max="7945" width="15.6640625" style="1" customWidth="1"/>
    <col min="7946" max="8192" width="8.88671875" style="1"/>
    <col min="8193" max="8193" width="35.6640625" style="1" customWidth="1"/>
    <col min="8194" max="8194" width="21.33203125" style="1" customWidth="1"/>
    <col min="8195" max="8195" width="20.109375" style="1" customWidth="1"/>
    <col min="8196" max="8197" width="17.33203125" style="1" customWidth="1"/>
    <col min="8198" max="8198" width="19.33203125" style="1" customWidth="1"/>
    <col min="8199" max="8199" width="17.88671875" style="1" customWidth="1"/>
    <col min="8200" max="8200" width="11.44140625" style="1" customWidth="1"/>
    <col min="8201" max="8201" width="15.6640625" style="1" customWidth="1"/>
    <col min="8202" max="8448" width="8.88671875" style="1"/>
    <col min="8449" max="8449" width="35.6640625" style="1" customWidth="1"/>
    <col min="8450" max="8450" width="21.33203125" style="1" customWidth="1"/>
    <col min="8451" max="8451" width="20.109375" style="1" customWidth="1"/>
    <col min="8452" max="8453" width="17.33203125" style="1" customWidth="1"/>
    <col min="8454" max="8454" width="19.33203125" style="1" customWidth="1"/>
    <col min="8455" max="8455" width="17.88671875" style="1" customWidth="1"/>
    <col min="8456" max="8456" width="11.44140625" style="1" customWidth="1"/>
    <col min="8457" max="8457" width="15.6640625" style="1" customWidth="1"/>
    <col min="8458" max="8704" width="8.88671875" style="1"/>
    <col min="8705" max="8705" width="35.6640625" style="1" customWidth="1"/>
    <col min="8706" max="8706" width="21.33203125" style="1" customWidth="1"/>
    <col min="8707" max="8707" width="20.109375" style="1" customWidth="1"/>
    <col min="8708" max="8709" width="17.33203125" style="1" customWidth="1"/>
    <col min="8710" max="8710" width="19.33203125" style="1" customWidth="1"/>
    <col min="8711" max="8711" width="17.88671875" style="1" customWidth="1"/>
    <col min="8712" max="8712" width="11.44140625" style="1" customWidth="1"/>
    <col min="8713" max="8713" width="15.6640625" style="1" customWidth="1"/>
    <col min="8714" max="8960" width="8.88671875" style="1"/>
    <col min="8961" max="8961" width="35.6640625" style="1" customWidth="1"/>
    <col min="8962" max="8962" width="21.33203125" style="1" customWidth="1"/>
    <col min="8963" max="8963" width="20.109375" style="1" customWidth="1"/>
    <col min="8964" max="8965" width="17.33203125" style="1" customWidth="1"/>
    <col min="8966" max="8966" width="19.33203125" style="1" customWidth="1"/>
    <col min="8967" max="8967" width="17.88671875" style="1" customWidth="1"/>
    <col min="8968" max="8968" width="11.44140625" style="1" customWidth="1"/>
    <col min="8969" max="8969" width="15.6640625" style="1" customWidth="1"/>
    <col min="8970" max="9216" width="8.88671875" style="1"/>
    <col min="9217" max="9217" width="35.6640625" style="1" customWidth="1"/>
    <col min="9218" max="9218" width="21.33203125" style="1" customWidth="1"/>
    <col min="9219" max="9219" width="20.109375" style="1" customWidth="1"/>
    <col min="9220" max="9221" width="17.33203125" style="1" customWidth="1"/>
    <col min="9222" max="9222" width="19.33203125" style="1" customWidth="1"/>
    <col min="9223" max="9223" width="17.88671875" style="1" customWidth="1"/>
    <col min="9224" max="9224" width="11.44140625" style="1" customWidth="1"/>
    <col min="9225" max="9225" width="15.6640625" style="1" customWidth="1"/>
    <col min="9226" max="9472" width="8.88671875" style="1"/>
    <col min="9473" max="9473" width="35.6640625" style="1" customWidth="1"/>
    <col min="9474" max="9474" width="21.33203125" style="1" customWidth="1"/>
    <col min="9475" max="9475" width="20.109375" style="1" customWidth="1"/>
    <col min="9476" max="9477" width="17.33203125" style="1" customWidth="1"/>
    <col min="9478" max="9478" width="19.33203125" style="1" customWidth="1"/>
    <col min="9479" max="9479" width="17.88671875" style="1" customWidth="1"/>
    <col min="9480" max="9480" width="11.44140625" style="1" customWidth="1"/>
    <col min="9481" max="9481" width="15.6640625" style="1" customWidth="1"/>
    <col min="9482" max="9728" width="8.88671875" style="1"/>
    <col min="9729" max="9729" width="35.6640625" style="1" customWidth="1"/>
    <col min="9730" max="9730" width="21.33203125" style="1" customWidth="1"/>
    <col min="9731" max="9731" width="20.109375" style="1" customWidth="1"/>
    <col min="9732" max="9733" width="17.33203125" style="1" customWidth="1"/>
    <col min="9734" max="9734" width="19.33203125" style="1" customWidth="1"/>
    <col min="9735" max="9735" width="17.88671875" style="1" customWidth="1"/>
    <col min="9736" max="9736" width="11.44140625" style="1" customWidth="1"/>
    <col min="9737" max="9737" width="15.6640625" style="1" customWidth="1"/>
    <col min="9738" max="9984" width="8.88671875" style="1"/>
    <col min="9985" max="9985" width="35.6640625" style="1" customWidth="1"/>
    <col min="9986" max="9986" width="21.33203125" style="1" customWidth="1"/>
    <col min="9987" max="9987" width="20.109375" style="1" customWidth="1"/>
    <col min="9988" max="9989" width="17.33203125" style="1" customWidth="1"/>
    <col min="9990" max="9990" width="19.33203125" style="1" customWidth="1"/>
    <col min="9991" max="9991" width="17.88671875" style="1" customWidth="1"/>
    <col min="9992" max="9992" width="11.44140625" style="1" customWidth="1"/>
    <col min="9993" max="9993" width="15.6640625" style="1" customWidth="1"/>
    <col min="9994" max="10240" width="8.88671875" style="1"/>
    <col min="10241" max="10241" width="35.6640625" style="1" customWidth="1"/>
    <col min="10242" max="10242" width="21.33203125" style="1" customWidth="1"/>
    <col min="10243" max="10243" width="20.109375" style="1" customWidth="1"/>
    <col min="10244" max="10245" width="17.33203125" style="1" customWidth="1"/>
    <col min="10246" max="10246" width="19.33203125" style="1" customWidth="1"/>
    <col min="10247" max="10247" width="17.88671875" style="1" customWidth="1"/>
    <col min="10248" max="10248" width="11.44140625" style="1" customWidth="1"/>
    <col min="10249" max="10249" width="15.6640625" style="1" customWidth="1"/>
    <col min="10250" max="10496" width="8.88671875" style="1"/>
    <col min="10497" max="10497" width="35.6640625" style="1" customWidth="1"/>
    <col min="10498" max="10498" width="21.33203125" style="1" customWidth="1"/>
    <col min="10499" max="10499" width="20.109375" style="1" customWidth="1"/>
    <col min="10500" max="10501" width="17.33203125" style="1" customWidth="1"/>
    <col min="10502" max="10502" width="19.33203125" style="1" customWidth="1"/>
    <col min="10503" max="10503" width="17.88671875" style="1" customWidth="1"/>
    <col min="10504" max="10504" width="11.44140625" style="1" customWidth="1"/>
    <col min="10505" max="10505" width="15.6640625" style="1" customWidth="1"/>
    <col min="10506" max="10752" width="8.88671875" style="1"/>
    <col min="10753" max="10753" width="35.6640625" style="1" customWidth="1"/>
    <col min="10754" max="10754" width="21.33203125" style="1" customWidth="1"/>
    <col min="10755" max="10755" width="20.109375" style="1" customWidth="1"/>
    <col min="10756" max="10757" width="17.33203125" style="1" customWidth="1"/>
    <col min="10758" max="10758" width="19.33203125" style="1" customWidth="1"/>
    <col min="10759" max="10759" width="17.88671875" style="1" customWidth="1"/>
    <col min="10760" max="10760" width="11.44140625" style="1" customWidth="1"/>
    <col min="10761" max="10761" width="15.6640625" style="1" customWidth="1"/>
    <col min="10762" max="11008" width="8.88671875" style="1"/>
    <col min="11009" max="11009" width="35.6640625" style="1" customWidth="1"/>
    <col min="11010" max="11010" width="21.33203125" style="1" customWidth="1"/>
    <col min="11011" max="11011" width="20.109375" style="1" customWidth="1"/>
    <col min="11012" max="11013" width="17.33203125" style="1" customWidth="1"/>
    <col min="11014" max="11014" width="19.33203125" style="1" customWidth="1"/>
    <col min="11015" max="11015" width="17.88671875" style="1" customWidth="1"/>
    <col min="11016" max="11016" width="11.44140625" style="1" customWidth="1"/>
    <col min="11017" max="11017" width="15.6640625" style="1" customWidth="1"/>
    <col min="11018" max="11264" width="8.88671875" style="1"/>
    <col min="11265" max="11265" width="35.6640625" style="1" customWidth="1"/>
    <col min="11266" max="11266" width="21.33203125" style="1" customWidth="1"/>
    <col min="11267" max="11267" width="20.109375" style="1" customWidth="1"/>
    <col min="11268" max="11269" width="17.33203125" style="1" customWidth="1"/>
    <col min="11270" max="11270" width="19.33203125" style="1" customWidth="1"/>
    <col min="11271" max="11271" width="17.88671875" style="1" customWidth="1"/>
    <col min="11272" max="11272" width="11.44140625" style="1" customWidth="1"/>
    <col min="11273" max="11273" width="15.6640625" style="1" customWidth="1"/>
    <col min="11274" max="11520" width="8.88671875" style="1"/>
    <col min="11521" max="11521" width="35.6640625" style="1" customWidth="1"/>
    <col min="11522" max="11522" width="21.33203125" style="1" customWidth="1"/>
    <col min="11523" max="11523" width="20.109375" style="1" customWidth="1"/>
    <col min="11524" max="11525" width="17.33203125" style="1" customWidth="1"/>
    <col min="11526" max="11526" width="19.33203125" style="1" customWidth="1"/>
    <col min="11527" max="11527" width="17.88671875" style="1" customWidth="1"/>
    <col min="11528" max="11528" width="11.44140625" style="1" customWidth="1"/>
    <col min="11529" max="11529" width="15.6640625" style="1" customWidth="1"/>
    <col min="11530" max="11776" width="8.88671875" style="1"/>
    <col min="11777" max="11777" width="35.6640625" style="1" customWidth="1"/>
    <col min="11778" max="11778" width="21.33203125" style="1" customWidth="1"/>
    <col min="11779" max="11779" width="20.109375" style="1" customWidth="1"/>
    <col min="11780" max="11781" width="17.33203125" style="1" customWidth="1"/>
    <col min="11782" max="11782" width="19.33203125" style="1" customWidth="1"/>
    <col min="11783" max="11783" width="17.88671875" style="1" customWidth="1"/>
    <col min="11784" max="11784" width="11.44140625" style="1" customWidth="1"/>
    <col min="11785" max="11785" width="15.6640625" style="1" customWidth="1"/>
    <col min="11786" max="12032" width="8.88671875" style="1"/>
    <col min="12033" max="12033" width="35.6640625" style="1" customWidth="1"/>
    <col min="12034" max="12034" width="21.33203125" style="1" customWidth="1"/>
    <col min="12035" max="12035" width="20.109375" style="1" customWidth="1"/>
    <col min="12036" max="12037" width="17.33203125" style="1" customWidth="1"/>
    <col min="12038" max="12038" width="19.33203125" style="1" customWidth="1"/>
    <col min="12039" max="12039" width="17.88671875" style="1" customWidth="1"/>
    <col min="12040" max="12040" width="11.44140625" style="1" customWidth="1"/>
    <col min="12041" max="12041" width="15.6640625" style="1" customWidth="1"/>
    <col min="12042" max="12288" width="8.88671875" style="1"/>
    <col min="12289" max="12289" width="35.6640625" style="1" customWidth="1"/>
    <col min="12290" max="12290" width="21.33203125" style="1" customWidth="1"/>
    <col min="12291" max="12291" width="20.109375" style="1" customWidth="1"/>
    <col min="12292" max="12293" width="17.33203125" style="1" customWidth="1"/>
    <col min="12294" max="12294" width="19.33203125" style="1" customWidth="1"/>
    <col min="12295" max="12295" width="17.88671875" style="1" customWidth="1"/>
    <col min="12296" max="12296" width="11.44140625" style="1" customWidth="1"/>
    <col min="12297" max="12297" width="15.6640625" style="1" customWidth="1"/>
    <col min="12298" max="12544" width="8.88671875" style="1"/>
    <col min="12545" max="12545" width="35.6640625" style="1" customWidth="1"/>
    <col min="12546" max="12546" width="21.33203125" style="1" customWidth="1"/>
    <col min="12547" max="12547" width="20.109375" style="1" customWidth="1"/>
    <col min="12548" max="12549" width="17.33203125" style="1" customWidth="1"/>
    <col min="12550" max="12550" width="19.33203125" style="1" customWidth="1"/>
    <col min="12551" max="12551" width="17.88671875" style="1" customWidth="1"/>
    <col min="12552" max="12552" width="11.44140625" style="1" customWidth="1"/>
    <col min="12553" max="12553" width="15.6640625" style="1" customWidth="1"/>
    <col min="12554" max="12800" width="8.88671875" style="1"/>
    <col min="12801" max="12801" width="35.6640625" style="1" customWidth="1"/>
    <col min="12802" max="12802" width="21.33203125" style="1" customWidth="1"/>
    <col min="12803" max="12803" width="20.109375" style="1" customWidth="1"/>
    <col min="12804" max="12805" width="17.33203125" style="1" customWidth="1"/>
    <col min="12806" max="12806" width="19.33203125" style="1" customWidth="1"/>
    <col min="12807" max="12807" width="17.88671875" style="1" customWidth="1"/>
    <col min="12808" max="12808" width="11.44140625" style="1" customWidth="1"/>
    <col min="12809" max="12809" width="15.6640625" style="1" customWidth="1"/>
    <col min="12810" max="13056" width="8.88671875" style="1"/>
    <col min="13057" max="13057" width="35.6640625" style="1" customWidth="1"/>
    <col min="13058" max="13058" width="21.33203125" style="1" customWidth="1"/>
    <col min="13059" max="13059" width="20.109375" style="1" customWidth="1"/>
    <col min="13060" max="13061" width="17.33203125" style="1" customWidth="1"/>
    <col min="13062" max="13062" width="19.33203125" style="1" customWidth="1"/>
    <col min="13063" max="13063" width="17.88671875" style="1" customWidth="1"/>
    <col min="13064" max="13064" width="11.44140625" style="1" customWidth="1"/>
    <col min="13065" max="13065" width="15.6640625" style="1" customWidth="1"/>
    <col min="13066" max="13312" width="8.88671875" style="1"/>
    <col min="13313" max="13313" width="35.6640625" style="1" customWidth="1"/>
    <col min="13314" max="13314" width="21.33203125" style="1" customWidth="1"/>
    <col min="13315" max="13315" width="20.109375" style="1" customWidth="1"/>
    <col min="13316" max="13317" width="17.33203125" style="1" customWidth="1"/>
    <col min="13318" max="13318" width="19.33203125" style="1" customWidth="1"/>
    <col min="13319" max="13319" width="17.88671875" style="1" customWidth="1"/>
    <col min="13320" max="13320" width="11.44140625" style="1" customWidth="1"/>
    <col min="13321" max="13321" width="15.6640625" style="1" customWidth="1"/>
    <col min="13322" max="13568" width="8.88671875" style="1"/>
    <col min="13569" max="13569" width="35.6640625" style="1" customWidth="1"/>
    <col min="13570" max="13570" width="21.33203125" style="1" customWidth="1"/>
    <col min="13571" max="13571" width="20.109375" style="1" customWidth="1"/>
    <col min="13572" max="13573" width="17.33203125" style="1" customWidth="1"/>
    <col min="13574" max="13574" width="19.33203125" style="1" customWidth="1"/>
    <col min="13575" max="13575" width="17.88671875" style="1" customWidth="1"/>
    <col min="13576" max="13576" width="11.44140625" style="1" customWidth="1"/>
    <col min="13577" max="13577" width="15.6640625" style="1" customWidth="1"/>
    <col min="13578" max="13824" width="8.88671875" style="1"/>
    <col min="13825" max="13825" width="35.6640625" style="1" customWidth="1"/>
    <col min="13826" max="13826" width="21.33203125" style="1" customWidth="1"/>
    <col min="13827" max="13827" width="20.109375" style="1" customWidth="1"/>
    <col min="13828" max="13829" width="17.33203125" style="1" customWidth="1"/>
    <col min="13830" max="13830" width="19.33203125" style="1" customWidth="1"/>
    <col min="13831" max="13831" width="17.88671875" style="1" customWidth="1"/>
    <col min="13832" max="13832" width="11.44140625" style="1" customWidth="1"/>
    <col min="13833" max="13833" width="15.6640625" style="1" customWidth="1"/>
    <col min="13834" max="14080" width="8.88671875" style="1"/>
    <col min="14081" max="14081" width="35.6640625" style="1" customWidth="1"/>
    <col min="14082" max="14082" width="21.33203125" style="1" customWidth="1"/>
    <col min="14083" max="14083" width="20.109375" style="1" customWidth="1"/>
    <col min="14084" max="14085" width="17.33203125" style="1" customWidth="1"/>
    <col min="14086" max="14086" width="19.33203125" style="1" customWidth="1"/>
    <col min="14087" max="14087" width="17.88671875" style="1" customWidth="1"/>
    <col min="14088" max="14088" width="11.44140625" style="1" customWidth="1"/>
    <col min="14089" max="14089" width="15.6640625" style="1" customWidth="1"/>
    <col min="14090" max="14336" width="8.88671875" style="1"/>
    <col min="14337" max="14337" width="35.6640625" style="1" customWidth="1"/>
    <col min="14338" max="14338" width="21.33203125" style="1" customWidth="1"/>
    <col min="14339" max="14339" width="20.109375" style="1" customWidth="1"/>
    <col min="14340" max="14341" width="17.33203125" style="1" customWidth="1"/>
    <col min="14342" max="14342" width="19.33203125" style="1" customWidth="1"/>
    <col min="14343" max="14343" width="17.88671875" style="1" customWidth="1"/>
    <col min="14344" max="14344" width="11.44140625" style="1" customWidth="1"/>
    <col min="14345" max="14345" width="15.6640625" style="1" customWidth="1"/>
    <col min="14346" max="14592" width="8.88671875" style="1"/>
    <col min="14593" max="14593" width="35.6640625" style="1" customWidth="1"/>
    <col min="14594" max="14594" width="21.33203125" style="1" customWidth="1"/>
    <col min="14595" max="14595" width="20.109375" style="1" customWidth="1"/>
    <col min="14596" max="14597" width="17.33203125" style="1" customWidth="1"/>
    <col min="14598" max="14598" width="19.33203125" style="1" customWidth="1"/>
    <col min="14599" max="14599" width="17.88671875" style="1" customWidth="1"/>
    <col min="14600" max="14600" width="11.44140625" style="1" customWidth="1"/>
    <col min="14601" max="14601" width="15.6640625" style="1" customWidth="1"/>
    <col min="14602" max="14848" width="8.88671875" style="1"/>
    <col min="14849" max="14849" width="35.6640625" style="1" customWidth="1"/>
    <col min="14850" max="14850" width="21.33203125" style="1" customWidth="1"/>
    <col min="14851" max="14851" width="20.109375" style="1" customWidth="1"/>
    <col min="14852" max="14853" width="17.33203125" style="1" customWidth="1"/>
    <col min="14854" max="14854" width="19.33203125" style="1" customWidth="1"/>
    <col min="14855" max="14855" width="17.88671875" style="1" customWidth="1"/>
    <col min="14856" max="14856" width="11.44140625" style="1" customWidth="1"/>
    <col min="14857" max="14857" width="15.6640625" style="1" customWidth="1"/>
    <col min="14858" max="15104" width="8.88671875" style="1"/>
    <col min="15105" max="15105" width="35.6640625" style="1" customWidth="1"/>
    <col min="15106" max="15106" width="21.33203125" style="1" customWidth="1"/>
    <col min="15107" max="15107" width="20.109375" style="1" customWidth="1"/>
    <col min="15108" max="15109" width="17.33203125" style="1" customWidth="1"/>
    <col min="15110" max="15110" width="19.33203125" style="1" customWidth="1"/>
    <col min="15111" max="15111" width="17.88671875" style="1" customWidth="1"/>
    <col min="15112" max="15112" width="11.44140625" style="1" customWidth="1"/>
    <col min="15113" max="15113" width="15.6640625" style="1" customWidth="1"/>
    <col min="15114" max="15360" width="8.88671875" style="1"/>
    <col min="15361" max="15361" width="35.6640625" style="1" customWidth="1"/>
    <col min="15362" max="15362" width="21.33203125" style="1" customWidth="1"/>
    <col min="15363" max="15363" width="20.109375" style="1" customWidth="1"/>
    <col min="15364" max="15365" width="17.33203125" style="1" customWidth="1"/>
    <col min="15366" max="15366" width="19.33203125" style="1" customWidth="1"/>
    <col min="15367" max="15367" width="17.88671875" style="1" customWidth="1"/>
    <col min="15368" max="15368" width="11.44140625" style="1" customWidth="1"/>
    <col min="15369" max="15369" width="15.6640625" style="1" customWidth="1"/>
    <col min="15370" max="15616" width="8.88671875" style="1"/>
    <col min="15617" max="15617" width="35.6640625" style="1" customWidth="1"/>
    <col min="15618" max="15618" width="21.33203125" style="1" customWidth="1"/>
    <col min="15619" max="15619" width="20.109375" style="1" customWidth="1"/>
    <col min="15620" max="15621" width="17.33203125" style="1" customWidth="1"/>
    <col min="15622" max="15622" width="19.33203125" style="1" customWidth="1"/>
    <col min="15623" max="15623" width="17.88671875" style="1" customWidth="1"/>
    <col min="15624" max="15624" width="11.44140625" style="1" customWidth="1"/>
    <col min="15625" max="15625" width="15.6640625" style="1" customWidth="1"/>
    <col min="15626" max="15872" width="8.88671875" style="1"/>
    <col min="15873" max="15873" width="35.6640625" style="1" customWidth="1"/>
    <col min="15874" max="15874" width="21.33203125" style="1" customWidth="1"/>
    <col min="15875" max="15875" width="20.109375" style="1" customWidth="1"/>
    <col min="15876" max="15877" width="17.33203125" style="1" customWidth="1"/>
    <col min="15878" max="15878" width="19.33203125" style="1" customWidth="1"/>
    <col min="15879" max="15879" width="17.88671875" style="1" customWidth="1"/>
    <col min="15880" max="15880" width="11.44140625" style="1" customWidth="1"/>
    <col min="15881" max="15881" width="15.6640625" style="1" customWidth="1"/>
    <col min="15882" max="16128" width="8.88671875" style="1"/>
    <col min="16129" max="16129" width="35.6640625" style="1" customWidth="1"/>
    <col min="16130" max="16130" width="21.33203125" style="1" customWidth="1"/>
    <col min="16131" max="16131" width="20.109375" style="1" customWidth="1"/>
    <col min="16132" max="16133" width="17.33203125" style="1" customWidth="1"/>
    <col min="16134" max="16134" width="19.33203125" style="1" customWidth="1"/>
    <col min="16135" max="16135" width="17.88671875" style="1" customWidth="1"/>
    <col min="16136" max="16136" width="11.44140625" style="1" customWidth="1"/>
    <col min="16137" max="16137" width="15.6640625" style="1" customWidth="1"/>
    <col min="16138" max="16384" width="8.88671875" style="1"/>
  </cols>
  <sheetData>
    <row r="1" spans="1:22" s="56" customFormat="1" ht="49.95" customHeight="1">
      <c r="A1" s="55"/>
      <c r="E1" s="57"/>
      <c r="F1" s="57"/>
      <c r="G1" s="57"/>
    </row>
    <row r="2" spans="1:22" s="56" customFormat="1" ht="13.5" customHeight="1">
      <c r="A2" s="55" t="s">
        <v>85</v>
      </c>
      <c r="B2" s="58"/>
      <c r="C2" s="59"/>
      <c r="D2" s="59"/>
      <c r="E2" s="59"/>
      <c r="F2" s="59"/>
    </row>
    <row r="3" spans="1:22" s="56" customFormat="1" ht="13.5" customHeight="1">
      <c r="A3" s="55" t="s">
        <v>119</v>
      </c>
      <c r="B3" s="60"/>
      <c r="C3" s="60"/>
      <c r="D3" s="60"/>
      <c r="E3" s="61"/>
      <c r="F3" s="61"/>
      <c r="G3" s="62"/>
      <c r="H3" s="62"/>
      <c r="I3" s="62"/>
      <c r="J3" s="62"/>
      <c r="K3" s="62"/>
      <c r="L3" s="62"/>
      <c r="M3" s="62"/>
      <c r="N3" s="62"/>
      <c r="O3" s="62"/>
      <c r="P3" s="62"/>
      <c r="Q3" s="62"/>
      <c r="R3" s="62"/>
    </row>
    <row r="4" spans="1:22" s="56" customFormat="1" ht="13.5" customHeight="1">
      <c r="A4" s="55"/>
      <c r="B4" s="60"/>
      <c r="C4" s="60"/>
      <c r="D4" s="60"/>
      <c r="E4" s="61"/>
      <c r="F4" s="61"/>
      <c r="G4" s="1"/>
      <c r="H4" s="1"/>
      <c r="I4" s="1"/>
      <c r="J4" s="1"/>
      <c r="K4" s="1"/>
      <c r="L4" s="1"/>
      <c r="M4" s="1"/>
      <c r="N4" s="1"/>
      <c r="O4" s="1"/>
      <c r="P4" s="1"/>
      <c r="Q4" s="1"/>
      <c r="R4" s="1"/>
      <c r="S4" s="1"/>
      <c r="T4" s="1"/>
      <c r="U4" s="1"/>
      <c r="V4" s="1"/>
    </row>
    <row r="5" spans="1:22" s="56" customFormat="1" ht="13.5" customHeight="1">
      <c r="A5" s="55"/>
      <c r="B5" s="60"/>
      <c r="C5" s="60"/>
      <c r="D5" s="60"/>
      <c r="E5" s="61"/>
      <c r="F5" s="61"/>
      <c r="G5" s="1"/>
      <c r="H5" s="1"/>
      <c r="I5" s="1"/>
      <c r="J5" s="1"/>
      <c r="K5" s="1"/>
      <c r="L5" s="1"/>
      <c r="M5" s="1"/>
      <c r="N5" s="1"/>
      <c r="O5" s="1"/>
      <c r="P5" s="1"/>
      <c r="Q5" s="1"/>
      <c r="R5" s="1"/>
      <c r="S5" s="1"/>
      <c r="T5" s="1"/>
      <c r="U5" s="1"/>
      <c r="V5" s="1"/>
    </row>
    <row r="6" spans="1:22" s="56" customFormat="1" ht="15" customHeight="1">
      <c r="A6" s="63" t="s">
        <v>120</v>
      </c>
      <c r="B6" s="64" t="s">
        <v>121</v>
      </c>
      <c r="C6" s="63"/>
      <c r="E6" s="1"/>
      <c r="F6" s="1"/>
      <c r="G6" s="1"/>
      <c r="H6" s="1"/>
      <c r="I6" s="1"/>
      <c r="J6" s="1"/>
      <c r="K6" s="1"/>
      <c r="L6" s="1"/>
      <c r="M6" s="1"/>
      <c r="N6" s="1"/>
      <c r="O6" s="1"/>
      <c r="P6" s="1"/>
      <c r="Q6" s="1"/>
      <c r="R6" s="1"/>
      <c r="S6" s="1"/>
      <c r="T6" s="1"/>
      <c r="U6" s="1"/>
      <c r="V6" s="1"/>
    </row>
    <row r="7" spans="1:22" s="17" customFormat="1" ht="14.25" customHeight="1">
      <c r="A7" s="65" t="s">
        <v>122</v>
      </c>
    </row>
    <row r="8" spans="1:22">
      <c r="E8" s="66"/>
    </row>
    <row r="9" spans="1:22" s="4" customFormat="1" ht="35.25" customHeight="1">
      <c r="A9" s="2" t="s">
        <v>5</v>
      </c>
      <c r="B9" s="3" t="s">
        <v>6</v>
      </c>
      <c r="C9" s="2" t="s">
        <v>7</v>
      </c>
      <c r="D9" s="2" t="s">
        <v>8</v>
      </c>
    </row>
    <row r="10" spans="1:22" s="9" customFormat="1">
      <c r="A10" s="5" t="s">
        <v>9</v>
      </c>
      <c r="B10" s="6">
        <v>28490029</v>
      </c>
      <c r="C10" s="7">
        <f>B10/B57</f>
        <v>0.17027298383216333</v>
      </c>
      <c r="D10" s="8">
        <v>0</v>
      </c>
    </row>
    <row r="11" spans="1:22" s="9" customFormat="1">
      <c r="A11" s="5" t="s">
        <v>10</v>
      </c>
      <c r="B11" s="6">
        <v>25000000</v>
      </c>
      <c r="C11" s="7">
        <f>B11/B57</f>
        <v>0.14941454063820306</v>
      </c>
      <c r="D11" s="8">
        <v>0</v>
      </c>
    </row>
    <row r="12" spans="1:22" s="9" customFormat="1">
      <c r="A12" s="5" t="s">
        <v>11</v>
      </c>
      <c r="B12" s="6">
        <v>24162431</v>
      </c>
      <c r="C12" s="7">
        <f>B12/B57</f>
        <v>0.14440874114269109</v>
      </c>
      <c r="D12" s="8">
        <v>0</v>
      </c>
    </row>
    <row r="13" spans="1:22" s="9" customFormat="1">
      <c r="A13" s="5" t="s">
        <v>12</v>
      </c>
      <c r="B13" s="6">
        <v>22515398</v>
      </c>
      <c r="C13" s="7">
        <f>B13/B57</f>
        <v>0.13456511397825263</v>
      </c>
      <c r="D13" s="8">
        <v>0</v>
      </c>
    </row>
    <row r="14" spans="1:22" s="9" customFormat="1">
      <c r="A14" s="5" t="s">
        <v>13</v>
      </c>
      <c r="B14" s="6">
        <v>10000000</v>
      </c>
      <c r="C14" s="7">
        <f>B14/B57</f>
        <v>5.9765816255281219E-2</v>
      </c>
      <c r="D14" s="8">
        <v>0</v>
      </c>
    </row>
    <row r="15" spans="1:22" s="9" customFormat="1">
      <c r="A15" s="5" t="s">
        <v>14</v>
      </c>
      <c r="B15" s="6">
        <v>8962480</v>
      </c>
      <c r="C15" s="7">
        <f>B15/B57</f>
        <v>5.3564993287163284E-2</v>
      </c>
      <c r="D15" s="8">
        <v>41478793</v>
      </c>
    </row>
    <row r="16" spans="1:22" s="9" customFormat="1">
      <c r="A16" s="5" t="s">
        <v>15</v>
      </c>
      <c r="B16" s="6">
        <v>6915184</v>
      </c>
      <c r="C16" s="7">
        <f>B16/B57</f>
        <v>4.1329161631546062E-2</v>
      </c>
      <c r="D16" s="8">
        <v>0</v>
      </c>
    </row>
    <row r="17" spans="1:4" s="9" customFormat="1">
      <c r="A17" s="5" t="s">
        <v>16</v>
      </c>
      <c r="B17" s="6">
        <v>6650000</v>
      </c>
      <c r="C17" s="7">
        <f>B17/B57</f>
        <v>3.9744267809762014E-2</v>
      </c>
      <c r="D17" s="8">
        <v>0</v>
      </c>
    </row>
    <row r="18" spans="1:4" s="9" customFormat="1">
      <c r="A18" s="5" t="s">
        <v>17</v>
      </c>
      <c r="B18" s="6">
        <v>6471389</v>
      </c>
      <c r="C18" s="7">
        <f>B18/B57</f>
        <v>3.8676784589044812E-2</v>
      </c>
      <c r="D18" s="8">
        <v>0</v>
      </c>
    </row>
    <row r="19" spans="1:4" s="9" customFormat="1">
      <c r="A19" s="5" t="s">
        <v>18</v>
      </c>
      <c r="B19" s="6">
        <v>6397574</v>
      </c>
      <c r="C19" s="7">
        <f>B19/B57</f>
        <v>3.823562321635645E-2</v>
      </c>
      <c r="D19" s="8">
        <v>0</v>
      </c>
    </row>
    <row r="20" spans="1:4" s="9" customFormat="1">
      <c r="A20" s="5" t="s">
        <v>19</v>
      </c>
      <c r="B20" s="6">
        <v>4160670</v>
      </c>
      <c r="C20" s="7">
        <f>B20/B57</f>
        <v>2.4866583871886092E-2</v>
      </c>
      <c r="D20" s="8">
        <v>0</v>
      </c>
    </row>
    <row r="21" spans="1:4" s="9" customFormat="1">
      <c r="A21" s="5" t="s">
        <v>20</v>
      </c>
      <c r="B21" s="6">
        <v>4132231</v>
      </c>
      <c r="C21" s="7">
        <f>B21/B57</f>
        <v>2.4696615867037697E-2</v>
      </c>
      <c r="D21" s="8">
        <v>0</v>
      </c>
    </row>
    <row r="22" spans="1:4" s="9" customFormat="1">
      <c r="A22" s="5" t="s">
        <v>21</v>
      </c>
      <c r="B22" s="6">
        <v>3000000</v>
      </c>
      <c r="C22" s="7">
        <f>B22/B57</f>
        <v>1.7929744876584365E-2</v>
      </c>
      <c r="D22" s="8">
        <v>20000000</v>
      </c>
    </row>
    <row r="23" spans="1:4" s="9" customFormat="1">
      <c r="A23" s="5" t="s">
        <v>22</v>
      </c>
      <c r="B23" s="6">
        <v>1859504</v>
      </c>
      <c r="C23" s="7">
        <f>B23/B57</f>
        <v>1.1113477438996044E-2</v>
      </c>
      <c r="D23" s="8">
        <v>0</v>
      </c>
    </row>
    <row r="24" spans="1:4" s="9" customFormat="1">
      <c r="A24" s="5" t="s">
        <v>23</v>
      </c>
      <c r="B24" s="6">
        <v>1377411</v>
      </c>
      <c r="C24" s="7">
        <f>B24/B57</f>
        <v>8.232209273400317E-3</v>
      </c>
      <c r="D24" s="8">
        <v>0</v>
      </c>
    </row>
    <row r="25" spans="1:4" s="9" customFormat="1">
      <c r="A25" s="5" t="s">
        <v>24</v>
      </c>
      <c r="B25" s="6">
        <v>1356852</v>
      </c>
      <c r="C25" s="7">
        <f>B25/B57</f>
        <v>8.109336731761084E-3</v>
      </c>
      <c r="D25" s="8">
        <v>0</v>
      </c>
    </row>
    <row r="26" spans="1:4" s="9" customFormat="1">
      <c r="A26" s="5" t="s">
        <v>25</v>
      </c>
      <c r="B26" s="6">
        <v>1170000</v>
      </c>
      <c r="C26" s="7">
        <f>B26/B57</f>
        <v>6.992600501867903E-3</v>
      </c>
      <c r="D26" s="8">
        <v>0</v>
      </c>
    </row>
    <row r="27" spans="1:4" s="9" customFormat="1">
      <c r="A27" s="5" t="s">
        <v>26</v>
      </c>
      <c r="B27" s="6">
        <v>1013404</v>
      </c>
      <c r="C27" s="7">
        <f>B27/B57</f>
        <v>6.0566917256367012E-3</v>
      </c>
      <c r="D27" s="8">
        <v>0</v>
      </c>
    </row>
    <row r="28" spans="1:4" s="9" customFormat="1">
      <c r="A28" s="5" t="s">
        <v>27</v>
      </c>
      <c r="B28" s="6">
        <v>1000000</v>
      </c>
      <c r="C28" s="7">
        <f>B28/B57</f>
        <v>5.9765816255281223E-3</v>
      </c>
      <c r="D28" s="8">
        <v>0</v>
      </c>
    </row>
    <row r="29" spans="1:4" s="9" customFormat="1">
      <c r="A29" s="5" t="s">
        <v>28</v>
      </c>
      <c r="B29" s="6">
        <v>688705</v>
      </c>
      <c r="C29" s="7">
        <f>B29/B57</f>
        <v>4.1161016484093449E-3</v>
      </c>
      <c r="D29" s="8">
        <v>0</v>
      </c>
    </row>
    <row r="30" spans="1:4" s="9" customFormat="1">
      <c r="A30" s="5" t="s">
        <v>29</v>
      </c>
      <c r="B30" s="6">
        <v>607000</v>
      </c>
      <c r="C30" s="7">
        <f>B30/B57</f>
        <v>3.6277850466955703E-3</v>
      </c>
      <c r="D30" s="8">
        <v>10100000</v>
      </c>
    </row>
    <row r="31" spans="1:4" s="9" customFormat="1">
      <c r="A31" s="5" t="s">
        <v>30</v>
      </c>
      <c r="B31" s="6">
        <v>400000</v>
      </c>
      <c r="C31" s="7">
        <f>B31/B57</f>
        <v>2.3906326502112487E-3</v>
      </c>
      <c r="D31" s="8">
        <v>0</v>
      </c>
    </row>
    <row r="32" spans="1:4" s="9" customFormat="1">
      <c r="A32" s="5" t="s">
        <v>31</v>
      </c>
      <c r="B32" s="6">
        <v>256000</v>
      </c>
      <c r="C32" s="7">
        <f>B32/B57</f>
        <v>1.5300048961351992E-3</v>
      </c>
      <c r="D32" s="8">
        <v>0</v>
      </c>
    </row>
    <row r="33" spans="1:4" s="9" customFormat="1">
      <c r="A33" s="5" t="s">
        <v>32</v>
      </c>
      <c r="B33" s="6">
        <v>213904</v>
      </c>
      <c r="C33" s="7">
        <f>B33/B57</f>
        <v>1.2784147160269674E-3</v>
      </c>
      <c r="D33" s="8">
        <v>0</v>
      </c>
    </row>
    <row r="34" spans="1:4" s="9" customFormat="1">
      <c r="A34" s="5" t="s">
        <v>33</v>
      </c>
      <c r="B34" s="6">
        <v>206612</v>
      </c>
      <c r="C34" s="7">
        <f>B34/B57</f>
        <v>1.2348334828136164E-3</v>
      </c>
      <c r="D34" s="8">
        <v>0</v>
      </c>
    </row>
    <row r="35" spans="1:4" s="9" customFormat="1">
      <c r="A35" s="5" t="s">
        <v>34</v>
      </c>
      <c r="B35" s="6">
        <v>150000</v>
      </c>
      <c r="C35" s="7">
        <f>B35/B57</f>
        <v>8.9648724382921827E-4</v>
      </c>
      <c r="D35" s="8">
        <v>0</v>
      </c>
    </row>
    <row r="36" spans="1:4" s="9" customFormat="1">
      <c r="A36" s="5" t="s">
        <v>35</v>
      </c>
      <c r="B36" s="6">
        <v>100000</v>
      </c>
      <c r="C36" s="7">
        <f>B36/B57</f>
        <v>5.9765816255281218E-4</v>
      </c>
      <c r="D36" s="8">
        <v>10100000</v>
      </c>
    </row>
    <row r="37" spans="1:4" s="9" customFormat="1">
      <c r="A37" s="5" t="s">
        <v>36</v>
      </c>
      <c r="B37" s="6">
        <v>62948</v>
      </c>
      <c r="C37" s="7">
        <f>B37/B57</f>
        <v>3.7621386016374424E-4</v>
      </c>
      <c r="D37" s="8">
        <v>1753300</v>
      </c>
    </row>
    <row r="38" spans="1:4" s="9" customFormat="1">
      <c r="A38" s="5" t="s">
        <v>37</v>
      </c>
      <c r="B38" s="6">
        <v>0</v>
      </c>
      <c r="C38" s="7">
        <f>B38/B57</f>
        <v>0</v>
      </c>
      <c r="D38" s="8">
        <v>0</v>
      </c>
    </row>
    <row r="39" spans="1:4" s="9" customFormat="1">
      <c r="A39" s="5" t="s">
        <v>38</v>
      </c>
      <c r="B39" s="6">
        <v>0</v>
      </c>
      <c r="C39" s="7">
        <f>B39/B57</f>
        <v>0</v>
      </c>
      <c r="D39" s="8">
        <v>2000000</v>
      </c>
    </row>
    <row r="40" spans="1:4" s="9" customFormat="1">
      <c r="A40" s="5" t="s">
        <v>39</v>
      </c>
      <c r="B40" s="6">
        <v>0</v>
      </c>
      <c r="C40" s="7">
        <f>B40/B57</f>
        <v>0</v>
      </c>
      <c r="D40" s="8">
        <v>1377410</v>
      </c>
    </row>
    <row r="41" spans="1:4" s="9" customFormat="1">
      <c r="A41" s="5" t="s">
        <v>40</v>
      </c>
      <c r="B41" s="6">
        <v>0</v>
      </c>
      <c r="C41" s="7">
        <f>B41/B57</f>
        <v>0</v>
      </c>
      <c r="D41" s="8">
        <v>0</v>
      </c>
    </row>
    <row r="42" spans="1:4" s="9" customFormat="1">
      <c r="A42" s="5" t="s">
        <v>41</v>
      </c>
      <c r="B42" s="6">
        <v>0</v>
      </c>
      <c r="C42" s="7">
        <f>B42/B57</f>
        <v>0</v>
      </c>
      <c r="D42" s="8">
        <v>5000000</v>
      </c>
    </row>
    <row r="43" spans="1:4" s="9" customFormat="1">
      <c r="A43" s="5" t="s">
        <v>42</v>
      </c>
      <c r="B43" s="6">
        <v>0</v>
      </c>
      <c r="C43" s="7">
        <f>B43/B57</f>
        <v>0</v>
      </c>
      <c r="D43" s="8">
        <v>10000000</v>
      </c>
    </row>
    <row r="44" spans="1:4" s="9" customFormat="1">
      <c r="A44" s="5" t="s">
        <v>43</v>
      </c>
      <c r="B44" s="6">
        <v>0</v>
      </c>
      <c r="C44" s="7">
        <f>B44/B57</f>
        <v>0</v>
      </c>
      <c r="D44" s="8">
        <v>550964</v>
      </c>
    </row>
    <row r="45" spans="1:4" s="9" customFormat="1">
      <c r="A45" s="5" t="s">
        <v>44</v>
      </c>
      <c r="B45" s="6">
        <v>0</v>
      </c>
      <c r="C45" s="7">
        <f>B45/B57</f>
        <v>0</v>
      </c>
      <c r="D45" s="8">
        <v>1000000</v>
      </c>
    </row>
    <row r="46" spans="1:4" s="9" customFormat="1">
      <c r="A46" s="5" t="s">
        <v>45</v>
      </c>
      <c r="B46" s="6">
        <v>0</v>
      </c>
      <c r="C46" s="7">
        <f>B46/B57</f>
        <v>0</v>
      </c>
      <c r="D46" s="8">
        <v>0</v>
      </c>
    </row>
    <row r="47" spans="1:4" s="9" customFormat="1">
      <c r="A47" s="5" t="s">
        <v>46</v>
      </c>
      <c r="B47" s="6">
        <v>0</v>
      </c>
      <c r="C47" s="7">
        <f>B47/B57</f>
        <v>0</v>
      </c>
      <c r="D47" s="8">
        <v>6102088</v>
      </c>
    </row>
    <row r="48" spans="1:4" s="9" customFormat="1">
      <c r="A48" s="5" t="s">
        <v>47</v>
      </c>
      <c r="B48" s="6">
        <v>0</v>
      </c>
      <c r="C48" s="7">
        <f>B48/B57</f>
        <v>0</v>
      </c>
      <c r="D48" s="8">
        <v>150000</v>
      </c>
    </row>
    <row r="49" spans="1:5" s="9" customFormat="1">
      <c r="A49" s="5" t="s">
        <v>48</v>
      </c>
      <c r="B49" s="6">
        <v>0</v>
      </c>
      <c r="C49" s="7">
        <f>B49/B57</f>
        <v>0</v>
      </c>
      <c r="D49" s="8">
        <v>4780115</v>
      </c>
    </row>
    <row r="50" spans="1:5" s="9" customFormat="1">
      <c r="A50" s="5" t="s">
        <v>49</v>
      </c>
      <c r="B50" s="6">
        <v>0</v>
      </c>
      <c r="C50" s="7">
        <f>B50/B57</f>
        <v>0</v>
      </c>
      <c r="D50" s="8">
        <v>1900000</v>
      </c>
    </row>
    <row r="51" spans="1:5" s="9" customFormat="1">
      <c r="A51" s="5" t="s">
        <v>50</v>
      </c>
      <c r="B51" s="6">
        <v>0</v>
      </c>
      <c r="C51" s="7">
        <f>B51/B57</f>
        <v>0</v>
      </c>
      <c r="D51" s="8">
        <v>250000</v>
      </c>
    </row>
    <row r="52" spans="1:5" s="9" customFormat="1">
      <c r="A52" s="5" t="s">
        <v>51</v>
      </c>
      <c r="B52" s="6">
        <v>0</v>
      </c>
      <c r="C52" s="7">
        <f>B52/B57</f>
        <v>0</v>
      </c>
      <c r="D52" s="8">
        <v>0</v>
      </c>
    </row>
    <row r="53" spans="1:5" s="9" customFormat="1">
      <c r="A53" s="5" t="s">
        <v>52</v>
      </c>
      <c r="B53" s="6">
        <v>0</v>
      </c>
      <c r="C53" s="7">
        <f>B53/B57</f>
        <v>0</v>
      </c>
      <c r="D53" s="8">
        <v>0</v>
      </c>
    </row>
    <row r="54" spans="1:5" s="9" customFormat="1">
      <c r="A54" s="5" t="s">
        <v>53</v>
      </c>
      <c r="B54" s="6">
        <v>0</v>
      </c>
      <c r="C54" s="7">
        <f>B54/B57</f>
        <v>0</v>
      </c>
      <c r="D54" s="8">
        <v>100000</v>
      </c>
    </row>
    <row r="55" spans="1:5" s="9" customFormat="1">
      <c r="A55" s="5"/>
      <c r="B55" s="6"/>
      <c r="C55" s="7"/>
      <c r="D55" s="8"/>
    </row>
    <row r="56" spans="1:5">
      <c r="A56" s="5"/>
      <c r="B56" s="6"/>
      <c r="C56" s="10"/>
      <c r="D56" s="8"/>
    </row>
    <row r="57" spans="1:5">
      <c r="A57" s="11" t="s">
        <v>54</v>
      </c>
      <c r="B57" s="12">
        <f>SUM(B10:B56)</f>
        <v>167319726</v>
      </c>
      <c r="C57" s="13">
        <f>SUM(C10:C56)</f>
        <v>1.0000000000000002</v>
      </c>
      <c r="D57" s="12">
        <f>SUM(D10:D56)</f>
        <v>116642670</v>
      </c>
    </row>
    <row r="58" spans="1:5">
      <c r="C58" s="14"/>
      <c r="D58" s="15"/>
      <c r="E58" s="15"/>
    </row>
    <row r="59" spans="1:5" s="17" customFormat="1">
      <c r="A59" s="16" t="s">
        <v>55</v>
      </c>
    </row>
    <row r="60" spans="1:5" s="17" customFormat="1"/>
    <row r="61" spans="1:5" s="17" customFormat="1"/>
    <row r="62" spans="1:5" s="17" customFormat="1" ht="16.5" customHeight="1"/>
    <row r="63" spans="1:5" s="17" customFormat="1"/>
    <row r="64" spans="1:5" s="17" customFormat="1"/>
    <row r="65" s="17" customFormat="1" ht="15" customHeight="1"/>
    <row r="66" s="17" customFormat="1"/>
  </sheetData>
  <mergeCells count="7">
    <mergeCell ref="A59:XFD66"/>
    <mergeCell ref="A1:A6"/>
    <mergeCell ref="E1:G1"/>
    <mergeCell ref="B2:F2"/>
    <mergeCell ref="B3:F5"/>
    <mergeCell ref="B6:C6"/>
    <mergeCell ref="A7:XFD7"/>
  </mergeCells>
  <pageMargins left="0.7" right="0.7" top="0.75" bottom="0.75" header="0.3" footer="0.3"/>
  <pageSetup orientation="portrait"/>
  <headerFooter scaleWithDoc="0" alignWithMargins="0"/>
  <drawing r:id="rId1"/>
</worksheet>
</file>

<file path=xl/worksheets/sheet8.xml><?xml version="1.0" encoding="utf-8"?>
<worksheet xmlns="http://schemas.openxmlformats.org/spreadsheetml/2006/main" xmlns:r="http://schemas.openxmlformats.org/officeDocument/2006/relationships">
  <dimension ref="A1:IV35"/>
  <sheetViews>
    <sheetView topLeftCell="A7" zoomScaleNormal="100" workbookViewId="0">
      <selection activeCell="A11" sqref="A11"/>
    </sheetView>
  </sheetViews>
  <sheetFormatPr defaultColWidth="8.88671875" defaultRowHeight="14.4"/>
  <cols>
    <col min="1" max="1" width="28.109375" style="1" customWidth="1"/>
    <col min="2" max="2" width="21.33203125" style="1" customWidth="1"/>
    <col min="3" max="3" width="20.109375" style="1" customWidth="1"/>
    <col min="4" max="5" width="17.33203125" style="1" customWidth="1"/>
    <col min="6" max="6" width="19.33203125" style="1" customWidth="1"/>
    <col min="7" max="7" width="17.88671875" style="1" customWidth="1"/>
    <col min="8" max="8" width="11.44140625" style="1" customWidth="1"/>
    <col min="9" max="9" width="15.6640625" style="1" customWidth="1"/>
    <col min="10" max="16384" width="8.88671875" style="1"/>
  </cols>
  <sheetData>
    <row r="1" spans="1:256" s="56" customFormat="1" ht="49.95" customHeight="1">
      <c r="A1" s="55"/>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L1" s="63"/>
      <c r="DM1" s="63"/>
      <c r="DN1" s="63"/>
      <c r="DO1" s="63"/>
      <c r="DP1" s="63"/>
      <c r="DQ1" s="63"/>
      <c r="DR1" s="63"/>
      <c r="DS1" s="63"/>
      <c r="DT1" s="63"/>
      <c r="DU1" s="63"/>
      <c r="DV1" s="63"/>
      <c r="DW1" s="63"/>
      <c r="DX1" s="63"/>
      <c r="DY1" s="63"/>
      <c r="DZ1" s="63"/>
      <c r="EA1" s="63"/>
      <c r="EB1" s="63"/>
      <c r="EC1" s="63"/>
      <c r="ED1" s="63"/>
      <c r="EE1" s="63"/>
      <c r="EF1" s="63"/>
      <c r="EG1" s="63"/>
      <c r="EH1" s="63"/>
      <c r="EI1" s="63"/>
      <c r="EJ1" s="63"/>
      <c r="EK1" s="63"/>
      <c r="EL1" s="63"/>
      <c r="EM1" s="63"/>
      <c r="EN1" s="63"/>
      <c r="EO1" s="63"/>
      <c r="EP1" s="63"/>
      <c r="EQ1" s="63"/>
      <c r="ER1" s="63"/>
      <c r="ES1" s="63"/>
      <c r="ET1" s="63"/>
      <c r="EU1" s="63"/>
      <c r="EV1" s="63"/>
      <c r="EW1" s="63"/>
      <c r="EX1" s="63"/>
      <c r="EY1" s="63"/>
      <c r="EZ1" s="63"/>
      <c r="FA1" s="63"/>
      <c r="FB1" s="63"/>
      <c r="FC1" s="63"/>
      <c r="FD1" s="63"/>
      <c r="FE1" s="63"/>
      <c r="FF1" s="63"/>
      <c r="FG1" s="63"/>
      <c r="FH1" s="63"/>
      <c r="FI1" s="63"/>
      <c r="FJ1" s="63"/>
      <c r="FK1" s="63"/>
      <c r="FL1" s="63"/>
      <c r="FM1" s="63"/>
      <c r="FN1" s="63"/>
      <c r="FO1" s="63"/>
      <c r="FP1" s="63"/>
      <c r="FQ1" s="63"/>
      <c r="FR1" s="63"/>
      <c r="FS1" s="63"/>
      <c r="FT1" s="63"/>
      <c r="FU1" s="63"/>
      <c r="FV1" s="63"/>
      <c r="FW1" s="63"/>
      <c r="FX1" s="63"/>
      <c r="FY1" s="63"/>
      <c r="FZ1" s="63"/>
      <c r="GA1" s="63"/>
      <c r="GB1" s="63"/>
      <c r="GC1" s="63"/>
      <c r="GD1" s="63"/>
      <c r="GE1" s="63"/>
      <c r="GF1" s="63"/>
      <c r="GG1" s="63"/>
      <c r="GH1" s="63"/>
      <c r="GI1" s="63"/>
      <c r="GJ1" s="63"/>
      <c r="GK1" s="63"/>
      <c r="GL1" s="63"/>
      <c r="GM1" s="63"/>
      <c r="GN1" s="63"/>
      <c r="GO1" s="63"/>
      <c r="GP1" s="63"/>
      <c r="GQ1" s="63"/>
      <c r="GR1" s="63"/>
      <c r="GS1" s="63"/>
      <c r="GT1" s="63"/>
      <c r="GU1" s="63"/>
      <c r="GV1" s="63"/>
      <c r="GW1" s="63"/>
      <c r="GX1" s="63"/>
      <c r="GY1" s="63"/>
      <c r="GZ1" s="63"/>
      <c r="HA1" s="63"/>
      <c r="HB1" s="63"/>
      <c r="HC1" s="63"/>
      <c r="HD1" s="63"/>
      <c r="HE1" s="63"/>
      <c r="HF1" s="63"/>
      <c r="HG1" s="63"/>
      <c r="HH1" s="63"/>
      <c r="HI1" s="63"/>
      <c r="HJ1" s="63"/>
      <c r="HK1" s="63"/>
      <c r="HL1" s="63"/>
      <c r="HM1" s="63"/>
      <c r="HN1" s="63"/>
      <c r="HO1" s="63"/>
      <c r="HP1" s="63"/>
      <c r="HQ1" s="63"/>
      <c r="HR1" s="63"/>
      <c r="HS1" s="63"/>
      <c r="HT1" s="63"/>
      <c r="HU1" s="63"/>
      <c r="HV1" s="63"/>
      <c r="HW1" s="63"/>
      <c r="HX1" s="63"/>
      <c r="HY1" s="63"/>
      <c r="HZ1" s="63"/>
      <c r="IA1" s="63"/>
      <c r="IB1" s="63"/>
      <c r="IC1" s="63"/>
      <c r="ID1" s="63"/>
      <c r="IE1" s="63"/>
      <c r="IF1" s="63"/>
      <c r="IG1" s="63"/>
      <c r="IH1" s="63"/>
      <c r="II1" s="63"/>
      <c r="IJ1" s="63"/>
      <c r="IK1" s="63"/>
      <c r="IL1" s="63"/>
      <c r="IM1" s="63"/>
      <c r="IN1" s="63"/>
      <c r="IO1" s="63"/>
      <c r="IP1" s="63"/>
      <c r="IQ1" s="63"/>
      <c r="IR1" s="63"/>
      <c r="IS1" s="63"/>
      <c r="IT1" s="63"/>
      <c r="IU1" s="63"/>
      <c r="IV1" s="63"/>
    </row>
    <row r="2" spans="1:256" s="69" customFormat="1" ht="13.5" customHeight="1">
      <c r="A2" s="67" t="s">
        <v>123</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row>
    <row r="3" spans="1:256" s="66" customFormat="1" ht="13.5" customHeight="1">
      <c r="A3" s="70" t="s">
        <v>124</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c r="IR3" s="71"/>
      <c r="IS3" s="71"/>
      <c r="IT3" s="71"/>
      <c r="IU3" s="71"/>
      <c r="IV3" s="71"/>
    </row>
    <row r="4" spans="1:256" s="66" customFormat="1" ht="13.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row>
    <row r="5" spans="1:256" s="66" customFormat="1" ht="13.5" customHeigh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row>
    <row r="6" spans="1:256" s="73" customFormat="1" ht="15" customHeight="1">
      <c r="A6" s="64" t="s">
        <v>125</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row>
    <row r="7" spans="1:256" s="75" customFormat="1" ht="14.25" customHeight="1">
      <c r="A7" s="65" t="s">
        <v>126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row>
    <row r="8" spans="1:256">
      <c r="E8" s="66"/>
    </row>
    <row r="9" spans="1:256" s="4" customFormat="1" ht="35.25" customHeight="1">
      <c r="A9" s="18"/>
      <c r="B9" s="2" t="s">
        <v>127</v>
      </c>
      <c r="C9" s="2" t="s">
        <v>128</v>
      </c>
      <c r="D9" s="3" t="s">
        <v>129</v>
      </c>
      <c r="E9" s="3" t="s">
        <v>130</v>
      </c>
      <c r="F9" s="2" t="s">
        <v>131</v>
      </c>
      <c r="G9" s="2" t="s">
        <v>132</v>
      </c>
      <c r="H9" s="2" t="s">
        <v>133</v>
      </c>
      <c r="I9" s="2" t="s">
        <v>134</v>
      </c>
    </row>
    <row r="10" spans="1:256" s="9" customFormat="1">
      <c r="A10" s="5" t="s">
        <v>68</v>
      </c>
      <c r="B10" s="6">
        <v>24048200</v>
      </c>
      <c r="C10" s="6">
        <v>24048200</v>
      </c>
      <c r="D10" s="6">
        <v>0</v>
      </c>
      <c r="E10" s="6">
        <v>2150004</v>
      </c>
      <c r="F10" s="8">
        <v>2150004</v>
      </c>
      <c r="G10" s="8">
        <v>21898196</v>
      </c>
      <c r="H10" s="21">
        <v>8.9402999999999996E-2</v>
      </c>
      <c r="I10" s="8">
        <v>0</v>
      </c>
    </row>
    <row r="11" spans="1:256" s="9" customFormat="1">
      <c r="A11" s="5" t="s">
        <v>135</v>
      </c>
      <c r="B11" s="6">
        <v>5500000</v>
      </c>
      <c r="C11" s="6">
        <v>5500000</v>
      </c>
      <c r="D11" s="6">
        <v>0</v>
      </c>
      <c r="E11" s="6">
        <v>0</v>
      </c>
      <c r="F11" s="8">
        <v>0</v>
      </c>
      <c r="G11" s="8">
        <v>5500000</v>
      </c>
      <c r="H11" s="21">
        <v>0</v>
      </c>
      <c r="I11" s="8">
        <v>0</v>
      </c>
    </row>
    <row r="12" spans="1:256" s="9" customFormat="1">
      <c r="A12" s="5" t="s">
        <v>79</v>
      </c>
      <c r="B12" s="6">
        <v>0</v>
      </c>
      <c r="C12" s="6">
        <v>0</v>
      </c>
      <c r="D12" s="6">
        <v>0</v>
      </c>
      <c r="E12" s="6">
        <v>17516283</v>
      </c>
      <c r="F12" s="8">
        <v>17516283</v>
      </c>
      <c r="G12" s="8">
        <v>-17516283</v>
      </c>
      <c r="H12" s="21">
        <v>0</v>
      </c>
      <c r="I12" s="8">
        <v>250000</v>
      </c>
    </row>
    <row r="13" spans="1:256" s="9" customFormat="1">
      <c r="A13" s="5" t="s">
        <v>77</v>
      </c>
      <c r="B13" s="6">
        <v>2627537</v>
      </c>
      <c r="C13" s="6">
        <v>2627537</v>
      </c>
      <c r="D13" s="6">
        <v>0</v>
      </c>
      <c r="E13" s="6">
        <v>0</v>
      </c>
      <c r="F13" s="8">
        <v>0</v>
      </c>
      <c r="G13" s="8">
        <v>2627537</v>
      </c>
      <c r="H13" s="21">
        <v>0</v>
      </c>
      <c r="I13" s="8">
        <v>100000</v>
      </c>
    </row>
    <row r="14" spans="1:256" s="9" customFormat="1">
      <c r="A14" s="5" t="s">
        <v>73</v>
      </c>
      <c r="B14" s="6">
        <v>20000000</v>
      </c>
      <c r="C14" s="6">
        <v>20000000</v>
      </c>
      <c r="D14" s="6">
        <v>0</v>
      </c>
      <c r="E14" s="6">
        <v>6500022</v>
      </c>
      <c r="F14" s="8">
        <v>6500022</v>
      </c>
      <c r="G14" s="8">
        <v>13499978</v>
      </c>
      <c r="H14" s="21">
        <v>0.32500099999999998</v>
      </c>
      <c r="I14" s="8">
        <v>0</v>
      </c>
    </row>
    <row r="15" spans="1:256" s="9" customFormat="1">
      <c r="A15" s="5" t="s">
        <v>70</v>
      </c>
      <c r="B15" s="6">
        <v>24721443</v>
      </c>
      <c r="C15" s="6">
        <v>24721443</v>
      </c>
      <c r="D15" s="6">
        <v>0</v>
      </c>
      <c r="E15" s="6">
        <v>4119553</v>
      </c>
      <c r="F15" s="8">
        <v>4119553</v>
      </c>
      <c r="G15" s="8">
        <v>20601890</v>
      </c>
      <c r="H15" s="21">
        <v>0.16663800000000001</v>
      </c>
      <c r="I15" s="8">
        <v>0</v>
      </c>
    </row>
    <row r="16" spans="1:256" s="9" customFormat="1">
      <c r="A16" s="5" t="s">
        <v>71</v>
      </c>
      <c r="B16" s="6">
        <v>45665081</v>
      </c>
      <c r="C16" s="6">
        <v>45665081</v>
      </c>
      <c r="D16" s="6">
        <v>0</v>
      </c>
      <c r="E16" s="6">
        <v>4800859</v>
      </c>
      <c r="F16" s="8">
        <v>4800859</v>
      </c>
      <c r="G16" s="8">
        <v>40864222</v>
      </c>
      <c r="H16" s="21">
        <v>0.105131</v>
      </c>
      <c r="I16" s="8">
        <v>250000</v>
      </c>
    </row>
    <row r="17" spans="1:23" s="9" customFormat="1">
      <c r="A17" s="5" t="s">
        <v>136</v>
      </c>
      <c r="B17" s="6">
        <v>3244537</v>
      </c>
      <c r="C17" s="6">
        <v>3244537</v>
      </c>
      <c r="D17" s="6">
        <v>0</v>
      </c>
      <c r="E17" s="6">
        <v>1217869</v>
      </c>
      <c r="F17" s="8">
        <v>1217869</v>
      </c>
      <c r="G17" s="8">
        <v>2026668</v>
      </c>
      <c r="H17" s="21">
        <v>0.375359</v>
      </c>
      <c r="I17" s="8">
        <v>0</v>
      </c>
    </row>
    <row r="18" spans="1:23" s="9" customFormat="1">
      <c r="A18" s="5" t="s">
        <v>75</v>
      </c>
      <c r="B18" s="6">
        <v>76065102</v>
      </c>
      <c r="C18" s="6">
        <v>76065102</v>
      </c>
      <c r="D18" s="6">
        <v>0</v>
      </c>
      <c r="E18" s="6">
        <v>21713406</v>
      </c>
      <c r="F18" s="8">
        <v>21713406</v>
      </c>
      <c r="G18" s="8">
        <v>54351696</v>
      </c>
      <c r="H18" s="21">
        <v>0.28545799999999999</v>
      </c>
      <c r="I18" s="8">
        <v>0</v>
      </c>
    </row>
    <row r="19" spans="1:23" s="9" customFormat="1">
      <c r="A19" s="5" t="s">
        <v>72</v>
      </c>
      <c r="B19" s="6">
        <v>21566310</v>
      </c>
      <c r="C19" s="6">
        <v>21566310</v>
      </c>
      <c r="D19" s="6">
        <v>0</v>
      </c>
      <c r="E19" s="6">
        <v>5850352</v>
      </c>
      <c r="F19" s="8">
        <v>5850352</v>
      </c>
      <c r="G19" s="8">
        <v>15715958</v>
      </c>
      <c r="H19" s="21">
        <v>0.27127200000000001</v>
      </c>
      <c r="I19" s="8">
        <v>0</v>
      </c>
    </row>
    <row r="20" spans="1:23" s="9" customFormat="1">
      <c r="A20" s="5" t="s">
        <v>65</v>
      </c>
      <c r="B20" s="6">
        <v>31223562</v>
      </c>
      <c r="C20" s="6">
        <v>31223562</v>
      </c>
      <c r="D20" s="6">
        <v>0</v>
      </c>
      <c r="E20" s="6">
        <v>851499</v>
      </c>
      <c r="F20" s="8">
        <v>851499</v>
      </c>
      <c r="G20" s="8">
        <v>30372063</v>
      </c>
      <c r="H20" s="21">
        <v>2.7271E-2</v>
      </c>
      <c r="I20" s="8">
        <v>0</v>
      </c>
    </row>
    <row r="21" spans="1:23" s="9" customFormat="1">
      <c r="A21" s="5" t="s">
        <v>69</v>
      </c>
      <c r="B21" s="6">
        <v>5000000</v>
      </c>
      <c r="C21" s="6">
        <v>5000000</v>
      </c>
      <c r="D21" s="6">
        <v>0</v>
      </c>
      <c r="E21" s="6">
        <v>3495992</v>
      </c>
      <c r="F21" s="8">
        <v>3495992</v>
      </c>
      <c r="G21" s="8">
        <v>1504008</v>
      </c>
      <c r="H21" s="21">
        <v>0.69919799999999999</v>
      </c>
      <c r="I21" s="8">
        <v>250000</v>
      </c>
    </row>
    <row r="22" spans="1:23" s="9" customFormat="1">
      <c r="A22" s="5" t="s">
        <v>64</v>
      </c>
      <c r="B22" s="6">
        <v>7000000</v>
      </c>
      <c r="C22" s="6">
        <v>7000000</v>
      </c>
      <c r="D22" s="6">
        <v>0</v>
      </c>
      <c r="E22" s="6">
        <v>501700</v>
      </c>
      <c r="F22" s="8">
        <v>501700</v>
      </c>
      <c r="G22" s="8">
        <v>6498300</v>
      </c>
      <c r="H22" s="21">
        <v>7.1670999999999999E-2</v>
      </c>
      <c r="I22" s="8">
        <v>0</v>
      </c>
    </row>
    <row r="23" spans="1:23" s="9" customFormat="1">
      <c r="A23" s="5" t="s">
        <v>67</v>
      </c>
      <c r="B23" s="6">
        <v>11705914</v>
      </c>
      <c r="C23" s="6">
        <v>11705914</v>
      </c>
      <c r="D23" s="6">
        <v>0</v>
      </c>
      <c r="E23" s="6">
        <v>2018930</v>
      </c>
      <c r="F23" s="8">
        <v>2018930</v>
      </c>
      <c r="G23" s="8">
        <v>9686984</v>
      </c>
      <c r="H23" s="21">
        <v>0.17247000000000001</v>
      </c>
      <c r="I23" s="8">
        <v>0</v>
      </c>
    </row>
    <row r="24" spans="1:23" s="9" customFormat="1">
      <c r="A24" s="5" t="s">
        <v>78</v>
      </c>
      <c r="B24" s="6">
        <v>497811</v>
      </c>
      <c r="C24" s="6">
        <v>497811</v>
      </c>
      <c r="D24" s="6">
        <v>0</v>
      </c>
      <c r="E24" s="6">
        <v>0</v>
      </c>
      <c r="F24" s="8">
        <v>0</v>
      </c>
      <c r="G24" s="8">
        <v>497811</v>
      </c>
      <c r="H24" s="21">
        <v>0</v>
      </c>
      <c r="I24" s="8">
        <v>0</v>
      </c>
    </row>
    <row r="25" spans="1:23" s="9" customFormat="1">
      <c r="A25" s="5" t="s">
        <v>74</v>
      </c>
      <c r="B25" s="6">
        <v>22000000</v>
      </c>
      <c r="C25" s="6">
        <v>22000000</v>
      </c>
      <c r="D25" s="6">
        <v>0</v>
      </c>
      <c r="E25" s="6">
        <v>7867919</v>
      </c>
      <c r="F25" s="8">
        <v>7867919</v>
      </c>
      <c r="G25" s="8">
        <v>14132081</v>
      </c>
      <c r="H25" s="21">
        <v>0.35763200000000001</v>
      </c>
      <c r="I25" s="8">
        <v>0</v>
      </c>
    </row>
    <row r="26" spans="1:23" s="9" customFormat="1">
      <c r="A26" s="5"/>
      <c r="B26" s="6"/>
      <c r="C26" s="6"/>
      <c r="D26" s="6"/>
      <c r="E26" s="6"/>
      <c r="F26" s="8"/>
      <c r="G26" s="8"/>
      <c r="H26" s="21"/>
      <c r="I26" s="8"/>
    </row>
    <row r="27" spans="1:23">
      <c r="A27" s="5"/>
      <c r="B27" s="6"/>
      <c r="C27" s="6"/>
      <c r="D27" s="6"/>
      <c r="E27" s="6"/>
      <c r="F27" s="8"/>
      <c r="G27" s="8"/>
      <c r="H27" s="21"/>
      <c r="I27" s="8"/>
    </row>
    <row r="28" spans="1:23">
      <c r="A28" s="11" t="s">
        <v>137</v>
      </c>
      <c r="B28" s="76">
        <f t="shared" ref="B28:G28" si="0">SUM(B10:B27)</f>
        <v>300865497</v>
      </c>
      <c r="C28" s="76">
        <f t="shared" si="0"/>
        <v>300865497</v>
      </c>
      <c r="D28" s="76">
        <f t="shared" si="0"/>
        <v>0</v>
      </c>
      <c r="E28" s="76">
        <f t="shared" si="0"/>
        <v>78604388</v>
      </c>
      <c r="F28" s="76">
        <f t="shared" si="0"/>
        <v>78604388</v>
      </c>
      <c r="G28" s="76">
        <f t="shared" si="0"/>
        <v>222261109</v>
      </c>
      <c r="H28" s="77">
        <f>IF(C28 = 0, 0,F28/C28)</f>
        <v>0.2612608916069894</v>
      </c>
      <c r="I28" s="76">
        <f>SUM(I10:I27)</f>
        <v>850000</v>
      </c>
    </row>
    <row r="29" spans="1:23">
      <c r="C29" s="14"/>
      <c r="D29" s="15"/>
      <c r="E29" s="15"/>
    </row>
    <row r="30" spans="1:23">
      <c r="A30" s="16" t="s">
        <v>138</v>
      </c>
      <c r="B30" s="78"/>
      <c r="C30" s="78"/>
      <c r="D30" s="78"/>
      <c r="E30" s="78"/>
      <c r="F30" s="78"/>
      <c r="G30" s="78"/>
      <c r="H30" s="78"/>
      <c r="I30" s="78"/>
      <c r="J30" s="79"/>
      <c r="K30" s="79"/>
      <c r="L30" s="79"/>
      <c r="M30" s="79"/>
      <c r="N30" s="79"/>
      <c r="O30" s="79"/>
      <c r="P30" s="79"/>
      <c r="Q30" s="79"/>
      <c r="R30" s="79"/>
      <c r="S30" s="79"/>
      <c r="T30" s="79"/>
      <c r="U30" s="79"/>
      <c r="V30" s="79"/>
    </row>
    <row r="31" spans="1:23">
      <c r="A31" s="78"/>
      <c r="B31" s="78"/>
      <c r="C31" s="78"/>
      <c r="D31" s="78"/>
      <c r="E31" s="78"/>
      <c r="F31" s="78"/>
      <c r="G31" s="78"/>
      <c r="H31" s="78"/>
      <c r="I31" s="78"/>
      <c r="J31" s="79"/>
      <c r="K31" s="79"/>
      <c r="L31" s="79"/>
      <c r="M31" s="79"/>
      <c r="N31" s="79"/>
      <c r="O31" s="79"/>
      <c r="P31" s="79"/>
      <c r="Q31" s="79"/>
      <c r="R31" s="79"/>
      <c r="S31" s="79"/>
      <c r="T31" s="79"/>
      <c r="U31" s="79"/>
      <c r="V31" s="79"/>
    </row>
    <row r="32" spans="1:23">
      <c r="A32" s="78"/>
      <c r="B32" s="78"/>
      <c r="C32" s="78"/>
      <c r="D32" s="78"/>
      <c r="E32" s="78"/>
      <c r="F32" s="78"/>
      <c r="G32" s="78"/>
      <c r="H32" s="78"/>
      <c r="I32" s="78"/>
      <c r="J32" s="79"/>
      <c r="K32" s="79"/>
      <c r="L32" s="79"/>
      <c r="M32" s="79"/>
      <c r="N32" s="79"/>
      <c r="O32" s="79"/>
      <c r="P32" s="79"/>
      <c r="Q32" s="79"/>
      <c r="R32" s="79"/>
      <c r="S32" s="79"/>
      <c r="T32" s="79"/>
      <c r="U32" s="79"/>
      <c r="V32" s="79"/>
      <c r="W32" s="80"/>
    </row>
    <row r="33" spans="1:22">
      <c r="A33" s="78"/>
      <c r="B33" s="78"/>
      <c r="C33" s="78"/>
      <c r="D33" s="78"/>
      <c r="E33" s="78"/>
      <c r="F33" s="78"/>
      <c r="G33" s="78"/>
      <c r="H33" s="78"/>
      <c r="I33" s="78"/>
      <c r="J33" s="79"/>
      <c r="K33" s="79"/>
      <c r="L33" s="79"/>
      <c r="M33" s="79"/>
      <c r="N33" s="79"/>
      <c r="O33" s="79"/>
      <c r="P33" s="79"/>
      <c r="Q33" s="79"/>
      <c r="R33" s="79"/>
      <c r="S33" s="79"/>
      <c r="T33" s="79"/>
      <c r="U33" s="79"/>
      <c r="V33" s="79"/>
    </row>
    <row r="34" spans="1:22">
      <c r="A34" s="79"/>
      <c r="B34" s="79"/>
      <c r="C34" s="79"/>
      <c r="D34" s="79"/>
      <c r="E34" s="79"/>
      <c r="F34" s="79"/>
      <c r="G34" s="79"/>
      <c r="H34" s="79"/>
      <c r="I34" s="79"/>
      <c r="J34" s="79"/>
      <c r="K34" s="79"/>
      <c r="L34" s="79"/>
      <c r="M34" s="79"/>
      <c r="N34" s="79"/>
      <c r="O34" s="79"/>
      <c r="P34" s="79"/>
      <c r="Q34" s="79"/>
      <c r="R34" s="79"/>
      <c r="S34" s="79"/>
      <c r="T34" s="79"/>
      <c r="U34" s="79"/>
      <c r="V34" s="79"/>
    </row>
    <row r="35" spans="1:22">
      <c r="A35" s="79"/>
      <c r="B35" s="79"/>
      <c r="C35" s="79"/>
      <c r="D35" s="79"/>
      <c r="E35" s="79"/>
      <c r="F35" s="79"/>
      <c r="G35" s="79"/>
      <c r="H35" s="79"/>
      <c r="I35" s="79"/>
      <c r="J35" s="79"/>
      <c r="K35" s="79"/>
      <c r="L35" s="79"/>
      <c r="M35" s="79"/>
      <c r="N35" s="79"/>
      <c r="O35" s="79"/>
      <c r="P35" s="79"/>
      <c r="Q35" s="79"/>
      <c r="R35" s="79"/>
      <c r="S35" s="79"/>
      <c r="T35" s="79"/>
      <c r="U35" s="79"/>
      <c r="V35" s="79"/>
    </row>
  </sheetData>
  <mergeCells count="6">
    <mergeCell ref="A1:IV1"/>
    <mergeCell ref="A2:IV2"/>
    <mergeCell ref="A3:IV5"/>
    <mergeCell ref="A6:IV6"/>
    <mergeCell ref="A7:IV7"/>
    <mergeCell ref="A30:I33"/>
  </mergeCells>
  <pageMargins left="0.7" right="0.7" top="0.75" bottom="0.75" header="0.3" footer="0.3"/>
  <pageSetup orientation="portrait"/>
  <headerFooter scaleWithDoc="0" alignWithMargins="0"/>
  <drawing r:id="rId1"/>
</worksheet>
</file>

<file path=xl/worksheets/sheet9.xml><?xml version="1.0" encoding="utf-8"?>
<worksheet xmlns="http://schemas.openxmlformats.org/spreadsheetml/2006/main" xmlns:r="http://schemas.openxmlformats.org/officeDocument/2006/relationships">
  <dimension ref="A1:E32"/>
  <sheetViews>
    <sheetView tabSelected="1" topLeftCell="A9" zoomScaleNormal="100" workbookViewId="0">
      <selection activeCell="D33" sqref="D33"/>
    </sheetView>
  </sheetViews>
  <sheetFormatPr defaultRowHeight="14.4"/>
  <cols>
    <col min="1" max="1" width="35.6640625" style="1" customWidth="1"/>
    <col min="2" max="2" width="21.33203125" style="1" customWidth="1"/>
    <col min="3" max="3" width="20.109375" style="1" customWidth="1"/>
    <col min="4" max="5" width="17.33203125" style="1" customWidth="1"/>
    <col min="6" max="6" width="19.33203125" style="1" customWidth="1"/>
    <col min="7" max="7" width="17.88671875" style="1" customWidth="1"/>
    <col min="8" max="8" width="11.44140625" style="1" customWidth="1"/>
    <col min="9" max="9" width="15.6640625" style="1" customWidth="1"/>
    <col min="10" max="256" width="8.88671875" style="1"/>
    <col min="257" max="257" width="35.6640625" style="1" customWidth="1"/>
    <col min="258" max="258" width="21.33203125" style="1" customWidth="1"/>
    <col min="259" max="259" width="20.109375" style="1" customWidth="1"/>
    <col min="260" max="261" width="17.33203125" style="1" customWidth="1"/>
    <col min="262" max="262" width="19.33203125" style="1" customWidth="1"/>
    <col min="263" max="263" width="17.88671875" style="1" customWidth="1"/>
    <col min="264" max="264" width="11.44140625" style="1" customWidth="1"/>
    <col min="265" max="265" width="15.6640625" style="1" customWidth="1"/>
    <col min="266" max="512" width="8.88671875" style="1"/>
    <col min="513" max="513" width="35.6640625" style="1" customWidth="1"/>
    <col min="514" max="514" width="21.33203125" style="1" customWidth="1"/>
    <col min="515" max="515" width="20.109375" style="1" customWidth="1"/>
    <col min="516" max="517" width="17.33203125" style="1" customWidth="1"/>
    <col min="518" max="518" width="19.33203125" style="1" customWidth="1"/>
    <col min="519" max="519" width="17.88671875" style="1" customWidth="1"/>
    <col min="520" max="520" width="11.44140625" style="1" customWidth="1"/>
    <col min="521" max="521" width="15.6640625" style="1" customWidth="1"/>
    <col min="522" max="768" width="8.88671875" style="1"/>
    <col min="769" max="769" width="35.6640625" style="1" customWidth="1"/>
    <col min="770" max="770" width="21.33203125" style="1" customWidth="1"/>
    <col min="771" max="771" width="20.109375" style="1" customWidth="1"/>
    <col min="772" max="773" width="17.33203125" style="1" customWidth="1"/>
    <col min="774" max="774" width="19.33203125" style="1" customWidth="1"/>
    <col min="775" max="775" width="17.88671875" style="1" customWidth="1"/>
    <col min="776" max="776" width="11.44140625" style="1" customWidth="1"/>
    <col min="777" max="777" width="15.6640625" style="1" customWidth="1"/>
    <col min="778" max="1024" width="8.88671875" style="1"/>
    <col min="1025" max="1025" width="35.6640625" style="1" customWidth="1"/>
    <col min="1026" max="1026" width="21.33203125" style="1" customWidth="1"/>
    <col min="1027" max="1027" width="20.109375" style="1" customWidth="1"/>
    <col min="1028" max="1029" width="17.33203125" style="1" customWidth="1"/>
    <col min="1030" max="1030" width="19.33203125" style="1" customWidth="1"/>
    <col min="1031" max="1031" width="17.88671875" style="1" customWidth="1"/>
    <col min="1032" max="1032" width="11.44140625" style="1" customWidth="1"/>
    <col min="1033" max="1033" width="15.6640625" style="1" customWidth="1"/>
    <col min="1034" max="1280" width="8.88671875" style="1"/>
    <col min="1281" max="1281" width="35.6640625" style="1" customWidth="1"/>
    <col min="1282" max="1282" width="21.33203125" style="1" customWidth="1"/>
    <col min="1283" max="1283" width="20.109375" style="1" customWidth="1"/>
    <col min="1284" max="1285" width="17.33203125" style="1" customWidth="1"/>
    <col min="1286" max="1286" width="19.33203125" style="1" customWidth="1"/>
    <col min="1287" max="1287" width="17.88671875" style="1" customWidth="1"/>
    <col min="1288" max="1288" width="11.44140625" style="1" customWidth="1"/>
    <col min="1289" max="1289" width="15.6640625" style="1" customWidth="1"/>
    <col min="1290" max="1536" width="8.88671875" style="1"/>
    <col min="1537" max="1537" width="35.6640625" style="1" customWidth="1"/>
    <col min="1538" max="1538" width="21.33203125" style="1" customWidth="1"/>
    <col min="1539" max="1539" width="20.109375" style="1" customWidth="1"/>
    <col min="1540" max="1541" width="17.33203125" style="1" customWidth="1"/>
    <col min="1542" max="1542" width="19.33203125" style="1" customWidth="1"/>
    <col min="1543" max="1543" width="17.88671875" style="1" customWidth="1"/>
    <col min="1544" max="1544" width="11.44140625" style="1" customWidth="1"/>
    <col min="1545" max="1545" width="15.6640625" style="1" customWidth="1"/>
    <col min="1546" max="1792" width="8.88671875" style="1"/>
    <col min="1793" max="1793" width="35.6640625" style="1" customWidth="1"/>
    <col min="1794" max="1794" width="21.33203125" style="1" customWidth="1"/>
    <col min="1795" max="1795" width="20.109375" style="1" customWidth="1"/>
    <col min="1796" max="1797" width="17.33203125" style="1" customWidth="1"/>
    <col min="1798" max="1798" width="19.33203125" style="1" customWidth="1"/>
    <col min="1799" max="1799" width="17.88671875" style="1" customWidth="1"/>
    <col min="1800" max="1800" width="11.44140625" style="1" customWidth="1"/>
    <col min="1801" max="1801" width="15.6640625" style="1" customWidth="1"/>
    <col min="1802" max="2048" width="8.88671875" style="1"/>
    <col min="2049" max="2049" width="35.6640625" style="1" customWidth="1"/>
    <col min="2050" max="2050" width="21.33203125" style="1" customWidth="1"/>
    <col min="2051" max="2051" width="20.109375" style="1" customWidth="1"/>
    <col min="2052" max="2053" width="17.33203125" style="1" customWidth="1"/>
    <col min="2054" max="2054" width="19.33203125" style="1" customWidth="1"/>
    <col min="2055" max="2055" width="17.88671875" style="1" customWidth="1"/>
    <col min="2056" max="2056" width="11.44140625" style="1" customWidth="1"/>
    <col min="2057" max="2057" width="15.6640625" style="1" customWidth="1"/>
    <col min="2058" max="2304" width="8.88671875" style="1"/>
    <col min="2305" max="2305" width="35.6640625" style="1" customWidth="1"/>
    <col min="2306" max="2306" width="21.33203125" style="1" customWidth="1"/>
    <col min="2307" max="2307" width="20.109375" style="1" customWidth="1"/>
    <col min="2308" max="2309" width="17.33203125" style="1" customWidth="1"/>
    <col min="2310" max="2310" width="19.33203125" style="1" customWidth="1"/>
    <col min="2311" max="2311" width="17.88671875" style="1" customWidth="1"/>
    <col min="2312" max="2312" width="11.44140625" style="1" customWidth="1"/>
    <col min="2313" max="2313" width="15.6640625" style="1" customWidth="1"/>
    <col min="2314" max="2560" width="8.88671875" style="1"/>
    <col min="2561" max="2561" width="35.6640625" style="1" customWidth="1"/>
    <col min="2562" max="2562" width="21.33203125" style="1" customWidth="1"/>
    <col min="2563" max="2563" width="20.109375" style="1" customWidth="1"/>
    <col min="2564" max="2565" width="17.33203125" style="1" customWidth="1"/>
    <col min="2566" max="2566" width="19.33203125" style="1" customWidth="1"/>
    <col min="2567" max="2567" width="17.88671875" style="1" customWidth="1"/>
    <col min="2568" max="2568" width="11.44140625" style="1" customWidth="1"/>
    <col min="2569" max="2569" width="15.6640625" style="1" customWidth="1"/>
    <col min="2570" max="2816" width="8.88671875" style="1"/>
    <col min="2817" max="2817" width="35.6640625" style="1" customWidth="1"/>
    <col min="2818" max="2818" width="21.33203125" style="1" customWidth="1"/>
    <col min="2819" max="2819" width="20.109375" style="1" customWidth="1"/>
    <col min="2820" max="2821" width="17.33203125" style="1" customWidth="1"/>
    <col min="2822" max="2822" width="19.33203125" style="1" customWidth="1"/>
    <col min="2823" max="2823" width="17.88671875" style="1" customWidth="1"/>
    <col min="2824" max="2824" width="11.44140625" style="1" customWidth="1"/>
    <col min="2825" max="2825" width="15.6640625" style="1" customWidth="1"/>
    <col min="2826" max="3072" width="8.88671875" style="1"/>
    <col min="3073" max="3073" width="35.6640625" style="1" customWidth="1"/>
    <col min="3074" max="3074" width="21.33203125" style="1" customWidth="1"/>
    <col min="3075" max="3075" width="20.109375" style="1" customWidth="1"/>
    <col min="3076" max="3077" width="17.33203125" style="1" customWidth="1"/>
    <col min="3078" max="3078" width="19.33203125" style="1" customWidth="1"/>
    <col min="3079" max="3079" width="17.88671875" style="1" customWidth="1"/>
    <col min="3080" max="3080" width="11.44140625" style="1" customWidth="1"/>
    <col min="3081" max="3081" width="15.6640625" style="1" customWidth="1"/>
    <col min="3082" max="3328" width="8.88671875" style="1"/>
    <col min="3329" max="3329" width="35.6640625" style="1" customWidth="1"/>
    <col min="3330" max="3330" width="21.33203125" style="1" customWidth="1"/>
    <col min="3331" max="3331" width="20.109375" style="1" customWidth="1"/>
    <col min="3332" max="3333" width="17.33203125" style="1" customWidth="1"/>
    <col min="3334" max="3334" width="19.33203125" style="1" customWidth="1"/>
    <col min="3335" max="3335" width="17.88671875" style="1" customWidth="1"/>
    <col min="3336" max="3336" width="11.44140625" style="1" customWidth="1"/>
    <col min="3337" max="3337" width="15.6640625" style="1" customWidth="1"/>
    <col min="3338" max="3584" width="8.88671875" style="1"/>
    <col min="3585" max="3585" width="35.6640625" style="1" customWidth="1"/>
    <col min="3586" max="3586" width="21.33203125" style="1" customWidth="1"/>
    <col min="3587" max="3587" width="20.109375" style="1" customWidth="1"/>
    <col min="3588" max="3589" width="17.33203125" style="1" customWidth="1"/>
    <col min="3590" max="3590" width="19.33203125" style="1" customWidth="1"/>
    <col min="3591" max="3591" width="17.88671875" style="1" customWidth="1"/>
    <col min="3592" max="3592" width="11.44140625" style="1" customWidth="1"/>
    <col min="3593" max="3593" width="15.6640625" style="1" customWidth="1"/>
    <col min="3594" max="3840" width="8.88671875" style="1"/>
    <col min="3841" max="3841" width="35.6640625" style="1" customWidth="1"/>
    <col min="3842" max="3842" width="21.33203125" style="1" customWidth="1"/>
    <col min="3843" max="3843" width="20.109375" style="1" customWidth="1"/>
    <col min="3844" max="3845" width="17.33203125" style="1" customWidth="1"/>
    <col min="3846" max="3846" width="19.33203125" style="1" customWidth="1"/>
    <col min="3847" max="3847" width="17.88671875" style="1" customWidth="1"/>
    <col min="3848" max="3848" width="11.44140625" style="1" customWidth="1"/>
    <col min="3849" max="3849" width="15.6640625" style="1" customWidth="1"/>
    <col min="3850" max="4096" width="8.88671875" style="1"/>
    <col min="4097" max="4097" width="35.6640625" style="1" customWidth="1"/>
    <col min="4098" max="4098" width="21.33203125" style="1" customWidth="1"/>
    <col min="4099" max="4099" width="20.109375" style="1" customWidth="1"/>
    <col min="4100" max="4101" width="17.33203125" style="1" customWidth="1"/>
    <col min="4102" max="4102" width="19.33203125" style="1" customWidth="1"/>
    <col min="4103" max="4103" width="17.88671875" style="1" customWidth="1"/>
    <col min="4104" max="4104" width="11.44140625" style="1" customWidth="1"/>
    <col min="4105" max="4105" width="15.6640625" style="1" customWidth="1"/>
    <col min="4106" max="4352" width="8.88671875" style="1"/>
    <col min="4353" max="4353" width="35.6640625" style="1" customWidth="1"/>
    <col min="4354" max="4354" width="21.33203125" style="1" customWidth="1"/>
    <col min="4355" max="4355" width="20.109375" style="1" customWidth="1"/>
    <col min="4356" max="4357" width="17.33203125" style="1" customWidth="1"/>
    <col min="4358" max="4358" width="19.33203125" style="1" customWidth="1"/>
    <col min="4359" max="4359" width="17.88671875" style="1" customWidth="1"/>
    <col min="4360" max="4360" width="11.44140625" style="1" customWidth="1"/>
    <col min="4361" max="4361" width="15.6640625" style="1" customWidth="1"/>
    <col min="4362" max="4608" width="8.88671875" style="1"/>
    <col min="4609" max="4609" width="35.6640625" style="1" customWidth="1"/>
    <col min="4610" max="4610" width="21.33203125" style="1" customWidth="1"/>
    <col min="4611" max="4611" width="20.109375" style="1" customWidth="1"/>
    <col min="4612" max="4613" width="17.33203125" style="1" customWidth="1"/>
    <col min="4614" max="4614" width="19.33203125" style="1" customWidth="1"/>
    <col min="4615" max="4615" width="17.88671875" style="1" customWidth="1"/>
    <col min="4616" max="4616" width="11.44140625" style="1" customWidth="1"/>
    <col min="4617" max="4617" width="15.6640625" style="1" customWidth="1"/>
    <col min="4618" max="4864" width="8.88671875" style="1"/>
    <col min="4865" max="4865" width="35.6640625" style="1" customWidth="1"/>
    <col min="4866" max="4866" width="21.33203125" style="1" customWidth="1"/>
    <col min="4867" max="4867" width="20.109375" style="1" customWidth="1"/>
    <col min="4868" max="4869" width="17.33203125" style="1" customWidth="1"/>
    <col min="4870" max="4870" width="19.33203125" style="1" customWidth="1"/>
    <col min="4871" max="4871" width="17.88671875" style="1" customWidth="1"/>
    <col min="4872" max="4872" width="11.44140625" style="1" customWidth="1"/>
    <col min="4873" max="4873" width="15.6640625" style="1" customWidth="1"/>
    <col min="4874" max="5120" width="8.88671875" style="1"/>
    <col min="5121" max="5121" width="35.6640625" style="1" customWidth="1"/>
    <col min="5122" max="5122" width="21.33203125" style="1" customWidth="1"/>
    <col min="5123" max="5123" width="20.109375" style="1" customWidth="1"/>
    <col min="5124" max="5125" width="17.33203125" style="1" customWidth="1"/>
    <col min="5126" max="5126" width="19.33203125" style="1" customWidth="1"/>
    <col min="5127" max="5127" width="17.88671875" style="1" customWidth="1"/>
    <col min="5128" max="5128" width="11.44140625" style="1" customWidth="1"/>
    <col min="5129" max="5129" width="15.6640625" style="1" customWidth="1"/>
    <col min="5130" max="5376" width="8.88671875" style="1"/>
    <col min="5377" max="5377" width="35.6640625" style="1" customWidth="1"/>
    <col min="5378" max="5378" width="21.33203125" style="1" customWidth="1"/>
    <col min="5379" max="5379" width="20.109375" style="1" customWidth="1"/>
    <col min="5380" max="5381" width="17.33203125" style="1" customWidth="1"/>
    <col min="5382" max="5382" width="19.33203125" style="1" customWidth="1"/>
    <col min="5383" max="5383" width="17.88671875" style="1" customWidth="1"/>
    <col min="5384" max="5384" width="11.44140625" style="1" customWidth="1"/>
    <col min="5385" max="5385" width="15.6640625" style="1" customWidth="1"/>
    <col min="5386" max="5632" width="8.88671875" style="1"/>
    <col min="5633" max="5633" width="35.6640625" style="1" customWidth="1"/>
    <col min="5634" max="5634" width="21.33203125" style="1" customWidth="1"/>
    <col min="5635" max="5635" width="20.109375" style="1" customWidth="1"/>
    <col min="5636" max="5637" width="17.33203125" style="1" customWidth="1"/>
    <col min="5638" max="5638" width="19.33203125" style="1" customWidth="1"/>
    <col min="5639" max="5639" width="17.88671875" style="1" customWidth="1"/>
    <col min="5640" max="5640" width="11.44140625" style="1" customWidth="1"/>
    <col min="5641" max="5641" width="15.6640625" style="1" customWidth="1"/>
    <col min="5642" max="5888" width="8.88671875" style="1"/>
    <col min="5889" max="5889" width="35.6640625" style="1" customWidth="1"/>
    <col min="5890" max="5890" width="21.33203125" style="1" customWidth="1"/>
    <col min="5891" max="5891" width="20.109375" style="1" customWidth="1"/>
    <col min="5892" max="5893" width="17.33203125" style="1" customWidth="1"/>
    <col min="5894" max="5894" width="19.33203125" style="1" customWidth="1"/>
    <col min="5895" max="5895" width="17.88671875" style="1" customWidth="1"/>
    <col min="5896" max="5896" width="11.44140625" style="1" customWidth="1"/>
    <col min="5897" max="5897" width="15.6640625" style="1" customWidth="1"/>
    <col min="5898" max="6144" width="8.88671875" style="1"/>
    <col min="6145" max="6145" width="35.6640625" style="1" customWidth="1"/>
    <col min="6146" max="6146" width="21.33203125" style="1" customWidth="1"/>
    <col min="6147" max="6147" width="20.109375" style="1" customWidth="1"/>
    <col min="6148" max="6149" width="17.33203125" style="1" customWidth="1"/>
    <col min="6150" max="6150" width="19.33203125" style="1" customWidth="1"/>
    <col min="6151" max="6151" width="17.88671875" style="1" customWidth="1"/>
    <col min="6152" max="6152" width="11.44140625" style="1" customWidth="1"/>
    <col min="6153" max="6153" width="15.6640625" style="1" customWidth="1"/>
    <col min="6154" max="6400" width="8.88671875" style="1"/>
    <col min="6401" max="6401" width="35.6640625" style="1" customWidth="1"/>
    <col min="6402" max="6402" width="21.33203125" style="1" customWidth="1"/>
    <col min="6403" max="6403" width="20.109375" style="1" customWidth="1"/>
    <col min="6404" max="6405" width="17.33203125" style="1" customWidth="1"/>
    <col min="6406" max="6406" width="19.33203125" style="1" customWidth="1"/>
    <col min="6407" max="6407" width="17.88671875" style="1" customWidth="1"/>
    <col min="6408" max="6408" width="11.44140625" style="1" customWidth="1"/>
    <col min="6409" max="6409" width="15.6640625" style="1" customWidth="1"/>
    <col min="6410" max="6656" width="8.88671875" style="1"/>
    <col min="6657" max="6657" width="35.6640625" style="1" customWidth="1"/>
    <col min="6658" max="6658" width="21.33203125" style="1" customWidth="1"/>
    <col min="6659" max="6659" width="20.109375" style="1" customWidth="1"/>
    <col min="6660" max="6661" width="17.33203125" style="1" customWidth="1"/>
    <col min="6662" max="6662" width="19.33203125" style="1" customWidth="1"/>
    <col min="6663" max="6663" width="17.88671875" style="1" customWidth="1"/>
    <col min="6664" max="6664" width="11.44140625" style="1" customWidth="1"/>
    <col min="6665" max="6665" width="15.6640625" style="1" customWidth="1"/>
    <col min="6666" max="6912" width="8.88671875" style="1"/>
    <col min="6913" max="6913" width="35.6640625" style="1" customWidth="1"/>
    <col min="6914" max="6914" width="21.33203125" style="1" customWidth="1"/>
    <col min="6915" max="6915" width="20.109375" style="1" customWidth="1"/>
    <col min="6916" max="6917" width="17.33203125" style="1" customWidth="1"/>
    <col min="6918" max="6918" width="19.33203125" style="1" customWidth="1"/>
    <col min="6919" max="6919" width="17.88671875" style="1" customWidth="1"/>
    <col min="6920" max="6920" width="11.44140625" style="1" customWidth="1"/>
    <col min="6921" max="6921" width="15.6640625" style="1" customWidth="1"/>
    <col min="6922" max="7168" width="8.88671875" style="1"/>
    <col min="7169" max="7169" width="35.6640625" style="1" customWidth="1"/>
    <col min="7170" max="7170" width="21.33203125" style="1" customWidth="1"/>
    <col min="7171" max="7171" width="20.109375" style="1" customWidth="1"/>
    <col min="7172" max="7173" width="17.33203125" style="1" customWidth="1"/>
    <col min="7174" max="7174" width="19.33203125" style="1" customWidth="1"/>
    <col min="7175" max="7175" width="17.88671875" style="1" customWidth="1"/>
    <col min="7176" max="7176" width="11.44140625" style="1" customWidth="1"/>
    <col min="7177" max="7177" width="15.6640625" style="1" customWidth="1"/>
    <col min="7178" max="7424" width="8.88671875" style="1"/>
    <col min="7425" max="7425" width="35.6640625" style="1" customWidth="1"/>
    <col min="7426" max="7426" width="21.33203125" style="1" customWidth="1"/>
    <col min="7427" max="7427" width="20.109375" style="1" customWidth="1"/>
    <col min="7428" max="7429" width="17.33203125" style="1" customWidth="1"/>
    <col min="7430" max="7430" width="19.33203125" style="1" customWidth="1"/>
    <col min="7431" max="7431" width="17.88671875" style="1" customWidth="1"/>
    <col min="7432" max="7432" width="11.44140625" style="1" customWidth="1"/>
    <col min="7433" max="7433" width="15.6640625" style="1" customWidth="1"/>
    <col min="7434" max="7680" width="8.88671875" style="1"/>
    <col min="7681" max="7681" width="35.6640625" style="1" customWidth="1"/>
    <col min="7682" max="7682" width="21.33203125" style="1" customWidth="1"/>
    <col min="7683" max="7683" width="20.109375" style="1" customWidth="1"/>
    <col min="7684" max="7685" width="17.33203125" style="1" customWidth="1"/>
    <col min="7686" max="7686" width="19.33203125" style="1" customWidth="1"/>
    <col min="7687" max="7687" width="17.88671875" style="1" customWidth="1"/>
    <col min="7688" max="7688" width="11.44140625" style="1" customWidth="1"/>
    <col min="7689" max="7689" width="15.6640625" style="1" customWidth="1"/>
    <col min="7690" max="7936" width="8.88671875" style="1"/>
    <col min="7937" max="7937" width="35.6640625" style="1" customWidth="1"/>
    <col min="7938" max="7938" width="21.33203125" style="1" customWidth="1"/>
    <col min="7939" max="7939" width="20.109375" style="1" customWidth="1"/>
    <col min="7940" max="7941" width="17.33203125" style="1" customWidth="1"/>
    <col min="7942" max="7942" width="19.33203125" style="1" customWidth="1"/>
    <col min="7943" max="7943" width="17.88671875" style="1" customWidth="1"/>
    <col min="7944" max="7944" width="11.44140625" style="1" customWidth="1"/>
    <col min="7945" max="7945" width="15.6640625" style="1" customWidth="1"/>
    <col min="7946" max="8192" width="8.88671875" style="1"/>
    <col min="8193" max="8193" width="35.6640625" style="1" customWidth="1"/>
    <col min="8194" max="8194" width="21.33203125" style="1" customWidth="1"/>
    <col min="8195" max="8195" width="20.109375" style="1" customWidth="1"/>
    <col min="8196" max="8197" width="17.33203125" style="1" customWidth="1"/>
    <col min="8198" max="8198" width="19.33203125" style="1" customWidth="1"/>
    <col min="8199" max="8199" width="17.88671875" style="1" customWidth="1"/>
    <col min="8200" max="8200" width="11.44140625" style="1" customWidth="1"/>
    <col min="8201" max="8201" width="15.6640625" style="1" customWidth="1"/>
    <col min="8202" max="8448" width="8.88671875" style="1"/>
    <col min="8449" max="8449" width="35.6640625" style="1" customWidth="1"/>
    <col min="8450" max="8450" width="21.33203125" style="1" customWidth="1"/>
    <col min="8451" max="8451" width="20.109375" style="1" customWidth="1"/>
    <col min="8452" max="8453" width="17.33203125" style="1" customWidth="1"/>
    <col min="8454" max="8454" width="19.33203125" style="1" customWidth="1"/>
    <col min="8455" max="8455" width="17.88671875" style="1" customWidth="1"/>
    <col min="8456" max="8456" width="11.44140625" style="1" customWidth="1"/>
    <col min="8457" max="8457" width="15.6640625" style="1" customWidth="1"/>
    <col min="8458" max="8704" width="8.88671875" style="1"/>
    <col min="8705" max="8705" width="35.6640625" style="1" customWidth="1"/>
    <col min="8706" max="8706" width="21.33203125" style="1" customWidth="1"/>
    <col min="8707" max="8707" width="20.109375" style="1" customWidth="1"/>
    <col min="8708" max="8709" width="17.33203125" style="1" customWidth="1"/>
    <col min="8710" max="8710" width="19.33203125" style="1" customWidth="1"/>
    <col min="8711" max="8711" width="17.88671875" style="1" customWidth="1"/>
    <col min="8712" max="8712" width="11.44140625" style="1" customWidth="1"/>
    <col min="8713" max="8713" width="15.6640625" style="1" customWidth="1"/>
    <col min="8714" max="8960" width="8.88671875" style="1"/>
    <col min="8961" max="8961" width="35.6640625" style="1" customWidth="1"/>
    <col min="8962" max="8962" width="21.33203125" style="1" customWidth="1"/>
    <col min="8963" max="8963" width="20.109375" style="1" customWidth="1"/>
    <col min="8964" max="8965" width="17.33203125" style="1" customWidth="1"/>
    <col min="8966" max="8966" width="19.33203125" style="1" customWidth="1"/>
    <col min="8967" max="8967" width="17.88671875" style="1" customWidth="1"/>
    <col min="8968" max="8968" width="11.44140625" style="1" customWidth="1"/>
    <col min="8969" max="8969" width="15.6640625" style="1" customWidth="1"/>
    <col min="8970" max="9216" width="8.88671875" style="1"/>
    <col min="9217" max="9217" width="35.6640625" style="1" customWidth="1"/>
    <col min="9218" max="9218" width="21.33203125" style="1" customWidth="1"/>
    <col min="9219" max="9219" width="20.109375" style="1" customWidth="1"/>
    <col min="9220" max="9221" width="17.33203125" style="1" customWidth="1"/>
    <col min="9222" max="9222" width="19.33203125" style="1" customWidth="1"/>
    <col min="9223" max="9223" width="17.88671875" style="1" customWidth="1"/>
    <col min="9224" max="9224" width="11.44140625" style="1" customWidth="1"/>
    <col min="9225" max="9225" width="15.6640625" style="1" customWidth="1"/>
    <col min="9226" max="9472" width="8.88671875" style="1"/>
    <col min="9473" max="9473" width="35.6640625" style="1" customWidth="1"/>
    <col min="9474" max="9474" width="21.33203125" style="1" customWidth="1"/>
    <col min="9475" max="9475" width="20.109375" style="1" customWidth="1"/>
    <col min="9476" max="9477" width="17.33203125" style="1" customWidth="1"/>
    <col min="9478" max="9478" width="19.33203125" style="1" customWidth="1"/>
    <col min="9479" max="9479" width="17.88671875" style="1" customWidth="1"/>
    <col min="9480" max="9480" width="11.44140625" style="1" customWidth="1"/>
    <col min="9481" max="9481" width="15.6640625" style="1" customWidth="1"/>
    <col min="9482" max="9728" width="8.88671875" style="1"/>
    <col min="9729" max="9729" width="35.6640625" style="1" customWidth="1"/>
    <col min="9730" max="9730" width="21.33203125" style="1" customWidth="1"/>
    <col min="9731" max="9731" width="20.109375" style="1" customWidth="1"/>
    <col min="9732" max="9733" width="17.33203125" style="1" customWidth="1"/>
    <col min="9734" max="9734" width="19.33203125" style="1" customWidth="1"/>
    <col min="9735" max="9735" width="17.88671875" style="1" customWidth="1"/>
    <col min="9736" max="9736" width="11.44140625" style="1" customWidth="1"/>
    <col min="9737" max="9737" width="15.6640625" style="1" customWidth="1"/>
    <col min="9738" max="9984" width="8.88671875" style="1"/>
    <col min="9985" max="9985" width="35.6640625" style="1" customWidth="1"/>
    <col min="9986" max="9986" width="21.33203125" style="1" customWidth="1"/>
    <col min="9987" max="9987" width="20.109375" style="1" customWidth="1"/>
    <col min="9988" max="9989" width="17.33203125" style="1" customWidth="1"/>
    <col min="9990" max="9990" width="19.33203125" style="1" customWidth="1"/>
    <col min="9991" max="9991" width="17.88671875" style="1" customWidth="1"/>
    <col min="9992" max="9992" width="11.44140625" style="1" customWidth="1"/>
    <col min="9993" max="9993" width="15.6640625" style="1" customWidth="1"/>
    <col min="9994" max="10240" width="8.88671875" style="1"/>
    <col min="10241" max="10241" width="35.6640625" style="1" customWidth="1"/>
    <col min="10242" max="10242" width="21.33203125" style="1" customWidth="1"/>
    <col min="10243" max="10243" width="20.109375" style="1" customWidth="1"/>
    <col min="10244" max="10245" width="17.33203125" style="1" customWidth="1"/>
    <col min="10246" max="10246" width="19.33203125" style="1" customWidth="1"/>
    <col min="10247" max="10247" width="17.88671875" style="1" customWidth="1"/>
    <col min="10248" max="10248" width="11.44140625" style="1" customWidth="1"/>
    <col min="10249" max="10249" width="15.6640625" style="1" customWidth="1"/>
    <col min="10250" max="10496" width="8.88671875" style="1"/>
    <col min="10497" max="10497" width="35.6640625" style="1" customWidth="1"/>
    <col min="10498" max="10498" width="21.33203125" style="1" customWidth="1"/>
    <col min="10499" max="10499" width="20.109375" style="1" customWidth="1"/>
    <col min="10500" max="10501" width="17.33203125" style="1" customWidth="1"/>
    <col min="10502" max="10502" width="19.33203125" style="1" customWidth="1"/>
    <col min="10503" max="10503" width="17.88671875" style="1" customWidth="1"/>
    <col min="10504" max="10504" width="11.44140625" style="1" customWidth="1"/>
    <col min="10505" max="10505" width="15.6640625" style="1" customWidth="1"/>
    <col min="10506" max="10752" width="8.88671875" style="1"/>
    <col min="10753" max="10753" width="35.6640625" style="1" customWidth="1"/>
    <col min="10754" max="10754" width="21.33203125" style="1" customWidth="1"/>
    <col min="10755" max="10755" width="20.109375" style="1" customWidth="1"/>
    <col min="10756" max="10757" width="17.33203125" style="1" customWidth="1"/>
    <col min="10758" max="10758" width="19.33203125" style="1" customWidth="1"/>
    <col min="10759" max="10759" width="17.88671875" style="1" customWidth="1"/>
    <col min="10760" max="10760" width="11.44140625" style="1" customWidth="1"/>
    <col min="10761" max="10761" width="15.6640625" style="1" customWidth="1"/>
    <col min="10762" max="11008" width="8.88671875" style="1"/>
    <col min="11009" max="11009" width="35.6640625" style="1" customWidth="1"/>
    <col min="11010" max="11010" width="21.33203125" style="1" customWidth="1"/>
    <col min="11011" max="11011" width="20.109375" style="1" customWidth="1"/>
    <col min="11012" max="11013" width="17.33203125" style="1" customWidth="1"/>
    <col min="11014" max="11014" width="19.33203125" style="1" customWidth="1"/>
    <col min="11015" max="11015" width="17.88671875" style="1" customWidth="1"/>
    <col min="11016" max="11016" width="11.44140625" style="1" customWidth="1"/>
    <col min="11017" max="11017" width="15.6640625" style="1" customWidth="1"/>
    <col min="11018" max="11264" width="8.88671875" style="1"/>
    <col min="11265" max="11265" width="35.6640625" style="1" customWidth="1"/>
    <col min="11266" max="11266" width="21.33203125" style="1" customWidth="1"/>
    <col min="11267" max="11267" width="20.109375" style="1" customWidth="1"/>
    <col min="11268" max="11269" width="17.33203125" style="1" customWidth="1"/>
    <col min="11270" max="11270" width="19.33203125" style="1" customWidth="1"/>
    <col min="11271" max="11271" width="17.88671875" style="1" customWidth="1"/>
    <col min="11272" max="11272" width="11.44140625" style="1" customWidth="1"/>
    <col min="11273" max="11273" width="15.6640625" style="1" customWidth="1"/>
    <col min="11274" max="11520" width="8.88671875" style="1"/>
    <col min="11521" max="11521" width="35.6640625" style="1" customWidth="1"/>
    <col min="11522" max="11522" width="21.33203125" style="1" customWidth="1"/>
    <col min="11523" max="11523" width="20.109375" style="1" customWidth="1"/>
    <col min="11524" max="11525" width="17.33203125" style="1" customWidth="1"/>
    <col min="11526" max="11526" width="19.33203125" style="1" customWidth="1"/>
    <col min="11527" max="11527" width="17.88671875" style="1" customWidth="1"/>
    <col min="11528" max="11528" width="11.44140625" style="1" customWidth="1"/>
    <col min="11529" max="11529" width="15.6640625" style="1" customWidth="1"/>
    <col min="11530" max="11776" width="8.88671875" style="1"/>
    <col min="11777" max="11777" width="35.6640625" style="1" customWidth="1"/>
    <col min="11778" max="11778" width="21.33203125" style="1" customWidth="1"/>
    <col min="11779" max="11779" width="20.109375" style="1" customWidth="1"/>
    <col min="11780" max="11781" width="17.33203125" style="1" customWidth="1"/>
    <col min="11782" max="11782" width="19.33203125" style="1" customWidth="1"/>
    <col min="11783" max="11783" width="17.88671875" style="1" customWidth="1"/>
    <col min="11784" max="11784" width="11.44140625" style="1" customWidth="1"/>
    <col min="11785" max="11785" width="15.6640625" style="1" customWidth="1"/>
    <col min="11786" max="12032" width="8.88671875" style="1"/>
    <col min="12033" max="12033" width="35.6640625" style="1" customWidth="1"/>
    <col min="12034" max="12034" width="21.33203125" style="1" customWidth="1"/>
    <col min="12035" max="12035" width="20.109375" style="1" customWidth="1"/>
    <col min="12036" max="12037" width="17.33203125" style="1" customWidth="1"/>
    <col min="12038" max="12038" width="19.33203125" style="1" customWidth="1"/>
    <col min="12039" max="12039" width="17.88671875" style="1" customWidth="1"/>
    <col min="12040" max="12040" width="11.44140625" style="1" customWidth="1"/>
    <col min="12041" max="12041" width="15.6640625" style="1" customWidth="1"/>
    <col min="12042" max="12288" width="8.88671875" style="1"/>
    <col min="12289" max="12289" width="35.6640625" style="1" customWidth="1"/>
    <col min="12290" max="12290" width="21.33203125" style="1" customWidth="1"/>
    <col min="12291" max="12291" width="20.109375" style="1" customWidth="1"/>
    <col min="12292" max="12293" width="17.33203125" style="1" customWidth="1"/>
    <col min="12294" max="12294" width="19.33203125" style="1" customWidth="1"/>
    <col min="12295" max="12295" width="17.88671875" style="1" customWidth="1"/>
    <col min="12296" max="12296" width="11.44140625" style="1" customWidth="1"/>
    <col min="12297" max="12297" width="15.6640625" style="1" customWidth="1"/>
    <col min="12298" max="12544" width="8.88671875" style="1"/>
    <col min="12545" max="12545" width="35.6640625" style="1" customWidth="1"/>
    <col min="12546" max="12546" width="21.33203125" style="1" customWidth="1"/>
    <col min="12547" max="12547" width="20.109375" style="1" customWidth="1"/>
    <col min="12548" max="12549" width="17.33203125" style="1" customWidth="1"/>
    <col min="12550" max="12550" width="19.33203125" style="1" customWidth="1"/>
    <col min="12551" max="12551" width="17.88671875" style="1" customWidth="1"/>
    <col min="12552" max="12552" width="11.44140625" style="1" customWidth="1"/>
    <col min="12553" max="12553" width="15.6640625" style="1" customWidth="1"/>
    <col min="12554" max="12800" width="8.88671875" style="1"/>
    <col min="12801" max="12801" width="35.6640625" style="1" customWidth="1"/>
    <col min="12802" max="12802" width="21.33203125" style="1" customWidth="1"/>
    <col min="12803" max="12803" width="20.109375" style="1" customWidth="1"/>
    <col min="12804" max="12805" width="17.33203125" style="1" customWidth="1"/>
    <col min="12806" max="12806" width="19.33203125" style="1" customWidth="1"/>
    <col min="12807" max="12807" width="17.88671875" style="1" customWidth="1"/>
    <col min="12808" max="12808" width="11.44140625" style="1" customWidth="1"/>
    <col min="12809" max="12809" width="15.6640625" style="1" customWidth="1"/>
    <col min="12810" max="13056" width="8.88671875" style="1"/>
    <col min="13057" max="13057" width="35.6640625" style="1" customWidth="1"/>
    <col min="13058" max="13058" width="21.33203125" style="1" customWidth="1"/>
    <col min="13059" max="13059" width="20.109375" style="1" customWidth="1"/>
    <col min="13060" max="13061" width="17.33203125" style="1" customWidth="1"/>
    <col min="13062" max="13062" width="19.33203125" style="1" customWidth="1"/>
    <col min="13063" max="13063" width="17.88671875" style="1" customWidth="1"/>
    <col min="13064" max="13064" width="11.44140625" style="1" customWidth="1"/>
    <col min="13065" max="13065" width="15.6640625" style="1" customWidth="1"/>
    <col min="13066" max="13312" width="8.88671875" style="1"/>
    <col min="13313" max="13313" width="35.6640625" style="1" customWidth="1"/>
    <col min="13314" max="13314" width="21.33203125" style="1" customWidth="1"/>
    <col min="13315" max="13315" width="20.109375" style="1" customWidth="1"/>
    <col min="13316" max="13317" width="17.33203125" style="1" customWidth="1"/>
    <col min="13318" max="13318" width="19.33203125" style="1" customWidth="1"/>
    <col min="13319" max="13319" width="17.88671875" style="1" customWidth="1"/>
    <col min="13320" max="13320" width="11.44140625" style="1" customWidth="1"/>
    <col min="13321" max="13321" width="15.6640625" style="1" customWidth="1"/>
    <col min="13322" max="13568" width="8.88671875" style="1"/>
    <col min="13569" max="13569" width="35.6640625" style="1" customWidth="1"/>
    <col min="13570" max="13570" width="21.33203125" style="1" customWidth="1"/>
    <col min="13571" max="13571" width="20.109375" style="1" customWidth="1"/>
    <col min="13572" max="13573" width="17.33203125" style="1" customWidth="1"/>
    <col min="13574" max="13574" width="19.33203125" style="1" customWidth="1"/>
    <col min="13575" max="13575" width="17.88671875" style="1" customWidth="1"/>
    <col min="13576" max="13576" width="11.44140625" style="1" customWidth="1"/>
    <col min="13577" max="13577" width="15.6640625" style="1" customWidth="1"/>
    <col min="13578" max="13824" width="8.88671875" style="1"/>
    <col min="13825" max="13825" width="35.6640625" style="1" customWidth="1"/>
    <col min="13826" max="13826" width="21.33203125" style="1" customWidth="1"/>
    <col min="13827" max="13827" width="20.109375" style="1" customWidth="1"/>
    <col min="13828" max="13829" width="17.33203125" style="1" customWidth="1"/>
    <col min="13830" max="13830" width="19.33203125" style="1" customWidth="1"/>
    <col min="13831" max="13831" width="17.88671875" style="1" customWidth="1"/>
    <col min="13832" max="13832" width="11.44140625" style="1" customWidth="1"/>
    <col min="13833" max="13833" width="15.6640625" style="1" customWidth="1"/>
    <col min="13834" max="14080" width="8.88671875" style="1"/>
    <col min="14081" max="14081" width="35.6640625" style="1" customWidth="1"/>
    <col min="14082" max="14082" width="21.33203125" style="1" customWidth="1"/>
    <col min="14083" max="14083" width="20.109375" style="1" customWidth="1"/>
    <col min="14084" max="14085" width="17.33203125" style="1" customWidth="1"/>
    <col min="14086" max="14086" width="19.33203125" style="1" customWidth="1"/>
    <col min="14087" max="14087" width="17.88671875" style="1" customWidth="1"/>
    <col min="14088" max="14088" width="11.44140625" style="1" customWidth="1"/>
    <col min="14089" max="14089" width="15.6640625" style="1" customWidth="1"/>
    <col min="14090" max="14336" width="8.88671875" style="1"/>
    <col min="14337" max="14337" width="35.6640625" style="1" customWidth="1"/>
    <col min="14338" max="14338" width="21.33203125" style="1" customWidth="1"/>
    <col min="14339" max="14339" width="20.109375" style="1" customWidth="1"/>
    <col min="14340" max="14341" width="17.33203125" style="1" customWidth="1"/>
    <col min="14342" max="14342" width="19.33203125" style="1" customWidth="1"/>
    <col min="14343" max="14343" width="17.88671875" style="1" customWidth="1"/>
    <col min="14344" max="14344" width="11.44140625" style="1" customWidth="1"/>
    <col min="14345" max="14345" width="15.6640625" style="1" customWidth="1"/>
    <col min="14346" max="14592" width="8.88671875" style="1"/>
    <col min="14593" max="14593" width="35.6640625" style="1" customWidth="1"/>
    <col min="14594" max="14594" width="21.33203125" style="1" customWidth="1"/>
    <col min="14595" max="14595" width="20.109375" style="1" customWidth="1"/>
    <col min="14596" max="14597" width="17.33203125" style="1" customWidth="1"/>
    <col min="14598" max="14598" width="19.33203125" style="1" customWidth="1"/>
    <col min="14599" max="14599" width="17.88671875" style="1" customWidth="1"/>
    <col min="14600" max="14600" width="11.44140625" style="1" customWidth="1"/>
    <col min="14601" max="14601" width="15.6640625" style="1" customWidth="1"/>
    <col min="14602" max="14848" width="8.88671875" style="1"/>
    <col min="14849" max="14849" width="35.6640625" style="1" customWidth="1"/>
    <col min="14850" max="14850" width="21.33203125" style="1" customWidth="1"/>
    <col min="14851" max="14851" width="20.109375" style="1" customWidth="1"/>
    <col min="14852" max="14853" width="17.33203125" style="1" customWidth="1"/>
    <col min="14854" max="14854" width="19.33203125" style="1" customWidth="1"/>
    <col min="14855" max="14855" width="17.88671875" style="1" customWidth="1"/>
    <col min="14856" max="14856" width="11.44140625" style="1" customWidth="1"/>
    <col min="14857" max="14857" width="15.6640625" style="1" customWidth="1"/>
    <col min="14858" max="15104" width="8.88671875" style="1"/>
    <col min="15105" max="15105" width="35.6640625" style="1" customWidth="1"/>
    <col min="15106" max="15106" width="21.33203125" style="1" customWidth="1"/>
    <col min="15107" max="15107" width="20.109375" style="1" customWidth="1"/>
    <col min="15108" max="15109" width="17.33203125" style="1" customWidth="1"/>
    <col min="15110" max="15110" width="19.33203125" style="1" customWidth="1"/>
    <col min="15111" max="15111" width="17.88671875" style="1" customWidth="1"/>
    <col min="15112" max="15112" width="11.44140625" style="1" customWidth="1"/>
    <col min="15113" max="15113" width="15.6640625" style="1" customWidth="1"/>
    <col min="15114" max="15360" width="8.88671875" style="1"/>
    <col min="15361" max="15361" width="35.6640625" style="1" customWidth="1"/>
    <col min="15362" max="15362" width="21.33203125" style="1" customWidth="1"/>
    <col min="15363" max="15363" width="20.109375" style="1" customWidth="1"/>
    <col min="15364" max="15365" width="17.33203125" style="1" customWidth="1"/>
    <col min="15366" max="15366" width="19.33203125" style="1" customWidth="1"/>
    <col min="15367" max="15367" width="17.88671875" style="1" customWidth="1"/>
    <col min="15368" max="15368" width="11.44140625" style="1" customWidth="1"/>
    <col min="15369" max="15369" width="15.6640625" style="1" customWidth="1"/>
    <col min="15370" max="15616" width="8.88671875" style="1"/>
    <col min="15617" max="15617" width="35.6640625" style="1" customWidth="1"/>
    <col min="15618" max="15618" width="21.33203125" style="1" customWidth="1"/>
    <col min="15619" max="15619" width="20.109375" style="1" customWidth="1"/>
    <col min="15620" max="15621" width="17.33203125" style="1" customWidth="1"/>
    <col min="15622" max="15622" width="19.33203125" style="1" customWidth="1"/>
    <col min="15623" max="15623" width="17.88671875" style="1" customWidth="1"/>
    <col min="15624" max="15624" width="11.44140625" style="1" customWidth="1"/>
    <col min="15625" max="15625" width="15.6640625" style="1" customWidth="1"/>
    <col min="15626" max="15872" width="8.88671875" style="1"/>
    <col min="15873" max="15873" width="35.6640625" style="1" customWidth="1"/>
    <col min="15874" max="15874" width="21.33203125" style="1" customWidth="1"/>
    <col min="15875" max="15875" width="20.109375" style="1" customWidth="1"/>
    <col min="15876" max="15877" width="17.33203125" style="1" customWidth="1"/>
    <col min="15878" max="15878" width="19.33203125" style="1" customWidth="1"/>
    <col min="15879" max="15879" width="17.88671875" style="1" customWidth="1"/>
    <col min="15880" max="15880" width="11.44140625" style="1" customWidth="1"/>
    <col min="15881" max="15881" width="15.6640625" style="1" customWidth="1"/>
    <col min="15882" max="16128" width="8.88671875" style="1"/>
    <col min="16129" max="16129" width="35.6640625" style="1" customWidth="1"/>
    <col min="16130" max="16130" width="21.33203125" style="1" customWidth="1"/>
    <col min="16131" max="16131" width="20.109375" style="1" customWidth="1"/>
    <col min="16132" max="16133" width="17.33203125" style="1" customWidth="1"/>
    <col min="16134" max="16134" width="19.33203125" style="1" customWidth="1"/>
    <col min="16135" max="16135" width="17.88671875" style="1" customWidth="1"/>
    <col min="16136" max="16136" width="11.44140625" style="1" customWidth="1"/>
    <col min="16137" max="16137" width="15.6640625" style="1" customWidth="1"/>
    <col min="16138" max="16384" width="8.88671875" style="1"/>
  </cols>
  <sheetData>
    <row r="1" spans="1:5" s="17" customFormat="1" ht="49.95" customHeight="1">
      <c r="A1" s="55"/>
    </row>
    <row r="2" spans="1:5" s="17" customFormat="1" ht="13.5" customHeight="1">
      <c r="A2" s="67" t="s">
        <v>123</v>
      </c>
    </row>
    <row r="3" spans="1:5" s="17" customFormat="1" ht="13.5" customHeight="1">
      <c r="A3" s="70" t="s">
        <v>139</v>
      </c>
    </row>
    <row r="4" spans="1:5" s="17" customFormat="1" ht="13.5" customHeight="1"/>
    <row r="5" spans="1:5" s="17" customFormat="1" ht="13.5" customHeight="1"/>
    <row r="6" spans="1:5" s="17" customFormat="1" ht="15" customHeight="1">
      <c r="A6" s="64" t="s">
        <v>140</v>
      </c>
    </row>
    <row r="7" spans="1:5" s="17" customFormat="1" ht="14.25" customHeight="1">
      <c r="A7" s="81" t="s">
        <v>141</v>
      </c>
    </row>
    <row r="8" spans="1:5">
      <c r="E8" s="66"/>
    </row>
    <row r="9" spans="1:5" s="4" customFormat="1" ht="35.25" customHeight="1">
      <c r="A9" s="2" t="s">
        <v>5</v>
      </c>
      <c r="B9" s="3" t="s">
        <v>6</v>
      </c>
      <c r="C9" s="2" t="s">
        <v>7</v>
      </c>
      <c r="D9" s="2" t="s">
        <v>8</v>
      </c>
    </row>
    <row r="10" spans="1:5" s="9" customFormat="1">
      <c r="A10" s="5" t="s">
        <v>10</v>
      </c>
      <c r="B10" s="6">
        <v>25000000</v>
      </c>
      <c r="C10" s="7">
        <f>B10/B25</f>
        <v>0.31804840208157337</v>
      </c>
      <c r="D10" s="8">
        <v>0</v>
      </c>
    </row>
    <row r="11" spans="1:5" s="9" customFormat="1">
      <c r="A11" s="5" t="s">
        <v>12</v>
      </c>
      <c r="B11" s="6">
        <v>16750000</v>
      </c>
      <c r="C11" s="7">
        <f>B11/B25</f>
        <v>0.21309242939465414</v>
      </c>
      <c r="D11" s="8">
        <v>0</v>
      </c>
    </row>
    <row r="12" spans="1:5" s="9" customFormat="1">
      <c r="A12" s="5" t="s">
        <v>9</v>
      </c>
      <c r="B12" s="6">
        <v>12345679</v>
      </c>
      <c r="C12" s="7">
        <f>B12/B25</f>
        <v>0.15706093914248145</v>
      </c>
      <c r="D12" s="8">
        <v>0</v>
      </c>
    </row>
    <row r="13" spans="1:5" s="9" customFormat="1">
      <c r="A13" s="5" t="s">
        <v>14</v>
      </c>
      <c r="B13" s="6">
        <v>8259559</v>
      </c>
      <c r="C13" s="7">
        <f>B13/B25</f>
        <v>0.10507758167393912</v>
      </c>
      <c r="D13" s="8">
        <v>600000</v>
      </c>
    </row>
    <row r="14" spans="1:5" s="9" customFormat="1">
      <c r="A14" s="5" t="s">
        <v>16</v>
      </c>
      <c r="B14" s="6">
        <v>6650000</v>
      </c>
      <c r="C14" s="7">
        <f>B14/B25</f>
        <v>8.4600874953698516E-2</v>
      </c>
      <c r="D14" s="8">
        <v>0</v>
      </c>
    </row>
    <row r="15" spans="1:5" s="9" customFormat="1">
      <c r="A15" s="5" t="s">
        <v>15</v>
      </c>
      <c r="B15" s="6">
        <v>4431315</v>
      </c>
      <c r="C15" s="7">
        <f>B15/B25</f>
        <v>5.6374906194804293E-2</v>
      </c>
      <c r="D15" s="8">
        <v>0</v>
      </c>
    </row>
    <row r="16" spans="1:5" s="9" customFormat="1">
      <c r="A16" s="5" t="s">
        <v>17</v>
      </c>
      <c r="B16" s="6">
        <v>3576294</v>
      </c>
      <c r="C16" s="7">
        <f>B16/B25</f>
        <v>4.5497383682956735E-2</v>
      </c>
      <c r="D16" s="8">
        <v>0</v>
      </c>
    </row>
    <row r="17" spans="1:5" s="9" customFormat="1">
      <c r="A17" s="5" t="s">
        <v>18</v>
      </c>
      <c r="B17" s="6">
        <v>627353</v>
      </c>
      <c r="C17" s="7">
        <f>B17/B25</f>
        <v>7.9811447676432518E-3</v>
      </c>
      <c r="D17" s="8">
        <v>0</v>
      </c>
    </row>
    <row r="18" spans="1:5" s="9" customFormat="1">
      <c r="A18" s="5" t="s">
        <v>19</v>
      </c>
      <c r="B18" s="6">
        <v>413224</v>
      </c>
      <c r="C18" s="7">
        <f>B18/B25</f>
        <v>5.2570093160702429E-3</v>
      </c>
      <c r="D18" s="8">
        <v>0</v>
      </c>
    </row>
    <row r="19" spans="1:5" s="9" customFormat="1">
      <c r="A19" s="5" t="s">
        <v>23</v>
      </c>
      <c r="B19" s="6">
        <v>413223</v>
      </c>
      <c r="C19" s="7">
        <f>B19/B25</f>
        <v>5.2569965941341593E-3</v>
      </c>
      <c r="D19" s="8">
        <v>0</v>
      </c>
    </row>
    <row r="20" spans="1:5" s="9" customFormat="1">
      <c r="A20" s="5" t="s">
        <v>33</v>
      </c>
      <c r="B20" s="6">
        <v>137741</v>
      </c>
      <c r="C20" s="7">
        <f>B20/B25</f>
        <v>1.7523321980447198E-3</v>
      </c>
      <c r="D20" s="8">
        <v>0</v>
      </c>
    </row>
    <row r="21" spans="1:5" s="9" customFormat="1">
      <c r="A21" s="5" t="s">
        <v>29</v>
      </c>
      <c r="B21" s="6">
        <v>0</v>
      </c>
      <c r="C21" s="7">
        <f>B21/B25</f>
        <v>0</v>
      </c>
      <c r="D21" s="8">
        <v>100000</v>
      </c>
    </row>
    <row r="22" spans="1:5" s="9" customFormat="1">
      <c r="A22" s="5" t="s">
        <v>47</v>
      </c>
      <c r="B22" s="6">
        <v>0</v>
      </c>
      <c r="C22" s="7">
        <f>B22/B25</f>
        <v>0</v>
      </c>
      <c r="D22" s="8">
        <v>150000</v>
      </c>
    </row>
    <row r="23" spans="1:5" s="9" customFormat="1">
      <c r="A23" s="5"/>
      <c r="B23" s="6"/>
      <c r="C23" s="7"/>
      <c r="D23" s="8"/>
    </row>
    <row r="24" spans="1:5">
      <c r="A24" s="5"/>
      <c r="B24" s="6"/>
      <c r="C24" s="10"/>
      <c r="D24" s="8"/>
    </row>
    <row r="25" spans="1:5">
      <c r="A25" s="11" t="s">
        <v>54</v>
      </c>
      <c r="B25" s="12">
        <f>SUM(B10:B24)</f>
        <v>78604388</v>
      </c>
      <c r="C25" s="13">
        <f>SUM(C10:C24)</f>
        <v>0.99999999999999989</v>
      </c>
      <c r="D25" s="12">
        <f>SUM(D10:D24)</f>
        <v>850000</v>
      </c>
    </row>
    <row r="26" spans="1:5">
      <c r="C26" s="14"/>
      <c r="D26" s="15"/>
      <c r="E26" s="15"/>
    </row>
    <row r="27" spans="1:5" s="17" customFormat="1">
      <c r="A27" s="16" t="s">
        <v>142</v>
      </c>
    </row>
    <row r="28" spans="1:5" s="17" customFormat="1"/>
    <row r="29" spans="1:5" s="17" customFormat="1"/>
    <row r="30" spans="1:5" s="17" customFormat="1" ht="16.5" customHeight="1"/>
    <row r="31" spans="1:5" s="17" customFormat="1"/>
    <row r="32" spans="1:5" s="82" customFormat="1"/>
  </sheetData>
  <mergeCells count="6">
    <mergeCell ref="A1:XFD1"/>
    <mergeCell ref="A2:XFD2"/>
    <mergeCell ref="A3:XFD5"/>
    <mergeCell ref="A6:XFD6"/>
    <mergeCell ref="A7:XFD7"/>
    <mergeCell ref="A27:XFD31"/>
  </mergeCells>
  <pageMargins left="0.7" right="0.7" top="0.75" bottom="0.75" header="0.3" footer="0.3"/>
  <pageSetup orientation="portrait"/>
  <headerFooter scaleWithDoc="0"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Metadata</vt:lpstr>
      <vt:lpstr>Figure 1</vt:lpstr>
      <vt:lpstr>Table 1</vt:lpstr>
      <vt:lpstr>Figure 2</vt:lpstr>
      <vt:lpstr>Figure 3</vt:lpstr>
      <vt:lpstr>Figure 4</vt:lpstr>
      <vt:lpstr>Table B</vt:lpstr>
      <vt:lpstr>Table D</vt:lpstr>
      <vt:lpstr>Table G</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DanS</dc:creator>
  <cp:lastModifiedBy>DanS</cp:lastModifiedBy>
  <dcterms:created xsi:type="dcterms:W3CDTF">2013-11-18T14:57:58Z</dcterms:created>
  <dcterms:modified xsi:type="dcterms:W3CDTF">2013-11-18T15:15:23Z</dcterms:modified>
</cp:coreProperties>
</file>