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10" windowWidth="21660" windowHeight="5070" tabRatio="830" activeTab="0"/>
  </bookViews>
  <sheets>
    <sheet name="Overview" sheetId="1" r:id="rId1"/>
    <sheet name="Given-Received" sheetId="2" r:id="rId2"/>
    <sheet name="Timeline" sheetId="3" r:id="rId3"/>
    <sheet name="Who-what-how" sheetId="4" r:id="rId4"/>
    <sheet name="Who-what-how (2)" sheetId="5" r:id="rId5"/>
    <sheet name="Who-what-how (3)" sheetId="6" r:id="rId6"/>
    <sheet name="Appeals" sheetId="7" r:id="rId7"/>
    <sheet name="Governance and security" sheetId="8" r:id="rId8"/>
    <sheet name="Governance and security (2)" sheetId="9" r:id="rId9"/>
    <sheet name="...workings.." sheetId="10" r:id="rId10"/>
    <sheet name="gov and sec ODA by purpose code" sheetId="11" r:id="rId11"/>
    <sheet name="gov and security-HA top10" sheetId="12" r:id="rId12"/>
    <sheet name="recipients total ha" sheetId="13" r:id="rId13"/>
    <sheet name="recipients 5yrs" sheetId="14" r:id="rId14"/>
    <sheet name="bilat constant" sheetId="15" r:id="rId15"/>
    <sheet name="channels " sheetId="16" r:id="rId16"/>
    <sheet name="channels 2009" sheetId="17" r:id="rId17"/>
    <sheet name="Sheet1" sheetId="18" r:id="rId18"/>
    <sheet name="govsec by country" sheetId="19" r:id="rId19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a" localSheetId="14">#REF!</definedName>
    <definedName name="a" localSheetId="1">#REF!</definedName>
    <definedName name="a" localSheetId="13">#REF!</definedName>
    <definedName name="a" localSheetId="12">#REF!</definedName>
    <definedName name="a">#REF!</definedName>
    <definedName name="Print_Area_MI" localSheetId="14">#REF!</definedName>
    <definedName name="Print_Area_MI" localSheetId="1">#REF!</definedName>
    <definedName name="Print_Area_MI" localSheetId="0">#REF!</definedName>
    <definedName name="Print_Area_MI" localSheetId="13">#REF!</definedName>
    <definedName name="Print_Area_MI" localSheetId="12">#REF!</definedName>
    <definedName name="Print_Area_MI">#REF!</definedName>
    <definedName name="ss">#REF!</definedName>
  </definedNames>
  <calcPr fullCalcOnLoad="1"/>
</workbook>
</file>

<file path=xl/comments17.xml><?xml version="1.0" encoding="utf-8"?>
<comments xmlns="http://schemas.openxmlformats.org/spreadsheetml/2006/main">
  <authors>
    <author>LisaW</author>
  </authors>
  <commentList>
    <comment ref="A9" authorId="0">
      <text>
        <r>
          <rPr>
            <b/>
            <sz val="9"/>
            <rFont val="Tahoma"/>
            <family val="2"/>
          </rPr>
          <t>LisaW:</t>
        </r>
        <r>
          <rPr>
            <sz val="9"/>
            <rFont val="Tahoma"/>
            <family val="2"/>
          </rPr>
          <t xml:space="preserve">
not broken down in crs</t>
        </r>
      </text>
    </comment>
    <comment ref="A6" authorId="0">
      <text>
        <r>
          <rPr>
            <b/>
            <sz val="9"/>
            <rFont val="Tahoma"/>
            <family val="2"/>
          </rPr>
          <t>LisaW:</t>
        </r>
        <r>
          <rPr>
            <sz val="9"/>
            <rFont val="Tahoma"/>
            <family val="2"/>
          </rPr>
          <t xml:space="preserve">
not broken down in CRS</t>
        </r>
      </text>
    </comment>
  </commentList>
</comments>
</file>

<file path=xl/comments4.xml><?xml version="1.0" encoding="utf-8"?>
<comments xmlns="http://schemas.openxmlformats.org/spreadsheetml/2006/main">
  <authors>
    <author>LisaW</author>
  </authors>
  <commentList>
    <comment ref="M5" authorId="0">
      <text>
        <r>
          <rPr>
            <b/>
            <sz val="9"/>
            <rFont val="Tahoma"/>
            <family val="2"/>
          </rPr>
          <t>LisaW:</t>
        </r>
        <r>
          <rPr>
            <sz val="9"/>
            <rFont val="Tahoma"/>
            <family val="2"/>
          </rPr>
          <t xml:space="preserve">
not broken down in CRS</t>
        </r>
      </text>
    </comment>
    <comment ref="M8" authorId="0">
      <text>
        <r>
          <rPr>
            <b/>
            <sz val="9"/>
            <rFont val="Tahoma"/>
            <family val="2"/>
          </rPr>
          <t>LisaW:</t>
        </r>
        <r>
          <rPr>
            <sz val="9"/>
            <rFont val="Tahoma"/>
            <family val="2"/>
          </rPr>
          <t xml:space="preserve">
not broken down in crs</t>
        </r>
      </text>
    </comment>
  </commentList>
</comments>
</file>

<file path=xl/comments7.xml><?xml version="1.0" encoding="utf-8"?>
<comments xmlns="http://schemas.openxmlformats.org/spreadsheetml/2006/main">
  <authors>
    <author>LisaW</author>
  </authors>
  <commentList>
    <comment ref="A2" authorId="0">
      <text>
        <r>
          <rPr>
            <b/>
            <sz val="8"/>
            <rFont val="Tahoma"/>
            <family val="2"/>
          </rPr>
          <t>LisaW:</t>
        </r>
        <r>
          <rPr>
            <sz val="8"/>
            <rFont val="Tahoma"/>
            <family val="2"/>
          </rPr>
          <t xml:space="preserve">
Source: 
FTS</t>
        </r>
      </text>
    </comment>
    <comment ref="A3" authorId="0">
      <text>
        <r>
          <rPr>
            <b/>
            <sz val="8"/>
            <rFont val="Tahoma"/>
            <family val="2"/>
          </rPr>
          <t>LisaW:</t>
        </r>
        <r>
          <rPr>
            <sz val="8"/>
            <rFont val="Tahoma"/>
            <family val="2"/>
          </rPr>
          <t xml:space="preserve">
Source: Development Initiatives calculation of total humanitarian aid, based on OECD DAC data</t>
        </r>
      </text>
    </comment>
    <comment ref="K3" authorId="0">
      <text>
        <r>
          <rPr>
            <b/>
            <sz val="8"/>
            <rFont val="Tahoma"/>
            <family val="2"/>
          </rPr>
          <t xml:space="preserve">LisaW:
</t>
        </r>
        <r>
          <rPr>
            <sz val="8"/>
            <rFont val="Tahoma"/>
            <family val="2"/>
          </rPr>
          <t>official HA data for 2009 is preliminary</t>
        </r>
      </text>
    </comment>
  </commentList>
</comments>
</file>

<file path=xl/comments9.xml><?xml version="1.0" encoding="utf-8"?>
<comments xmlns="http://schemas.openxmlformats.org/spreadsheetml/2006/main">
  <authors>
    <author>LisaW</author>
  </authors>
  <commentList>
    <comment ref="C2" authorId="0">
      <text>
        <r>
          <rPr>
            <b/>
            <sz val="9"/>
            <rFont val="Tahoma"/>
            <family val="2"/>
          </rPr>
          <t>LisaW:</t>
        </r>
        <r>
          <rPr>
            <sz val="9"/>
            <rFont val="Tahoma"/>
            <family val="2"/>
          </rPr>
          <t xml:space="preserve">
DAC ODA sector codes 151 and 152</t>
        </r>
      </text>
    </comment>
  </commentList>
</comments>
</file>

<file path=xl/sharedStrings.xml><?xml version="1.0" encoding="utf-8"?>
<sst xmlns="http://schemas.openxmlformats.org/spreadsheetml/2006/main" count="2011" uniqueCount="443">
  <si>
    <t>Afghanistan</t>
  </si>
  <si>
    <t>Bangladesh</t>
  </si>
  <si>
    <t>Belize</t>
  </si>
  <si>
    <t>Bolivia</t>
  </si>
  <si>
    <t>Brazil</t>
  </si>
  <si>
    <t>Burkina Faso</t>
  </si>
  <si>
    <t>Chad</t>
  </si>
  <si>
    <t>China</t>
  </si>
  <si>
    <t>Costa Rica</t>
  </si>
  <si>
    <t>Cote d'Ivoire</t>
  </si>
  <si>
    <t>Dominican Republic</t>
  </si>
  <si>
    <t>Ecuador</t>
  </si>
  <si>
    <t>El Salvador</t>
  </si>
  <si>
    <t>Ethiopia</t>
  </si>
  <si>
    <t>Guinea-Bissau</t>
  </si>
  <si>
    <t>Guyana</t>
  </si>
  <si>
    <t>Haiti</t>
  </si>
  <si>
    <t>Indonesia</t>
  </si>
  <si>
    <t>Iraq</t>
  </si>
  <si>
    <t>Jamaica</t>
  </si>
  <si>
    <t>Kenya</t>
  </si>
  <si>
    <t>Lebanon</t>
  </si>
  <si>
    <t>Madagascar</t>
  </si>
  <si>
    <t>Malaysia</t>
  </si>
  <si>
    <t>Mozambique</t>
  </si>
  <si>
    <t>Myanmar</t>
  </si>
  <si>
    <t>Namibia</t>
  </si>
  <si>
    <t>Nepal</t>
  </si>
  <si>
    <t>Nicaragua</t>
  </si>
  <si>
    <t>Pakistan</t>
  </si>
  <si>
    <t>Peru</t>
  </si>
  <si>
    <t>Philippines</t>
  </si>
  <si>
    <t>Samoa</t>
  </si>
  <si>
    <t>Somalia</t>
  </si>
  <si>
    <t>Sri Lanka</t>
  </si>
  <si>
    <t>Sudan</t>
  </si>
  <si>
    <t>Tajikistan</t>
  </si>
  <si>
    <t>Thailand</t>
  </si>
  <si>
    <t>Uganda</t>
  </si>
  <si>
    <t>Ukraine</t>
  </si>
  <si>
    <t>Viet Nam</t>
  </si>
  <si>
    <t>Yemen</t>
  </si>
  <si>
    <t>Zambia</t>
  </si>
  <si>
    <t>Zimbabwe</t>
  </si>
  <si>
    <t>Albania</t>
  </si>
  <si>
    <t>Algeria</t>
  </si>
  <si>
    <t>Azerbaijan</t>
  </si>
  <si>
    <t>Bahamas</t>
  </si>
  <si>
    <t>Benin</t>
  </si>
  <si>
    <t>Burundi</t>
  </si>
  <si>
    <t>Comoros</t>
  </si>
  <si>
    <t>Djibouti</t>
  </si>
  <si>
    <t>Egypt</t>
  </si>
  <si>
    <t>Georgia</t>
  </si>
  <si>
    <t>Guinea</t>
  </si>
  <si>
    <t>India</t>
  </si>
  <si>
    <t>Jordan</t>
  </si>
  <si>
    <t>Lesotho</t>
  </si>
  <si>
    <t>Liberia</t>
  </si>
  <si>
    <t>Malawi</t>
  </si>
  <si>
    <t>Maldives</t>
  </si>
  <si>
    <t>Mali</t>
  </si>
  <si>
    <t>Mauritania</t>
  </si>
  <si>
    <t>Mexico</t>
  </si>
  <si>
    <t>Mongolia</t>
  </si>
  <si>
    <t>Morocco</t>
  </si>
  <si>
    <t>Niger</t>
  </si>
  <si>
    <t>Oman</t>
  </si>
  <si>
    <t>Papua New Guinea</t>
  </si>
  <si>
    <t>Rwanda</t>
  </si>
  <si>
    <t>Singapore</t>
  </si>
  <si>
    <t>Solomon Islands</t>
  </si>
  <si>
    <t>South Africa</t>
  </si>
  <si>
    <t>Swaziland</t>
  </si>
  <si>
    <t>Togo</t>
  </si>
  <si>
    <t>Uruguay</t>
  </si>
  <si>
    <t>Donor</t>
  </si>
  <si>
    <t>Turkey</t>
  </si>
  <si>
    <t>Part</t>
  </si>
  <si>
    <t>1: 1 : Part I - Developing Countries</t>
  </si>
  <si>
    <t>Aid type</t>
  </si>
  <si>
    <t>Amount type</t>
  </si>
  <si>
    <t>Constant Prices (2008 USD millions)</t>
  </si>
  <si>
    <t>Year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</si>
  <si>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</si>
  <si>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</si>
  <si>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</si>
  <si>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</si>
  <si>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</si>
  <si>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</si>
  <si>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</si>
  <si>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</si>
  <si>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</si>
  <si>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</si>
  <si>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</si>
  <si>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</si>
  <si>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</si>
  <si>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</si>
  <si>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Recipient</t>
  </si>
  <si>
    <t/>
  </si>
  <si>
    <t>Angola</t>
  </si>
  <si>
    <t>Anguilla</t>
  </si>
  <si>
    <t>Antigua and Barbuda</t>
  </si>
  <si>
    <t>Argentina</t>
  </si>
  <si>
    <t>Armenia</t>
  </si>
  <si>
    <t>Aruba</t>
  </si>
  <si>
    <t>Bahrain</t>
  </si>
  <si>
    <t>Barbados</t>
  </si>
  <si>
    <t>Belarus</t>
  </si>
  <si>
    <t>Bermuda</t>
  </si>
  <si>
    <t>Bhutan</t>
  </si>
  <si>
    <t>Bosnia-Herzegovina</t>
  </si>
  <si>
    <t>Botswana</t>
  </si>
  <si>
    <t>Brunei</t>
  </si>
  <si>
    <t>Cambodia</t>
  </si>
  <si>
    <t>Cameroon</t>
  </si>
  <si>
    <t>Cape Verde</t>
  </si>
  <si>
    <t>Cayman Islands</t>
  </si>
  <si>
    <t>Central African Rep.</t>
  </si>
  <si>
    <t>Chile</t>
  </si>
  <si>
    <t>Chinese Taipei</t>
  </si>
  <si>
    <t>Colombia</t>
  </si>
  <si>
    <t>Congo, Rep.</t>
  </si>
  <si>
    <t>Cook Islands</t>
  </si>
  <si>
    <t>Croatia</t>
  </si>
  <si>
    <t>Cuba</t>
  </si>
  <si>
    <t>Cyprus</t>
  </si>
  <si>
    <t>Dominica</t>
  </si>
  <si>
    <t>East African Community</t>
  </si>
  <si>
    <t>Equatorial Guinea</t>
  </si>
  <si>
    <t>Eritrea</t>
  </si>
  <si>
    <t>Falkland Islands</t>
  </si>
  <si>
    <t>Fiji</t>
  </si>
  <si>
    <t>French Polynesia</t>
  </si>
  <si>
    <t>Gabon</t>
  </si>
  <si>
    <t>Gambia</t>
  </si>
  <si>
    <t>Ghana</t>
  </si>
  <si>
    <t>Gibraltar</t>
  </si>
  <si>
    <t>Grenada</t>
  </si>
  <si>
    <t>Guatemala</t>
  </si>
  <si>
    <t>Honduras</t>
  </si>
  <si>
    <t>Hong Kong, China</t>
  </si>
  <si>
    <t>Indus Basin</t>
  </si>
  <si>
    <t>Iran</t>
  </si>
  <si>
    <t>Israel</t>
  </si>
  <si>
    <t>Kazakhstan</t>
  </si>
  <si>
    <t>Kiribati</t>
  </si>
  <si>
    <t>Korea</t>
  </si>
  <si>
    <t>Korea, Dem. Rep.</t>
  </si>
  <si>
    <t>Kuwait</t>
  </si>
  <si>
    <t>Kyrgyz Republic</t>
  </si>
  <si>
    <t>Laos</t>
  </si>
  <si>
    <t>Libya</t>
  </si>
  <si>
    <t>Macao</t>
  </si>
  <si>
    <t>Macedonia, FYR</t>
  </si>
  <si>
    <t>Malta</t>
  </si>
  <si>
    <t>Marshall Islands</t>
  </si>
  <si>
    <t>Mauritius</t>
  </si>
  <si>
    <t>Mayotte</t>
  </si>
  <si>
    <t>Mekong Delta Project</t>
  </si>
  <si>
    <t>Micronesia, Fed. States</t>
  </si>
  <si>
    <t>Moldova</t>
  </si>
  <si>
    <t>Montenegro</t>
  </si>
  <si>
    <t>Montserrat</t>
  </si>
  <si>
    <t>Nauru</t>
  </si>
  <si>
    <t>Netherlands Antilles</t>
  </si>
  <si>
    <t>New Caledonia</t>
  </si>
  <si>
    <t>Nigeria</t>
  </si>
  <si>
    <t>Niue</t>
  </si>
  <si>
    <t>Northern Marianas</t>
  </si>
  <si>
    <t>Palau</t>
  </si>
  <si>
    <t>Panama</t>
  </si>
  <si>
    <t>Paraguay</t>
  </si>
  <si>
    <t>Qatar</t>
  </si>
  <si>
    <t>Sao Tome &amp; Principe</t>
  </si>
  <si>
    <t>Saudi Arabia</t>
  </si>
  <si>
    <t>Senegal</t>
  </si>
  <si>
    <t>Serbia</t>
  </si>
  <si>
    <t>Seychelles</t>
  </si>
  <si>
    <t>Sierra Leone</t>
  </si>
  <si>
    <t>Slovenia</t>
  </si>
  <si>
    <t>St. Helena</t>
  </si>
  <si>
    <t>St. Kitts-Nevis</t>
  </si>
  <si>
    <t>St. Lucia</t>
  </si>
  <si>
    <t>St.Vincent &amp; Grenadines</t>
  </si>
  <si>
    <t>States Ex-Yugoslavia</t>
  </si>
  <si>
    <t>Suriname</t>
  </si>
  <si>
    <t>Syria</t>
  </si>
  <si>
    <t>Tanzania</t>
  </si>
  <si>
    <t>Timor-Leste</t>
  </si>
  <si>
    <t>Tokelau</t>
  </si>
  <si>
    <t>Tonga</t>
  </si>
  <si>
    <t>Trinidad and Tobago</t>
  </si>
  <si>
    <t>Tunisia</t>
  </si>
  <si>
    <t>Turkmenistan</t>
  </si>
  <si>
    <t>Turks and Caicos Islands</t>
  </si>
  <si>
    <t>Tuvalu</t>
  </si>
  <si>
    <t>United Arab Emirates</t>
  </si>
  <si>
    <t>Uzbekistan</t>
  </si>
  <si>
    <t>Vanuatu</t>
  </si>
  <si>
    <t>Venezuela</t>
  </si>
  <si>
    <t>Virgin Islands (UK)</t>
  </si>
  <si>
    <t>Wallis &amp; Futuna</t>
  </si>
  <si>
    <t>US$</t>
  </si>
  <si>
    <t>Total humanitarian aid</t>
  </si>
  <si>
    <t>Other ODA, excluding debt relief</t>
  </si>
  <si>
    <t>Source</t>
  </si>
  <si>
    <t>HA % ODA</t>
  </si>
  <si>
    <t>GHA HA CALCULATION (UNHCR+UNWRA+WFP+CERF)</t>
  </si>
  <si>
    <t>Congo, Dem. Rep.</t>
  </si>
  <si>
    <t>Dataset: DAC2a ODA Disbursements</t>
  </si>
  <si>
    <t>US$ billion</t>
  </si>
  <si>
    <t>US$ million</t>
  </si>
  <si>
    <t>billion</t>
  </si>
  <si>
    <t>Total ODA, excluding debt relief</t>
  </si>
  <si>
    <t>Funding for UN CAP appeals</t>
  </si>
  <si>
    <t>&lt;?xml version="1.0"?&gt;&lt;WebTableParameter xmlns:xsi="http://www.w3.org/2001/XMLSchema-instance" xmlns:xsd="http://www.w3.org/2001/XMLSchema" xmlns=""&gt;&lt;DataTable Code="CRSNEW" HasMetadata="true"&gt;&lt;Name LocaleIsoCode="en"&gt;Creditor Reporting System _Full&lt;/Name&gt;&lt;Dimension Code="DON" Display="labels"&gt;&lt;Name LocaleIsoCode="en"&gt;Donor&lt;/Name&gt;&lt;Member Code="302" HasMetadata="true"&gt;&lt;Name LocaleIsoCode="en"&gt;United States&lt;/Name&gt;&lt;/Member&gt;&lt;/Dimension&gt;&lt;Dimension Code="REC" Display="labels"&gt;&lt;Name LocaleIsoCode="en"&gt;Recipient&lt;/Name&gt;&lt;Member Code="ALL"&gt;&lt;Name LocaleIsoCode="en"&gt;(All)&lt;/Name&gt;&lt;ChildMember Code="625"&gt;&lt;Name LocaleIsoCode="en"&gt;Afghanistan&lt;/Name&gt;&lt;/ChildMember&gt;&lt;ChildMember Code="71"&gt;&lt;Name LocaleIsoCode="en"&gt;Albania&lt;/Name&gt;&lt;/ChildMember&gt;&lt;ChildMember Code="130"&gt;&lt;Name LocaleIsoCode="en"&gt;Algeria&lt;/Name&gt;&lt;/ChildMember&gt;&lt;ChildMember Code="225"&gt;&lt;Name LocaleIsoCode="en"&gt;Angola&lt;/Name&gt;&lt;/ChildMember&gt;&lt;ChildMember Code="376"&gt;&lt;Name LocaleIsoCode="en"&gt;Anguilla&lt;/Name&gt;&lt;/ChildMember&gt;&lt;ChildMember Code="377"&gt;&lt;Name LocaleIsoCode="en"&gt;Antigua and Barbuda&lt;/Name&gt;&lt;/ChildMember&gt;&lt;ChildMember Code="425"&gt;&lt;Name LocaleIsoCode="en"&gt;Argentina&lt;/Name&gt;&lt;/ChildMember&gt;&lt;ChildMember Code="610"&gt;&lt;Name LocaleIsoCode="en"&gt;Armenia&lt;/Name&gt;&lt;/ChildMember&gt;&lt;ChildMember Code="611"&gt;&lt;Name LocaleIsoCode="en"&gt;Azerbaijan&lt;/Name&gt;&lt;/ChildMember&gt;&lt;ChildMember Code="666"&gt;&lt;Name LocaleIsoCode="en"&gt;Bangladesh&lt;/Name&gt;&lt;/ChildMember&gt;&lt;ChildMember Code="329"&gt;&lt;Name LocaleIsoCode="en"&gt;Barbados&lt;/Name&gt;&lt;/ChildMember&gt;&lt;ChildMember Code="86"&gt;&lt;Name LocaleIsoCode="en"&gt;Belarus&lt;/Name&gt;&lt;/ChildMember&gt;&lt;ChildMember Code="352"&gt;&lt;Name LocaleIsoCode="en"&gt;Belize&lt;/Name&gt;&lt;/ChildMember&gt;&lt;ChildMember Code="236"&gt;&lt;Name LocaleIsoCode="en"&gt;Benin&lt;/Name&gt;&lt;/ChildMember&gt;&lt;ChildMember Code="630"&gt;&lt;Name LocaleIsoCode="en"&gt;Bhutan&lt;/Name&gt;&lt;/ChildMember&gt;&lt;ChildMember Code="428"&gt;&lt;Name LocaleIsoCode="en"&gt;Bolivia&lt;/Name&gt;&lt;/ChildMember&gt;&lt;ChildMember Code="64"&gt;&lt;Name LocaleIsoCode="en"&gt;Bosnia-Herzegovina&lt;/Name&gt;&lt;/ChildMember&gt;&lt;ChildMember Code="227"&gt;&lt;Name LocaleIsoCode="en"&gt;Botswana&lt;/Name&gt;&lt;/ChildMember&gt;&lt;ChildMember Code="431"&gt;&lt;Name LocaleIsoCode="en"&gt;Brazil&lt;/Name&gt;&lt;/ChildMember&gt;&lt;ChildMember Code="287"&gt;&lt;Name LocaleIsoCode="en"&gt;Burkina Faso&lt;/Name&gt;&lt;/ChildMember&gt;&lt;ChildMember Code="228"&gt;&lt;Name LocaleIsoCode="en"&gt;Burundi&lt;/Name&gt;&lt;/ChildMember&gt;&lt;ChildMember Code="728"&gt;&lt;Name LocaleIsoCode="en"&gt;Cambodia&lt;/Name&gt;&lt;/ChildMember&gt;&lt;ChildMember Code="229"&gt;&lt;Name LocaleIsoCode="en"&gt;Cameroon&lt;/Name&gt;&lt;/ChildMember&gt;&lt;ChildMember Code="230"&gt;&lt;Name LocaleIsoCode="en"&gt;Cape Verde&lt;/Name&gt;&lt;/ChildMember&gt;&lt;ChildMember Code="231"&gt;&lt;Name LocaleIsoCode="en"&gt;Central African Rep.&lt;/Name&gt;&lt;/ChildMember&gt;&lt;ChildMember Code="232"&gt;&lt;Name LocaleIsoCode="en"&gt;Chad&lt;/Name&gt;&lt;/ChildMember&gt;&lt;ChildMember Code="434"&gt;&lt;Name LocaleIsoCode="en"&gt;Chile&lt;/Name&gt;&lt;/ChildMember&gt;&lt;ChildMember Code="730"&gt;&lt;Name LocaleIsoCode="en"&gt;China&lt;/Name&gt;&lt;/ChildMember&gt;&lt;ChildMember Code="437"&gt;&lt;Name LocaleIsoCode="en"&gt;Colombia&lt;/Name&gt;&lt;/ChildMember&gt;&lt;ChildMember Code="233"&gt;&lt;Name LocaleIsoCode="en"&gt;Comoros&lt;/Name&gt;&lt;/ChildMember&gt;&lt;ChildMember Code="235"&gt;&lt;Name LocaleIsoCode="en"&gt;Congo, Dem. Rep.&lt;/Name&gt;&lt;/ChildMember&gt;&lt;ChildMember Code="234"&gt;&lt;Name LocaleIsoCode="en"&gt;Congo, Rep.&lt;/Name&gt;&lt;/ChildMember&gt;&lt;ChildMember Code="831"&gt;&lt;Name LocaleIsoCode="en"&gt;Cook Islands&lt;/Name&gt;&lt;/ChildMember&gt;&lt;ChildMember Code="336"&gt;&lt;Name LocaleIsoCode="en"&gt;Costa Rica&lt;/Name&gt;&lt;/ChildMember&gt;&lt;ChildMember Code="247"&gt;&lt;Name LocaleIsoCode="en"&gt;Cote d'Ivoire&lt;/Name&gt;&lt;/ChildMember&gt;&lt;ChildMember Code="62"&gt;&lt;Name LocaleIsoCode="en"&gt;Croatia&lt;/Name&gt;&lt;/ChildMember&gt;&lt;ChildMember Code="338"&gt;&lt;Name LocaleIsoCode="en"&gt;Cuba&lt;/Name&gt;&lt;/ChildMember&gt;&lt;ChildMember Code="274"&gt;&lt;Name LocaleIsoCode="en"&gt;Djibouti&lt;/Name&gt;&lt;/ChildMember&gt;&lt;ChildMember Code="378"&gt;&lt;Name LocaleIsoCode="en"&gt;Dominica&lt;/Name&gt;&lt;/ChildMember&gt;&lt;ChildMember Code="340"&gt;&lt;Name LocaleIsoCode="en"&gt;Dominican Republic&lt;/Name&gt;&lt;/ChildMember&gt;&lt;ChildMember Code="440"&gt;&lt;Name LocaleIsoCode="en"&gt;Ecuador&lt;/Name&gt;&lt;/ChildMember&gt;&lt;ChildMember Code="142"&gt;&lt;Name LocaleIsoCode="en"&gt;Egypt&lt;/Name&gt;&lt;/ChildMember&gt;&lt;ChildMember Code="342"&gt;&lt;Name LocaleIsoCode="en"&gt;El Salvador&lt;/Name&gt;&lt;/ChildMember&gt;&lt;ChildMember Code="245"&gt;&lt;Name LocaleIsoCode="en"&gt;Equatorial Guinea&lt;/Name&gt;&lt;/ChildMember&gt;&lt;ChildMember Code="271"&gt;&lt;Name LocaleIsoCode="en"&gt;Eritrea&lt;/Name&gt;&lt;/ChildMember&gt;&lt;ChildMember Code="238"&gt;&lt;Name LocaleIsoCode="en"&gt;Ethiopia&lt;/Name&gt;&lt;/ChildMember&gt;&lt;ChildMember Code="832"&gt;&lt;Name LocaleIsoCode="en"&gt;Fiji&lt;/Name&gt;&lt;/ChildMember&gt;&lt;ChildMember Code="239"&gt;&lt;Name LocaleIsoCode="en"&gt;Gabon&lt;/Name&gt;&lt;/ChildMember&gt;&lt;ChildMember Code="240"&gt;&lt;Name LocaleIsoCode="en"&gt;Gambia&lt;/Name&gt;&lt;/ChildMember&gt;&lt;ChildMember Code="612"&gt;&lt;Name LocaleIsoCode="en"&gt;Georgia&lt;/Name&gt;&lt;/ChildMember&gt;&lt;ChildMember Code="241"&gt;&lt;Name LocaleIsoCode="en"&gt;Ghana&lt;/Name&gt;&lt;/ChildMember&gt;&lt;ChildMember Code="381"&gt;&lt;Name LocaleIsoCode="en"&gt;Grenada&lt;/Name&gt;&lt;/ChildMember&gt;&lt;ChildMember Code="347"&gt;&lt;Name LocaleIsoCode="en"&gt;Guatemala&lt;/Name&gt;&lt;/ChildMember&gt;&lt;ChildMember Code="243"&gt;&lt;Name LocaleIsoCode="en"&gt;Guinea&lt;/Name&gt;&lt;/ChildMember&gt;&lt;ChildMember Code="244"&gt;&lt;Name LocaleIsoCode="en"&gt;Guinea-Bissau&lt;/Name&gt;&lt;/ChildMember&gt;&lt;ChildMember Code="446"&gt;&lt;Name LocaleIsoCode="en"&gt;Guyana&lt;/Name&gt;&lt;/ChildMember&gt;&lt;ChildMember Code="349"&gt;&lt;Name LocaleIsoCode="en"&gt;Haiti&lt;/Name&gt;&lt;/ChildMember&gt;&lt;ChildMember Code="351"&gt;&lt;Name LocaleIsoCode="en"&gt;Honduras&lt;/Name&gt;&lt;/ChildMember&gt;&lt;ChildMember Code="645"&gt;&lt;Name LocaleIsoCode="en"&gt;India&lt;/Name&gt;&lt;/ChildMember&gt;&lt;ChildMember Code="738"&gt;&lt;Name LocaleIsoCode="en"&gt;Indonesia&lt;/Name&gt;&lt;/ChildMember&gt;&lt;ChildMember Code="540"&gt;&lt;Name LocaleIsoCode="en"&gt;Iran&lt;/Name&gt;&lt;/ChildMember&gt;&lt;ChildMember Code="543"&gt;&lt;Name LocaleIsoCode="en"&gt;Iraq&lt;/Name&gt;&lt;/ChildMember&gt;&lt;ChildMember Code="354"&gt;&lt;Name LocaleIsoCode="en"&gt;Jamaica&lt;/Name&gt;&lt;/ChildMember&gt;&lt;ChildMember Code="549"&gt;&lt;Name LocaleIsoCode="en"&gt;Jordan&lt;/Name&gt;&lt;/ChildMember&gt;&lt;ChildMember Code="613"&gt;&lt;Name LocaleIsoCode="en"&gt;Kazakhstan&lt;/Name&gt;&lt;/ChildMember&gt;&lt;ChildMember Code="248"&gt;&lt;Name LocaleIsoCode="en"&gt;Kenya&lt;/Name&gt;&lt;/ChildMember&gt;&lt;ChildMember Code="836"&gt;&lt;Name LocaleIsoCode="en"&gt;Kiribati&lt;/Name&gt;&lt;/ChildMember&gt;&lt;ChildMember Code="740"&gt;&lt;Name LocaleIsoCode="en"&gt;Korea, Dem. Rep.&lt;/Name&gt;&lt;/ChildMember&gt;&lt;ChildMember Code="57"&gt;&lt;Name LocaleIsoCode="en"&gt;Kosovo&lt;/Name&gt;&lt;/ChildMember&gt;&lt;ChildMember Code="614"&gt;&lt;Name LocaleIsoCode="en"&gt;Kyrgyz Republic&lt;/Name&gt;&lt;/ChildMember&gt;&lt;ChildMember Code="745"&gt;&lt;Name LocaleIsoCode="en"&gt;Laos&lt;/Name&gt;&lt;/ChildMember&gt;&lt;ChildMember Code="555"&gt;&lt;Name LocaleIsoCode="en"&gt;Lebanon&lt;/Name&gt;&lt;/ChildMember&gt;&lt;ChildMember Code="249"&gt;&lt;Name LocaleIsoCode="en"&gt;Lesotho&lt;/Name&gt;&lt;/ChildMember&gt;&lt;ChildMember Code="251"&gt;&lt;Name LocaleIsoCode="en"&gt;Liberia&lt;/Name&gt;&lt;/ChildMember&gt;&lt;ChildMember Code="133"&gt;&lt;Name LocaleIsoCode="en"&gt;Libya&lt;/Name&gt;&lt;/ChildMember&gt;&lt;ChildMember Code="66"&gt;&lt;Name LocaleIsoCode="en"&gt;Macedonia, FYR&lt;/Name&gt;&lt;/ChildMember&gt;&lt;ChildMember Code="252"&gt;&lt;Name LocaleIsoCode="en"&gt;Madagascar&lt;/Name&gt;&lt;/ChildMember&gt;&lt;ChildMember Code="253"&gt;&lt;Name LocaleIsoCode="en"&gt;Malawi&lt;/Name&gt;&lt;/ChildMember&gt;&lt;ChildMember Code="751"&gt;&lt;Name LocaleIsoCode="en"&gt;Malaysia&lt;/Name&gt;&lt;/ChildMember&gt;&lt;ChildMember Code="655"&gt;&lt;Name LocaleIsoCode="en"&gt;Maldives&lt;/Name&gt;&lt;/ChildMember&gt;&lt;ChildMember Code="255"&gt;&lt;Name LocaleIsoCode="en"&gt;Mali&lt;/Name&gt;&lt;/ChildMember&gt;&lt;ChildMember Code="859"&gt;&lt;Name LocaleIsoCode="en"&gt;Marshall Islands&lt;/Name&gt;&lt;/ChildMember&gt;&lt;ChildMember Code="256"&gt;&lt;Name LocaleIsoCode="en"&gt;Mauritania&lt;/Name&gt;&lt;/ChildMember&gt;&lt;ChildMember Code="257"&gt;&lt;Name LocaleIsoCode="en"&gt;Mauritius&lt;/Name&gt;&lt;/ChildMember&gt;&lt;ChildMember Code="258"&gt;&lt;Name LocaleIsoCode="en"&gt;Mayotte&lt;/Name&gt;&lt;/ChildMember&gt;&lt;ChildMember Code="358"&gt;&lt;Name LocaleIsoCode="en"&gt;Mexico&lt;/Name&gt;&lt;/ChildMember&gt;&lt;ChildMember Code="860"&gt;&lt;Name LocaleIsoCode="en"&gt;Micronesia, Fed. States&lt;/Name&gt;&lt;/ChildMember&gt;&lt;ChildMember Code="93"&gt;&lt;Name LocaleIsoCode="en"&gt;Moldova&lt;/Name&gt;&lt;/ChildMember&gt;&lt;ChildMember Code="753"&gt;&lt;Name LocaleIsoCode="en"&gt;Mongolia&lt;/Name&gt;&lt;/ChildMember&gt;&lt;ChildMember Code="65"&gt;&lt;Name LocaleIsoCode="en"&gt;Montenegro&lt;/Name&gt;&lt;/ChildMember&gt;&lt;ChildMember Code="385"&gt;&lt;Name LocaleIsoCode="en"&gt;Montserrat&lt;/Name&gt;&lt;/ChildMember&gt;&lt;ChildMember Code="136"&gt;&lt;Name LocaleIsoCode="en"&gt;Morocco&lt;/Name&gt;&lt;/ChildMember&gt;&lt;ChildMember Code="259"&gt;&lt;Name LocaleIsoCode="en"&gt;Mozambique&lt;/Name&gt;&lt;/ChildMember&gt;&lt;ChildMember Code="635"&gt;&lt;Name LocaleIsoCode="en"&gt;Myanmar&lt;/Name&gt;&lt;/ChildMember&gt;&lt;ChildMember Code="275"&gt;&lt;Name LocaleIsoCode="en"&gt;Namibia&lt;/Name&gt;&lt;/ChildMember&gt;&lt;ChildMember Code="845"&gt;&lt;Name LocaleIsoCode="en"&gt;Nauru&lt;/Name&gt;&lt;/ChildMember&gt;&lt;ChildMember Code="660"&gt;&lt;Name LocaleIsoCode="en"&gt;Nepal&lt;/Name&gt;&lt;/ChildMember&gt;&lt;ChildMember Code="364"&gt;&lt;Name LocaleIsoCode="en"&gt;Nicaragua&lt;/Name&gt;&lt;/ChildMember&gt;&lt;ChildMember Code="260"&gt;&lt;Name LocaleIsoCode="en"&gt;Niger&lt;/Name&gt;&lt;/ChildMember&gt;&lt;ChildMember Code="261"&gt;&lt;Name LocaleIsoCode="en"&gt;Nigeria&lt;/Name&gt;&lt;/ChildMember&gt;&lt;ChildMember Code="856"&gt;&lt;Name LocaleIsoCode="en"&gt;Niue&lt;/Name&gt;&lt;/ChildMember&gt;&lt;ChildMember Code="558"&gt;&lt;Name LocaleIsoCode="en"&gt;Oman&lt;/Name&gt;&lt;/ChildMember&gt;&lt;ChildMember Code="665"&gt;&lt;Name LocaleIsoCode="en"&gt;Pakistan&lt;/Name&gt;&lt;/ChildMember&gt;&lt;ChildMember Code="861"&gt;&lt;Name LocaleIsoCode="en"&gt;Palau&lt;/Name&gt;&lt;/ChildMember&gt;&lt;ChildMember Code="550"&gt;&lt;Name LocaleIsoCode="en"&gt;Palestinian Adm. Areas&lt;/Name&gt;&lt;/ChildMember&gt;&lt;ChildMember Code="366"&gt;&lt;Name LocaleIsoCode="en"&gt;Panama&lt;/Name&gt;&lt;/ChildMember&gt;&lt;ChildMember Code="862"&gt;&lt;Name LocaleIsoCode="en"&gt;Papua New Guinea&lt;/Name&gt;&lt;/ChildMember&gt;&lt;ChildMember Code="451"&gt;&lt;Name LocaleIsoCode="en"&gt;Paraguay&lt;/Name&gt;&lt;/ChildMember&gt;&lt;ChildMember Code="454"&gt;&lt;Name LocaleIsoCode="en"&gt;Peru&lt;/Name&gt;&lt;/ChildMember&gt;&lt;ChildMember Code="755"&gt;&lt;Name LocaleIsoCode="en"&gt;Philippines&lt;/Name&gt;&lt;/ChildMember&gt;&lt;ChildMember Code="266"&gt;&lt;Name LocaleIsoCode="en"&gt;Rwanda&lt;/Name&gt;&lt;/ChildMember&gt;&lt;ChildMember Code="880"&gt;&lt;Name LocaleIsoCode="en"&gt;Samoa&lt;/Name&gt;&lt;/ChildMember&gt;&lt;ChildMember Code="268"&gt;&lt;Name LocaleIsoCode="en"&gt;Sao Tome &amp;amp; Principe&lt;/Name&gt;&lt;/ChildMember&gt;&lt;ChildMember Code="566"&gt;&lt;Name LocaleIsoCode="en"&gt;Saudi Arabia&lt;/Name&gt;&lt;/ChildMember&gt;&lt;ChildMember Code="269"&gt;&lt;Name LocaleIsoCode="en"&gt;Senegal&lt;/Name&gt;&lt;/ChildMember&gt;&lt;ChildMember Code="63"&gt;&lt;Name LocaleIsoCode="en"&gt;Serbia&lt;/Name&gt;&lt;/ChildMember&gt;&lt;ChildMember Code="270"&gt;&lt;Name LocaleIsoCode="en"&gt;Seychelles&lt;/Name&gt;&lt;/ChildMember&gt;&lt;ChildMember Code="272"&gt;&lt;Name LocaleIsoCode="en"&gt;Sierra Leone&lt;/Name&gt;&lt;/ChildMember&gt;&lt;ChildMember Code="866"&gt;&lt;Name LocaleIsoCode="en"&gt;Solomon Islands&lt;/Name&gt;&lt;/ChildMember&gt;&lt;ChildMember Code="273"&gt;&lt;Name LocaleIsoCode="en"&gt;Somalia&lt;/Name&gt;&lt;/ChildMember&gt;&lt;ChildMember Code="218"&gt;&lt;Name LocaleIsoCode="en"&gt;South Africa&lt;/Name&gt;&lt;/ChildMember&gt;&lt;ChildMember Code="640"&gt;&lt;Name LocaleIsoCode="en"&gt;Sri Lanka&lt;/Name&gt;&lt;/ChildMember&gt;&lt;ChildMember Code="276"&gt;&lt;Name LocaleIsoCode="en"&gt;St. Helena&lt;/Name&gt;&lt;/ChildMember&gt;&lt;ChildMember Code="382"&gt;&lt;Name LocaleIsoCode="en"&gt;St. Kitts-Nevis&lt;/Name&gt;&lt;/ChildMember&gt;&lt;ChildMember Code="383"&gt;&lt;Name LocaleIsoCode="en"&gt;St. Lucia&lt;/Name&gt;&lt;/ChildMember&gt;&lt;ChildMember Code="384"&gt;&lt;Name LocaleIsoCode="en"&gt;St.Vincent &amp;amp; Grenadines&lt;/Name&gt;&lt;/ChildMember&gt;&lt;ChildMember Code="278"&gt;&lt;Name LocaleIsoCode="en"&gt;Sudan&lt;/Name&gt;&lt;/ChildMember&gt;&lt;ChildMember Code="457"&gt;&lt;Name LocaleIsoCode="en"&gt;Suriname&lt;/Name&gt;&lt;/ChildMember&gt;&lt;ChildMember Code="280"&gt;&lt;Name LocaleIsoCode="en"&gt;Swaziland&lt;/Name&gt;&lt;/ChildMember&gt;&lt;ChildMember Code="573"&gt;&lt;Name LocaleIsoCode="en"&gt;Syria&lt;/Name&gt;&lt;/ChildMember&gt;&lt;ChildMember Code="615"&gt;&lt;Name LocaleIsoCode="en"&gt;Tajikistan&lt;/Name&gt;&lt;/ChildMember&gt;&lt;ChildMember Code="282"&gt;&lt;Name LocaleIsoCode="en"&gt;Tanzania&lt;/Name&gt;&lt;/ChildMember&gt;&lt;ChildMember Code="764"&gt;&lt;Name LocaleIsoCode="en"&gt;Thailand&lt;/Name&gt;&lt;/ChildMember&gt;&lt;ChildMember Code="765"&gt;&lt;Name LocaleIsoCode="en"&gt;Timor-Leste&lt;/Name&gt;&lt;/ChildMember&gt;&lt;ChildMember Code="283"&gt;&lt;Name LocaleIsoCode="en"&gt;Togo&lt;/Name&gt;&lt;/ChildMember&gt;&lt;ChildMember Code="868"&gt;&lt;Name LocaleIsoCode="en"&gt;Tokelau&lt;/Name&gt;&lt;/ChildMember&gt;&lt;ChildMember Code="870"&gt;&lt;Name LocaleIsoCode="en"&gt;Tonga&lt;/Name&gt;&lt;/ChildMember&gt;&lt;ChildMember Code="375"&gt;&lt;Name LocaleIsoCode="en"&gt;Trinidad and Tobago&lt;/Name&gt;&lt;/ChildMember&gt;&lt;ChildMember Code="139"&gt;&lt;Name LocaleIsoCode="en"&gt;Tunisia&lt;/Name&gt;&lt;/ChildMember&gt;&lt;ChildMember Code="55"&gt;&lt;Name LocaleIsoCode="en"&gt;Turkey&lt;/Name&gt;&lt;/ChildMember&gt;&lt;ChildMember Code="616"&gt;&lt;Name LocaleIsoCode="en"&gt;Turkmenistan&lt;/Name&gt;&lt;/ChildMember&gt;&lt;ChildMember Code="387"&gt;&lt;Name LocaleIsoCode="en"&gt;Turks and Caicos Islands&lt;/Name&gt;&lt;/ChildMember&gt;&lt;ChildMember Code="872"&gt;&lt;Name LocaleIsoCode="en"&gt;Tuvalu&lt;/Name&gt;&lt;/ChildMember&gt;&lt;ChildMember Code="285"&gt;&lt;Name LocaleIsoCode="en"&gt;Uganda&lt;/Name&gt;&lt;/ChildMember&gt;&lt;ChildMember Code="85"&gt;&lt;Name LocaleIsoCode="en"&gt;Ukraine&lt;/Name&gt;&lt;/ChildMember&gt;&lt;ChildMember Code="460"&gt;&lt;Name LocaleIsoCode="en"&gt;Uruguay&lt;/Name&gt;&lt;/ChildMember&gt;&lt;ChildMember Code="617"&gt;&lt;Name LocaleIsoCode="en"&gt;Uzbekistan&lt;/Name&gt;&lt;/ChildMember&gt;&lt;ChildMember Code="854"&gt;&lt;Name LocaleIsoCode="en"&gt;Vanuatu&lt;/Name&gt;&lt;/ChildMember&gt;&lt;ChildMember Code="463"&gt;&lt;Name LocaleIsoCode="en"&gt;Venezuela&lt;/Name&gt;&lt;/ChildMember&gt;&lt;ChildMember Code="769"&gt;&lt;Name LocaleIsoCode="en"&gt;Viet Nam&lt;/Name&gt;&lt;/ChildMember&gt;&lt;ChildMember Code="876"&gt;&lt;Name LocaleIsoCode="en"&gt;Wallis &amp;amp; Futuna&lt;/Name&gt;&lt;/ChildMember&gt;&lt;ChildMember Code="580"&gt;&lt;Name LocaleIsoCode="en"&gt;Yemen&lt;/Name&gt;&lt;/ChildMember&gt;&lt;ChildMember Code="288"&gt;&lt;Name LocaleIsoCode="en"&gt;Zambia&lt;/Name&gt;&lt;/ChildMember&gt;&lt;ChildMember Code="265"&gt;&lt;Name LocaleIsoCode="en"&gt;Zimbabwe&lt;/Name&gt;&lt;/ChildMember&gt;&lt;ChildMember Code="298"&gt;&lt;Name LocaleIsoCode="en"&gt;Africa, regional&lt;/Name&gt;&lt;/ChildMember&gt;&lt;ChildMember Code="189"&gt;&lt;Name LocaleIsoCode="en"&gt;North of Sahara, regional&lt;/Name&gt;&lt;/ChildMember&gt;&lt;ChildMember Code="289"&gt;&lt;Name LocaleIsoCode="en"&gt;South of Sahara, regional&lt;/Name&gt;&lt;/ChildMember&gt;&lt;ChildMember Code="498"&gt;&lt;Name LocaleIsoCode="en"&gt;America, regional&lt;/Name&gt;&lt;/ChildMember&gt;&lt;ChildMember Code="389"&gt;&lt;Name LocaleIsoCode="en"&gt;North &amp;amp; Central America, regional&lt;/Name&gt;&lt;/ChildMember&gt;&lt;ChildMember Code="489"&gt;&lt;Name LocaleIsoCode="en"&gt;South America, regional&lt;/Name&gt;&lt;/ChildMember&gt;&lt;ChildMember Code="798"&gt;&lt;Name LocaleIsoCode="en"&gt;Asia, regional&lt;/Name&gt;&lt;/ChildMember&gt;&lt;ChildMember Code="619"&gt;&lt;Name LocaleIsoCode="en"&gt;Central Asia, regional&lt;/Name&gt;&lt;/ChildMember&gt;&lt;ChildMember Code="689"&gt;&lt;Name LocaleIsoCode="en"&gt;South &amp;amp; Central Asia, regional&lt;/Name&gt;&lt;/ChildMember&gt;&lt;ChildMember Code="679"&gt;&lt;Name LocaleIsoCode="en"&gt;South Asia, regional&lt;/Name&gt;&lt;/ChildMember&gt;&lt;ChildMember Code="789"&gt;&lt;Name LocaleIsoCode="en"&gt;Far East Asia, regional&lt;/Name&gt;&lt;/ChildMember&gt;&lt;ChildMember Code="589"&gt;&lt;Name LocaleIsoCode="en"&gt;Middle East, regional&lt;/Name&gt;&lt;/ChildMember&gt;&lt;ChildMember Code="380"&gt;&lt;Name LocaleIsoCode="en"&gt;West Indies, regional&lt;/Name&gt;&lt;/ChildMember&gt;&lt;ChildMember Code="89"&gt;&lt;Name LocaleIsoCode="en"&gt;Europe, regional&lt;/Name&gt;&lt;/ChildMember&gt;&lt;ChildMember Code="88"&gt;&lt;Name LocaleIsoCode="en"&gt;States Ex-Yugoslavia&lt;/Name&gt;&lt;/ChildMember&gt;&lt;ChildMember Code="889"&gt;&lt;Name LocaleIsoCode="en"&gt;Oceania, regional&lt;/Name&gt;&lt;/ChildMember&gt;&lt;ChildMember Code="998"&gt;&lt;Name LocaleIsoCode="en"&gt;Bilateral, unspecified&lt;/Name&gt;&lt;/ChildMember&gt;&lt;/Member&gt;&lt;/Dimension&gt;&lt;Dimension Code="SEC"&gt;&lt;Name LocaleIsoCode="en"&gt;Sector&lt;/Name&gt;&lt;Member Code="ALL"&gt;&lt;Name LocaleIsoCode="en"&gt;ALL: (All)&lt;/Name&gt;&lt;ChildMember Code="450"&gt;&lt;Name LocaleIsoCode="en"&gt;450: V. TOTAL SECTOR ALLOCABLE (I+II+III+IV)&lt;/Name&gt;&lt;ChildMember Code="100"&gt;&lt;Name LocaleIsoCode="en"&gt;100: I. SOCIAL INFRASTRUCTURE &amp;amp; SERVICES&lt;/Name&gt;&lt;ChildMember Code="110"&gt;&lt;Name LocaleIsoCode="en"&gt;110: I.1. Education&lt;/Name&gt;&lt;ChildMember Code="111"&gt;&lt;Name LocaleIsoCode="en"&gt;111: I.1.a. Education, Level Unspecified&lt;/Name&gt;&lt;/ChildMember&gt;&lt;ChildMember Code="112"&gt;&lt;Name LocaleIsoCode="en"&gt;112: I.1.b. Basic Education&lt;/Name&gt;&lt;/ChildMember&gt;&lt;ChildMember Code="113"&gt;&lt;Name LocaleIsoCode="en"&gt;113: I.1.c. Secondary Education&lt;/Name&gt;&lt;/ChildMember&gt;&lt;ChildMember Code="114"&gt;&lt;Name LocaleIsoCode="en"&gt;114: I.1.d. Post-Secondary Education&lt;/Name&gt;&lt;/ChildMember&gt;&lt;/ChildMember&gt;&lt;ChildMember Code="120"&gt;&lt;Name LocaleIsoCode="en"&gt;120: I.2. Health&lt;/Name&gt;&lt;ChildMember Code="121"&gt;&lt;Name LocaleIsoCode="en"&gt;121: I.2.a. Health, General&lt;/Name&gt;&lt;/ChildMember&gt;&lt;ChildMember Code="122"&gt;&lt;Name LocaleIsoCode="en"&gt;122: I.2.b. Basic Health&lt;/Name&gt;&lt;/ChildMember&gt;&lt;/ChildMember&gt;&lt;ChildMember Code="130"&gt;&lt;Name LocaleIsoCode="en"&gt;130: I.3. Population Pol./Progr. &amp;amp; Reproductive Health&lt;/Name&gt;&lt;/ChildMember&gt;&lt;ChildMember Code="140"&gt;&lt;Name LocaleIsoCode="en"&gt;140: I.4. Water Supply &amp;amp; Sanitation&lt;/Name&gt;&lt;/ChildMember&gt;&lt;ChildMember Code="150"&gt;&lt;Name LocaleIsoCode="en"&gt;150: I.5. Government &amp;amp; Civil Society&lt;/Name&gt;&lt;ChildMember Code="151"&gt;&lt;Name LocaleIsoCode="en"&gt;151: I.5.a. Government &amp;amp; Civil Society-general&lt;/Name&gt;&lt;/ChildMember&gt;&lt;ChildMember Code="152"&gt;&lt;Name LocaleIsoCode="en"&gt;152: I.5.b. Conflict, Peace &amp;amp; Security&lt;/Name&gt;&lt;/ChildMember&gt;&lt;/ChildMember&gt;&lt;ChildMember Code="160"&gt;&lt;Name LocaleIsoCode="en"&gt;160: I.6. Other Social Infrastructure &amp;amp; Services&lt;/Name&gt;&lt;/ChildMember&gt;&lt;/ChildMember&gt;&lt;ChildMember Code="200"&gt;&lt;Name LocaleIsoCode="en"&gt;200: II. ECONOMIC INFRASTRUCTURE AND SERVICES&lt;/Name&gt;&lt;ChildMember Code="210"&gt;&lt;Name LocaleIsoCode="en"&gt;210: II.1. Transport &amp;amp; Storage&lt;/Name&gt;&lt;/ChildMember&gt;&lt;ChildMember Code="220"&gt;&lt;Name LocaleIsoCode="en"&gt;220: II.2. Communications&lt;/Name&gt;&lt;/ChildMember&gt;&lt;ChildMember Code="230"&gt;&lt;Name LocaleIsoCode="en"&gt;230: II.3. Energy&lt;/Name&gt;&lt;/ChildMember&gt;&lt;ChildMember Code="240"&gt;&lt;Name LocaleIsoCode="en"&gt;240: II.4. Banking &amp;amp; Financial Services&lt;/Name&gt;&lt;/ChildMember&gt;&lt;ChildMember Code="250"&gt;&lt;Name LocaleIsoCode="en"&gt;250: II.5. Business &amp;amp; Other Services&lt;/Name&gt;&lt;/ChildMember&gt;&lt;/ChildMember&gt;&lt;ChildMember Code="300"&gt;&lt;Name LocaleIsoCode="en"&gt;300: III. PRODUCTION SECTORS&lt;/Name&gt;&lt;ChildMember Code="310"&gt;&lt;Name LocaleIsoCode="en"&gt;310: III.1. Agriculture, Forestry, Fishing&lt;/Name&gt;&lt;ChildMember Code="311"&gt;&lt;Name LocaleIsoCode="en"&gt;311: III.1.a. Agriculture&lt;/Name&gt;&lt;/ChildMember&gt;&lt;ChildMember Code="312"&gt;&lt;Name LocaleIsoCode="en"&gt;312: III.1.b. Forestry&lt;/Name&gt;&lt;/ChildMember&gt;&lt;ChildMember Code="313"&gt;&lt;Name LocaleIsoCode="en"&gt;313: III.1.c. Fishing&lt;/Name&gt;&lt;/ChildMember&gt;&lt;/ChildMember&gt;&lt;ChildMember Code="320"&gt;&lt;Name LocaleIsoCode="en"&gt;320: III.2. Industry, Mining, Construction&lt;/Name&gt;&lt;ChildMember Code="321"&gt;&lt;Name LocaleIsoCode="en"&gt;321: III.2.a. Industry&lt;/Name&gt;&lt;/ChildMember&gt;&lt;ChildMember Code="322"&gt;&lt;Name LocaleIsoCode="en"&gt;322: III.2.b. Mineral Resources &amp;amp; Mining&lt;/Name&gt;&lt;/ChildMember&gt;&lt;ChildMember Code="323"&gt;&lt;Name LocaleIsoCode="en"&gt;323: III.2.c. Construction&lt;/Name&gt;&lt;/ChildMember&gt;&lt;/ChildMember&gt;&lt;ChildMember Code="331"&gt;&lt;Name LocaleIsoCode="en"&gt;331: III.3.a. Trade Policies &amp;amp; Regulations&lt;/Name&gt;&lt;/ChildMember&gt;&lt;ChildMember Code="332"&gt;&lt;Name LocaleIsoCode="en"&gt;332: III.3.b. Tourism&lt;/Name&gt;&lt;/ChildMember&gt;&lt;/ChildMember&gt;&lt;ChildMember Code="400"&gt;&lt;Name LocaleIsoCode="en"&gt;400: IV. MULTISECTOR / CROSS-CUTTING&lt;/Name&gt;&lt;ChildMember Code="410"&gt;&lt;Name LocaleIsoCode="en"&gt;410: IV.1. General Environment Protection&lt;/Name&gt;&lt;/ChildMember&gt;&lt;ChildMember Code="430"&gt;&lt;Name LocaleIsoCode="en"&gt;430: IV.2. Other Multisector&lt;/Name&gt;&lt;/ChildMember&gt;&lt;/ChildMember&gt;&lt;/ChildMember&gt;&lt;ChildMember Code="500"&gt;&lt;Name LocaleIsoCode="en"&gt;500: VI. COMMODITY AID / GENERAL PROG. ASS.&lt;/Name&gt;&lt;ChildMember Code="510"&gt;&lt;Name LocaleIsoCode="en"&gt;510: VI.1. General Budget Support&lt;/Name&gt;&lt;/ChildMember&gt;&lt;ChildMember Code="520"&gt;&lt;Name LocaleIsoCode="en"&gt;520: VI.2. Dev. Food Aid/Food Security Ass.&lt;/Name&gt;&lt;/ChildMember&gt;&lt;ChildMember Code="530"&gt;&lt;Name LocaleIsoCode="en"&gt;530: VI.3. Other Commodity Ass.&lt;/Name&gt;&lt;/ChildMember&gt;&lt;/ChildMember&gt;&lt;ChildMember Code="600"&gt;&lt;Name LocaleIsoCode="en"&gt;600: VII. ACTION RELATING TO DEBT&lt;/Name&gt;&lt;/ChildMember&gt;&lt;ChildMember Code="700"&gt;&lt;Name LocaleIsoCode="en"&gt;700: VIII. HUMANITARIAN AID&lt;/Name&gt;&lt;ChildMember Code="720"&gt;&lt;Name LocaleIsoCode="en"&gt;720: VIII.1. Emergency Response&lt;/Name&gt;&lt;/ChildMember&gt;&lt;ChildMember Code="730"&gt;&lt;Name LocaleIsoCode="en"&gt;730: VIII.2. Reconstruction Relief &amp;amp; Rehabilitation&lt;/Name&gt;&lt;/ChildMember&gt;&lt;ChildMember Code="740"&gt;&lt;Name LocaleIsoCode="en"&gt;740: VIII.3. Disaster Prevention &amp;amp; Preparedness&lt;/Name&gt;&lt;/ChildMember&gt;&lt;/ChildMember&gt;&lt;ChildMember Code="910"&gt;&lt;Name LocaleIsoCode="en"&gt;910: IX. ADMINISTRATIVE COSTS OF DONORS&lt;/Name&gt;&lt;/ChildMember&gt;&lt;ChildMember Code="920"&gt;&lt;Name LocaleIsoCode="en"&gt;920: X. SUPPORT TO NGO'S&lt;/Name&gt;&lt;/ChildMember&gt;&lt;ChildMember Code="930"&gt;&lt;Name LocaleIsoCode="en"&gt;930: XI. REFUGEES IN DONOR COUNTRIES&lt;/Name&gt;&lt;/ChildMember&gt;&lt;ChildMember Code="998"&gt;&lt;Name LocaleIsoCode="en"&gt;998: XII. UNALLOCATED/UNSPECIFIED&lt;/Name&gt;&lt;/ChildMember&gt;&lt;/Member&gt;&lt;/Dimension&gt;&lt;Dimension Code="SUB" Display="labels"&gt;&lt;Name LocaleIsoCode="en"&gt;Purposecode&lt;/Name&gt;&lt;Member Code="15110"&gt;&lt;Name LocaleIsoCode="en"&gt;15110: Public sector policy and adm. management&lt;/Name&gt;&lt;/Member&gt;&lt;Member Code="15111"&gt;&lt;Name LocaleIsoCode="en"&gt;15111: Public finance management&lt;/Name&gt;&lt;/Member&gt;&lt;Member Code="15112"&gt;&lt;Name LocaleIsoCode="en"&gt;15112: Decentralisation and support to subnational govt.&lt;/Name&gt;&lt;/Member&gt;&lt;Member Code="15113"&gt;&lt;Name LocaleIsoCode="en"&gt;15113: Anti-corruption organisations and institutions&lt;/Name&gt;&lt;/Member&gt;&lt;Member Code="15130"&gt;&lt;Name LocaleIsoCode="en"&gt;15130: Legal and judicial development&lt;/Name&gt;&lt;/Member&gt;&lt;Member Code="15150"&gt;&lt;Name LocaleIsoCode="en"&gt;15150: Democratic participation and civil society&lt;/Name&gt;&lt;/Member&gt;&lt;Member Code="15151"&gt;&lt;Name LocaleIsoCode="en"&gt;15151: Elections&lt;/Name&gt;&lt;/Member&gt;&lt;Member Code="15152"&gt;&lt;Name LocaleIsoCode="en"&gt;15152: Legislatures and political parties&lt;/Name&gt;&lt;/Member&gt;&lt;Member Code="15153"&gt;&lt;Name LocaleIsoCode="en"&gt;15153: Media and free flow of information&lt;/Name&gt;&lt;/Member&gt;&lt;Member Code="15160"&gt;&lt;Name LocaleIsoCode="en"&gt;15160: Human rights&lt;/Name&gt;&lt;/Member&gt;&lt;Member Code="15170"&gt;&lt;Name LocaleIsoCode="en"&gt;15170: Women's equality organisations and institutions&lt;/Name&gt;&lt;/Member&gt;&lt;Member Code="15210"&gt;&lt;Name LocaleIsoCode="en"&gt;15210: Security system management and reform&lt;/Name&gt;&lt;/Member&gt;&lt;Member Code="15220"&gt;&lt;Name LocaleIsoCode="en"&gt;15220: Civilian peace-building, conflict prevention and resolution&lt;/Name&gt;&lt;/Member&gt;&lt;Member Code="15230"&gt;&lt;Name LocaleIsoCode="en"&gt;15230: Post-conflict peace-building (UN)&lt;/Name&gt;&lt;/Member&gt;&lt;Member Code="15240"&gt;&lt;Name LocaleIsoCode="en"&gt;15240: Reintegration and SALW control&lt;/Name&gt;&lt;/Member&gt;&lt;Member Code="15250"&gt;&lt;Name LocaleIsoCode="en"&gt;15250: Land mine clearance&lt;/Name&gt;&lt;/Member&gt;&lt;Member Code="15261"&gt;&lt;Name LocaleIsoCode="en"&gt;15261: Child soldiers (Prevention and demobilisation) &lt;/Name&gt;&lt;/Member&gt;&lt;/Dimension&gt;&lt;Dimension Code="FLO"&gt;&lt;Name LocaleIsoCode="en"&gt;Flow&lt;/Name&gt;&lt;Member Code="ODA"&gt;&lt;Name LocaleIsoCode="en"&gt;Official Development Assistance&lt;/Name&gt;&lt;ChildMember Code="11"&gt;&lt;Name LocaleIsoCode="en"&gt;ODA Grants                                       &lt;/Name&gt;&lt;/ChildMember&gt;&lt;ChildMember Code="13"&gt;&lt;Name LocaleIsoCode="en"&gt;ODA Loans                                       &lt;/Name&gt;&lt;/ChildMember&gt;&lt;ChildMember Code="19"&gt;&lt;Name LocaleIsoCode="en"&gt;Equity Investment                     &lt;/Name&gt;&lt;/ChildMember&gt;&lt;/Member&gt;&lt;Member Code="OOF"&gt;&lt;Name LocaleIsoCode="en"&gt;Other Official Flows (non Export Credit)&lt;/Name&gt;&lt;/Member&gt;&lt;/Dimension&gt;&lt;Dimension Code="CHA"&gt;&lt;Name LocaleIsoCode="en"&gt;Channel&lt;/Name&gt;&lt;Member Code="ALL"&gt;&lt;Name LocaleIsoCode="en"&gt;(All)&lt;/Name&gt;&lt;ChildMember Code="10000"&gt;&lt;Name LocaleIsoCode="en"&gt;Public sector&lt;/Name&gt;&lt;/ChildMember&gt;&lt;ChildMember Code="20000"&gt;&lt;Name LocaleIsoCode="en"&gt;NGOs &amp;amp; Civil Society&lt;/Name&gt;&lt;/ChildMember&gt;&lt;ChildMember Code="30000"&gt;&lt;Name LocaleIsoCode="en"&gt;Public-Private Partnerships (PPP)&lt;/Name&gt;&lt;/ChildMember&gt;&lt;ChildMember Code="40000"&gt;&lt;Name LocaleIsoCode="en"&gt;Multilateral Organisations&lt;/Name&gt;&lt;/ChildMember&gt;&lt;ChildMember Code="50000"&gt;&lt;Name LocaleIsoCode="en"&gt;Other&lt;/Name&gt;&lt;/ChildMember&gt;&lt;ChildMember Code="0"&gt;&lt;Name LocaleIsoCode="en"&gt;To be defined&lt;/Name&gt;&lt;/ChildMember&gt;&lt;/Member&gt;&lt;/Dimension&gt;&lt;Dimension Code="TYP" Display="labels"&gt;&lt;Name LocaleIsoCode="en"&gt;Type of Aid&lt;/Name&gt;&lt;Member Code="ALL" HasDataBelow="1"&gt;&lt;Name LocaleIsoCode="en"&gt;(All)&lt;/Name&gt;&lt;ChildMember Code="I"&gt;&lt;Name LocaleIsoCode="en"&gt;Only Investment Project&lt;/Name&gt;&lt;/ChildMember&gt;&lt;ChildMember Code="S"&gt;&lt;Name LocaleIsoCode="en"&gt;Only Sector Programme&lt;/Name&gt;&lt;/ChildMember&gt;&lt;ChildMember Code="TC"&gt;&lt;Name LocaleIsoCode="en"&gt;Only Technical Cooperation&lt;/Name&gt;&lt;/ChildMember&gt;&lt;ChildMember Code="I_S"&gt;&lt;Name LocaleIsoCode="en"&gt;Investment Project and Sector Programme&lt;/Name&gt;&lt;/ChildMember&gt;&lt;ChildMember Code="I_TC"&gt;&lt;Name LocaleIsoCode="en"&gt;Investment Project and Technical Cooperation&lt;/Name&gt;&lt;/ChildMember&gt;&lt;ChildMember Code="S_TC"&gt;&lt;Name LocaleIsoCode="en"&gt;Sector Programme and Technical Cooperation&lt;/Name&gt;&lt;/ChildMember&gt;&lt;ChildMember Code="I_S_TC"&gt;&lt;Name LocaleIsoCode="en"&gt;Investment Project and Sector Programme and Technical Cooperation&lt;/Name&gt;&lt;/ChildMember&gt;&lt;ChildMember Code="O"&gt;&lt;Name LocaleIsoCode="en"&gt;Other (No mark)&lt;/Name&gt;&lt;/ChildMember&gt;&lt;/Member&gt;&lt;/Dimension&gt;&lt;Dimension Code="POL"&gt;&lt;Name LocaleIsoCode="en"&gt;Policy Objective&lt;/Name&gt;&lt;Member Code="ALL"&gt;&lt;Name LocaleIsoCode="en"&gt;(All)&lt;/Name&gt;&lt;ChildMember Code="G"&gt;&lt;Name LocaleIsoCode="en"&gt;Only gender&lt;/Name&gt;&lt;/ChildMember&gt;&lt;ChildMember Code="E"&gt;&lt;Name LocaleIsoCode="en"&gt;Only environment&lt;/Name&gt;&lt;/ChildMember&gt;&lt;ChildMember Code="PDGG"&gt;&lt;Name LocaleIsoCode="en"&gt;Only participatory development/good governance&lt;/Name&gt;&lt;/ChildMember&gt;&lt;ChildMember Code="G_E"&gt;&lt;Name LocaleIsoCode="en"&gt;Gender and Environment&lt;/Name&gt;&lt;/ChildMember&gt;&lt;ChildMember Code="G_PDGG"&gt;&lt;Name LocaleIsoCode="en"&gt;Gender and Participatory Development/Good Governance&lt;/Name&gt;&lt;/ChildMember&gt;&lt;ChildMember Code="E_PDGG"&gt;&lt;Name LocaleIsoCode="en"&gt;Environment and Participatory Development/Good Governance&lt;/Name&gt;&lt;/ChildMember&gt;&lt;ChildMember Code="G_E_PDGG"&gt;&lt;Name LocaleIsoCode="en"&gt;Gender and Environment and Participatory Development/Good Governance&lt;/Name&gt;&lt;/ChildMember&gt;&lt;ChildMember Code="O"&gt;&lt;Name LocaleIsoCode="en"&gt;Other (No mark)&lt;/Name&gt;&lt;/ChildMember&gt;&lt;/Member&gt;&lt;/Dimension&gt;&lt;Dimension Code="RIO"&gt;&lt;Name LocaleIsoCode="en"&gt;Rio Markers&lt;/Name&gt;&lt;Member Code="ALL"&gt;&lt;Name LocaleIsoCode="en"&gt;(All)&lt;/Name&gt;&lt;ChildMember Code="B"&gt;&lt;Name LocaleIsoCode="en"&gt;Only Biodiversity&lt;/Name&gt;&lt;/ChildMember&gt;&lt;ChildMember Code="C"&gt;&lt;Name LocaleIsoCode="en"&gt;Only Climate Change&lt;/Name&gt;&lt;/ChildMember&gt;&lt;ChildMember Code="D"&gt;&lt;Name LocaleIsoCode="en"&gt;Only Desertification&lt;/Name&gt;&lt;/ChildMember&gt;&lt;ChildMember Code="B_C"&gt;&lt;Name LocaleIsoCode="en"&gt;Biodiversity and Climate Change&lt;/Name&gt;&lt;/ChildMember&gt;&lt;ChildMember Code="B_D"&gt;&lt;Name LocaleIsoCode="en"&gt;Biodiversity and Desertification&lt;/Name&gt;&lt;/ChildMember&gt;&lt;ChildMember Code="C_D"&gt;&lt;Name LocaleIsoCode="en"&gt;Climate Change and Desertification &lt;/Name&gt;&lt;/ChildMember&gt;&lt;ChildMember Code="B_C_D"&gt;&lt;Name LocaleIsoCode="en"&gt;Biodiversity and Climate Change and Desertification&lt;/Name&gt;&lt;/ChildMember&gt;&lt;ChildMember Code="O"&gt;&lt;Name LocaleIsoCode="en"&gt;Other (No mark)&lt;/Name&gt;&lt;/ChildMember&gt;&lt;/Member&gt;&lt;/Dimension&gt;&lt;Dimension Code="REG"&gt;&lt;Name LocaleIsoCode="en"&gt;Region&lt;/Name&gt;&lt;Member Code="ALL"&gt;&lt;Name LocaleIsoCode="en"&gt;(All)&lt;/Name&gt;&lt;ChildMember Code="10001"&gt;&lt;Name LocaleIsoCode="en"&gt;Africa&lt;/Name&gt;&lt;ChildMember Code="10002"&gt;&lt;Name LocaleIsoCode="en"&gt;North of Sahara&lt;/Name&gt;&lt;/ChildMember&gt;&lt;ChildMember Code="10003"&gt;&lt;Name LocaleIsoCode="en"&gt;South of Sahara&lt;/Name&gt;&lt;/ChildMember&gt;&lt;ChildMember Code="298"&gt;&lt;Name LocaleIsoCode="en"&gt;Africa, regional&lt;/Name&gt;&lt;/ChildMember&gt;&lt;/ChildMember&gt;&lt;ChildMember Code="10004"&gt;&lt;Name LocaleIsoCode="en"&gt;America&lt;/Name&gt;&lt;ChildMember Code="10005"&gt;&lt;Name LocaleIsoCode="en"&gt;North &amp;amp; Central America&lt;/Name&gt;&lt;/ChildMember&gt;&lt;ChildMember Code="10006"&gt;&lt;Name LocaleIsoCode="en"&gt;South America&lt;/Name&gt;&lt;/ChildMember&gt;&lt;ChildMember Code="498"&gt;&lt;Name LocaleIsoCode="en"&gt;America, regional&lt;/Name&gt;&lt;/ChildMember&gt;&lt;/ChildMember&gt;&lt;ChildMember Code="10007"&gt;&lt;Name LocaleIsoCode="en"&gt;Asia&lt;/Name&gt;&lt;ChildMember Code="10008"&gt;&lt;Name LocaleIsoCode="en"&gt;Far East Asia&lt;/Name&gt;&lt;/ChildMember&gt;&lt;ChildMember Code="10009"&gt;&lt;Name LocaleIsoCode="en"&gt;South &amp;amp; Central Asia&lt;/Name&gt;&lt;/ChildMember&gt;&lt;ChildMember Code="10011"&gt;&lt;Name LocaleIsoCode="en"&gt;Middle East&lt;/Name&gt;&lt;/ChildMember&gt;&lt;ChildMember Code="798"&gt;&lt;Name LocaleIsoCode="en"&gt;Asia, regional&lt;/Name&gt;&lt;/ChildMember&gt;&lt;/ChildMember&gt;&lt;ChildMember Code="10010"&gt;&lt;Name LocaleIsoCode="en"&gt;Europe&lt;/Name&gt;&lt;/ChildMember&gt;&lt;ChildMember Code="10012"&gt;&lt;Name LocaleIsoCode="en"&gt;Oceania&lt;/Name&gt;&lt;/ChildMember&gt;&lt;ChildMember Code="9998"&gt;&lt;Name LocaleIsoCode="en"&gt;Developing countries unspecified&lt;/Name&gt;&lt;/ChildMember&gt;&lt;/Member&gt;&lt;/Dimension&gt;&lt;Dimension Code="INC"&gt;&lt;Name LocaleIsoCode="en"&gt;Income Group&lt;/Name&gt;&lt;Member Code="ALL"&gt;&lt;Name LocaleIsoCode="en"&gt;(All)&lt;/Name&gt;&lt;ChildMember Code="10016"&gt;&lt;Name LocaleIsoCode="en"&gt;LDCs,Total (Least Developed)&lt;/Name&gt;&lt;/ChildMember&gt;&lt;ChildMember Code="10017"&gt;&lt;Name LocaleIsoCode="en"&gt;OLICs,Total (Other Low Income)&lt;/Name&gt;&lt;/ChildMember&gt;&lt;ChildMember Code="10018"&gt;&lt;Name LocaleIsoCode="en"&gt;LMICs,Total (Low Middle Income)&lt;/Name&gt;&lt;/ChildMember&gt;&lt;ChildMember Code="10019"&gt;&lt;Name LocaleIsoCode="en"&gt;UMICs,Total (Upper Middle Income)&lt;/Name&gt;&lt;/ChildMember&gt;&lt;ChildMember Code="10024"&gt;&lt;Name LocaleIsoCode="en"&gt;Unallocated by income&lt;/Name&gt;&lt;/ChildMember&gt;&lt;ChildMember Code="10025"&gt;&lt;Name LocaleIsoCode="en"&gt;MADCTs - ex-developing countries&lt;/Name&gt;&lt;/ChildMember&gt;&lt;/Member&gt;&lt;/Dimension&gt;&lt;Dimension Code="AMT" Display="labels"&gt;&lt;Name LocaleIsoCode="en"&gt;Amount&lt;/Name&gt;&lt;Member Code="DD"&gt;&lt;Name LocaleIsoCode="en"&gt;Disbursements gross (constant 2008 USD millions)&lt;/Name&gt;&lt;/Member&gt;&lt;/Dimension&gt;&lt;Dimension Code="YEA" CommonCode="TIME"&gt;&lt;Name LocaleIsoCode="en"&gt;Year&lt;/Name&gt;&lt;Member Code="2000"&gt;&lt;Name LocaleIsoCode="en"&gt;2000&lt;/Name&gt;&lt;/Member&gt;&lt;Member Code="2001"&gt;&lt;Name LocaleIsoCode="en"&gt;2001&lt;/Name&gt;&lt;/Member&gt;&lt;Member Code="2002"&gt;&lt;Name LocaleIsoCode="en"&gt;2002&lt;/Name&gt;&lt;/Member&gt;&lt;Member Code="2003"&gt;&lt;Name LocaleIsoCode="en"&gt;2003&lt;/Name&gt;&lt;/Member&gt;&lt;Member Code="2004"&gt;&lt;Name LocaleIsoCode="en"&gt;2004&lt;/Name&gt;&lt;/Member&gt;&lt;Member Code="2005"&gt;&lt;Name LocaleIsoCode="en"&gt;2005&lt;/Name&gt;&lt;/Member&gt;&lt;Member Code="2006"&gt;&lt;Name LocaleIsoCode="en"&gt;2006&lt;/Name&gt;&lt;/Member&gt;&lt;Member Code="2007"&gt;&lt;Name LocaleIsoCode="en"&gt;2007&lt;/Name&gt;&lt;/Member&gt;&lt;Member Code="2008"&gt;&lt;Name LocaleIsoCode="en"&gt;2008&lt;/Name&gt;&lt;/Member&gt;&lt;Member Code="2009"&gt;&lt;Name LocaleIsoCode="en"&gt;2009&lt;/Name&gt;&lt;/Member&gt;&lt;/Dimension&gt;&lt;WBOSInformations&gt;&lt;TimeDimension WebTreeWasUsed="false"&gt;&lt;StartCodes Annual="2000" /&gt;&lt;EndCodes Annual="2009" /&gt;&lt;/TimeDimension&gt;&lt;/WBOSInformations&gt;&lt;Tabulation Axis="horizontal"&gt;&lt;Dimension Code="YEA" CommonCode="TIME" /&gt;&lt;/Tabulation&gt;&lt;Tabulation Axis="vertical"&gt;&lt;Dimension Code="DON" /&gt;&lt;Dimension Code="SUB" /&gt;&lt;/Tabulation&gt;&lt;Tabulation Axis="page"&gt;&lt;Dimension Code="FLO" /&gt;&lt;Dimension Code="REC" /&gt;&lt;Dimension Code="REG" /&gt;&lt;Dimension Code="INC" /&gt;&lt;Dimension Code="SEC" /&gt;&lt;Dimension Code="POL" /&gt;&lt;Dimension Code="TYP" /&gt;&lt;Dimension Code="RIO" /&gt;&lt;Dimension Code="CHA" /&gt;&lt;Dimension Code="AMT" /&gt;&lt;/Tabulation&gt;&lt;Formatting&gt;&lt;Labels LocaleIsoCode="en" /&gt;&lt;Power&gt;0&lt;/Power&gt;&lt;Decimals&gt;1&lt;/Decimals&gt;&lt;SkipEmptyLines&gt;false&lt;/SkipEmptyLines&gt;&lt;FullyFillPage&gt;false&lt;/FullyFillPage&gt;&lt;SkipEmptyCols&gt;false&lt;/SkipEmptyCols&gt;&lt;SkipLineHierarchy&gt;false&lt;/SkipLineHierarchy&gt;&lt;SkipColHierarchy&gt;false&lt;/SkipColHierarchy&gt;&lt;Page&gt;1&lt;/Page&gt;&lt;/Formatting&gt;&lt;/DataTable&gt;&lt;Format&gt;&lt;ShowEmptyAxes&gt;true&lt;/ShowEmptyAxes&gt;&lt;Page&gt;1&lt;/Page&gt;&lt;EnableSort&gt;true&lt;/EnableSort&gt;&lt;IncludeFlagColumn&gt;true&lt;/IncludeFlagColumn&gt;&lt;DoBarChart&gt;false&lt;/DoBarChart&gt;&lt;MaxBarChartLen&gt;65&lt;/MaxBarChartLen&gt;&lt;/Format&gt;&lt;Query&gt;&lt;AbsoluteUri&gt;http://stats.oecd.org//View.aspx?QueryId=20774&amp;amp;QueryType=Public&amp;amp;Lang=en&lt;/AbsoluteUri&gt;&lt;/Query&gt;&lt;/WebTableParameter&gt;</t>
  </si>
  <si>
    <t>Dataset: Creditor Reporting System _Full</t>
  </si>
  <si>
    <t>Flow</t>
  </si>
  <si>
    <t>Official Development Assistance</t>
  </si>
  <si>
    <t>(All)</t>
  </si>
  <si>
    <t>Region</t>
  </si>
  <si>
    <t>Income Group</t>
  </si>
  <si>
    <t>Sector</t>
  </si>
  <si>
    <t>ALL: (All)</t>
  </si>
  <si>
    <t>Policy Objective</t>
  </si>
  <si>
    <t>Type of Aid</t>
  </si>
  <si>
    <t>Rio Markers</t>
  </si>
  <si>
    <t>Channel</t>
  </si>
  <si>
    <t>Amount</t>
  </si>
  <si>
    <t>Disbursements gross (constant 2008 USD millions)</t>
  </si>
  <si>
    <t>2009</t>
  </si>
  <si>
    <t>Purposecode</t>
  </si>
  <si>
    <t>15110: Public sector policy and adm. management</t>
  </si>
  <si>
    <t>15111: Public finance management</t>
  </si>
  <si>
    <t>15112: Decentralisation and support to subnational govt.</t>
  </si>
  <si>
    <t>15113: Anti-corruption organisations and institutions</t>
  </si>
  <si>
    <t>15130: Legal and judicial development</t>
  </si>
  <si>
    <t>15150: Democratic participation and civil society</t>
  </si>
  <si>
    <t>15151: Elections</t>
  </si>
  <si>
    <t>15152: Legislatures and political parties</t>
  </si>
  <si>
    <t>15153: Media and free flow of information</t>
  </si>
  <si>
    <t>15160: Human rights</t>
  </si>
  <si>
    <t>15170: Women's equality organisations and institutions</t>
  </si>
  <si>
    <t>15210: Security system management and reform</t>
  </si>
  <si>
    <t>15220: Civilian peace-building, conflict prevention and resolution</t>
  </si>
  <si>
    <t>15230: Post-conflict peace-building (UN)</t>
  </si>
  <si>
    <t>15240: Reintegration and SALW control</t>
  </si>
  <si>
    <t>15250: Land mine clearance</t>
  </si>
  <si>
    <t xml:space="preserve">15261: Child soldiers (Prevention and demobilisation) </t>
  </si>
  <si>
    <t>Total ODA excluding debt</t>
  </si>
  <si>
    <t xml:space="preserve">Other ODA </t>
  </si>
  <si>
    <t>Government and civil society</t>
  </si>
  <si>
    <t>Conflict prevention and resolution, peace and security</t>
  </si>
  <si>
    <t>UNHCR</t>
  </si>
  <si>
    <t>CERF</t>
  </si>
  <si>
    <t>Public sector</t>
  </si>
  <si>
    <t>Other</t>
  </si>
  <si>
    <t>To be defined</t>
  </si>
  <si>
    <t>Grand Total</t>
  </si>
  <si>
    <t>WFP</t>
  </si>
  <si>
    <t>UNRWA</t>
  </si>
  <si>
    <t>Channels of delivery</t>
  </si>
  <si>
    <t>ICRC</t>
  </si>
  <si>
    <t>UNICEF</t>
  </si>
  <si>
    <t>UNDP</t>
  </si>
  <si>
    <t>5yrs</t>
  </si>
  <si>
    <t>Total</t>
  </si>
  <si>
    <t>million</t>
  </si>
  <si>
    <t>%</t>
  </si>
  <si>
    <t>Switzerland</t>
  </si>
  <si>
    <t>Palestinian Adm. Areas</t>
  </si>
  <si>
    <t>Palestine/OPT</t>
  </si>
  <si>
    <t>Top 3 recipients (US$m)</t>
  </si>
  <si>
    <t>Multilateral organisations</t>
  </si>
  <si>
    <t>NGOs and civil society</t>
  </si>
  <si>
    <t xml:space="preserve"> - CERF/CHF/ERF</t>
  </si>
  <si>
    <t>Humanitarian aid, 2009</t>
  </si>
  <si>
    <t>Aid, 2009</t>
  </si>
  <si>
    <t>Aid per citizen, 2009</t>
  </si>
  <si>
    <t>Humanitarian aid per citizen, 2009</t>
  </si>
  <si>
    <t>Total HA as a share of ODA, 2009</t>
  </si>
  <si>
    <t>TOTAL</t>
  </si>
  <si>
    <t>Public-private partnerships (PPP)</t>
  </si>
  <si>
    <t xml:space="preserve"> - other</t>
  </si>
  <si>
    <t xml:space="preserve"> - core ODA to UNHCR, UNRWA, WFP</t>
  </si>
  <si>
    <t xml:space="preserve">TOTAL </t>
  </si>
  <si>
    <t>Zimbabwe 2009</t>
  </si>
  <si>
    <t>Yemen Flash Appeal (Revised) (September - December 2009)</t>
  </si>
  <si>
    <t>West Africa 2009</t>
  </si>
  <si>
    <t>Uganda 2009</t>
  </si>
  <si>
    <t>Sudan 2009</t>
  </si>
  <si>
    <t>Sri Lanka Common Humanitarian Action Plan 2009</t>
  </si>
  <si>
    <t>Somalia 2009</t>
  </si>
  <si>
    <t>Philippines Flash Appeal  (Revised) (October 2009 - March 2010)</t>
  </si>
  <si>
    <t>Pakistan Humanitarian Response Plan (Revised) 2008-2009</t>
  </si>
  <si>
    <t>occupied Palestinian territory 2009</t>
  </si>
  <si>
    <t>Namibia Flash Appeal (Revised) (March - November 2009)</t>
  </si>
  <si>
    <t>Madagascar Flash Appeal (Revised) (April - October 2009)</t>
  </si>
  <si>
    <t>Lao PDR Flash Appeal (Revised) (October 2009 - April 2010)</t>
  </si>
  <si>
    <t>Kenya Emergency Humanitarian Response Plan 2009</t>
  </si>
  <si>
    <t>Iraq and the region 2009</t>
  </si>
  <si>
    <t>El Salvador Flash Appeal (Revised) (November 2009 - May 2010)</t>
  </si>
  <si>
    <t>Democratic Republic of the Congo 2009</t>
  </si>
  <si>
    <t>Côte d'Ivoire 2009</t>
  </si>
  <si>
    <t>Chad 2009</t>
  </si>
  <si>
    <t>Central African Republic 2009</t>
  </si>
  <si>
    <t>Burkina Faso Flash Appeal (September 2009 - February 2010)</t>
  </si>
  <si>
    <t>Afghanistan Humanitarian Action Plan 2009</t>
  </si>
  <si>
    <t>WHO</t>
  </si>
  <si>
    <t>Not defined</t>
  </si>
  <si>
    <t>&lt;?xml version="1.0"?&gt;&lt;WebTableParameter xmlns:xsi="http://www.w3.org/2001/XMLSchema-instance" xmlns:xsd="http://www.w3.org/2001/XMLSchema" xmlns=""&gt;&lt;DataTable Code="CRSNEW" HasMetadata="true"&gt;&lt;Name LocaleIsoCode="en"&gt;Creditor Reporting System _Full&lt;/Name&gt;&lt;Dimension Code="DON" Display="labels"&gt;&lt;Name LocaleIsoCode="en"&gt;Donor&lt;/Name&gt;&lt;Member Code="11" HasMetadata="true"&gt;&lt;Name LocaleIsoCode="en"&gt;Switzerland&lt;/Name&gt;&lt;/Member&gt;&lt;/Dimension&gt;&lt;Dimension Code="REC" Display="labels"&gt;&lt;Name LocaleIsoCode="en"&gt;Recipient&lt;/Name&gt;&lt;Member Code="ALL"&gt;&lt;Name LocaleIsoCode="en"&gt;(All)&lt;/Name&gt;&lt;ChildMember Code="625"&gt;&lt;Name LocaleIsoCode="en"&gt;Afghanistan&lt;/Name&gt;&lt;/ChildMember&gt;&lt;ChildMember Code="71"&gt;&lt;Name LocaleIsoCode="en"&gt;Albania&lt;/Name&gt;&lt;/ChildMember&gt;&lt;ChildMember Code="130"&gt;&lt;Name LocaleIsoCode="en"&gt;Algeria&lt;/Name&gt;&lt;/ChildMember&gt;&lt;ChildMember Code="225"&gt;&lt;Name LocaleIsoCode="en"&gt;Angola&lt;/Name&gt;&lt;/ChildMember&gt;&lt;ChildMember Code="376"&gt;&lt;Name LocaleIsoCode="en"&gt;Anguilla&lt;/Name&gt;&lt;/ChildMember&gt;&lt;ChildMember Code="377"&gt;&lt;Name LocaleIsoCode="en"&gt;Antigua and Barbuda&lt;/Name&gt;&lt;/ChildMember&gt;&lt;ChildMember Code="425"&gt;&lt;Name LocaleIsoCode="en"&gt;Argentina&lt;/Name&gt;&lt;/ChildMember&gt;&lt;ChildMember Code="610"&gt;&lt;Name LocaleIsoCode="en"&gt;Armenia&lt;/Name&gt;&lt;/ChildMember&gt;&lt;ChildMember Code="611"&gt;&lt;Name LocaleIsoCode="en"&gt;Azerbaijan&lt;/Name&gt;&lt;/ChildMember&gt;&lt;ChildMember Code="666"&gt;&lt;Name LocaleIsoCode="en"&gt;Bangladesh&lt;/Name&gt;&lt;/ChildMember&gt;&lt;ChildMember Code="329"&gt;&lt;Name LocaleIsoCode="en"&gt;Barbados&lt;/Name&gt;&lt;/ChildMember&gt;&lt;ChildMember Code="86"&gt;&lt;Name LocaleIsoCode="en"&gt;Belarus&lt;/Name&gt;&lt;/ChildMember&gt;&lt;ChildMember Code="352"&gt;&lt;Name LocaleIsoCode="en"&gt;Belize&lt;/Name&gt;&lt;/ChildMember&gt;&lt;ChildMember Code="236"&gt;&lt;Name LocaleIsoCode="en"&gt;Benin&lt;/Name&gt;&lt;/ChildMember&gt;&lt;ChildMember Code="630"&gt;&lt;Name LocaleIsoCode="en"&gt;Bhutan&lt;/Name&gt;&lt;/ChildMember&gt;&lt;ChildMember Code="428"&gt;&lt;Name LocaleIsoCode="en"&gt;Bolivia&lt;/Name&gt;&lt;/ChildMember&gt;&lt;ChildMember Code="64"&gt;&lt;Name LocaleIsoCode="en"&gt;Bosnia-Herzegovina&lt;/Name&gt;&lt;/ChildMember&gt;&lt;ChildMember Code="227"&gt;&lt;Name LocaleIsoCode="en"&gt;Botswana&lt;/Name&gt;&lt;/ChildMember&gt;&lt;ChildMember Code="431"&gt;&lt;Name LocaleIsoCode="en"&gt;Brazil&lt;/Name&gt;&lt;/ChildMember&gt;&lt;ChildMember Code="287"&gt;&lt;Name LocaleIsoCode="en"&gt;Burkina Faso&lt;/Name&gt;&lt;/ChildMember&gt;&lt;ChildMember Code="228"&gt;&lt;Name LocaleIsoCode="en"&gt;Burundi&lt;/Name&gt;&lt;/ChildMember&gt;&lt;ChildMember Code="728"&gt;&lt;Name LocaleIsoCode="en"&gt;Cambodia&lt;/Name&gt;&lt;/ChildMember&gt;&lt;ChildMember Code="229"&gt;&lt;Name LocaleIsoCode="en"&gt;Cameroon&lt;/Name&gt;&lt;/ChildMember&gt;&lt;ChildMember Code="230"&gt;&lt;Name LocaleIsoCode="en"&gt;Cape Verde&lt;/Name&gt;&lt;/ChildMember&gt;&lt;ChildMember Code="231"&gt;&lt;Name LocaleIsoCode="en"&gt;Central African Rep.&lt;/Name&gt;&lt;/ChildMember&gt;&lt;ChildMember Code="232"&gt;&lt;Name LocaleIsoCode="en"&gt;Chad&lt;/Name&gt;&lt;/ChildMember&gt;&lt;ChildMember Code="434"&gt;&lt;Name LocaleIsoCode="en"&gt;Chile&lt;/Name&gt;&lt;/ChildMember&gt;&lt;ChildMember Code="730"&gt;&lt;Name LocaleIsoCode="en"&gt;China&lt;/Name&gt;&lt;/ChildMember&gt;&lt;ChildMember Code="437"&gt;&lt;Name LocaleIsoCode="en"&gt;Colombia&lt;/Name&gt;&lt;/ChildMember&gt;&lt;ChildMember Code="233"&gt;&lt;Name LocaleIsoCode="en"&gt;Comoros&lt;/Name&gt;&lt;/ChildMember&gt;&lt;ChildMember Code="235"&gt;&lt;Name LocaleIsoCode="en"&gt;Congo, Dem. Rep.&lt;/Name&gt;&lt;/ChildMember&gt;&lt;ChildMember Code="234"&gt;&lt;Name LocaleIsoCode="en"&gt;Congo, Rep.&lt;/Name&gt;&lt;/ChildMember&gt;&lt;ChildMember Code="831"&gt;&lt;Name LocaleIsoCode="en"&gt;Cook Islands&lt;/Name&gt;&lt;/ChildMember&gt;&lt;ChildMember Code="336"&gt;&lt;Name LocaleIsoCode="en"&gt;Costa Rica&lt;/Name&gt;&lt;/ChildMember&gt;&lt;ChildMember Code="247"&gt;&lt;Name LocaleIsoCode="en"&gt;Cote d'Ivoire&lt;/Name&gt;&lt;/ChildMember&gt;&lt;ChildMember Code="62"&gt;&lt;Name LocaleIsoCode="en"&gt;Croatia&lt;/Name&gt;&lt;/ChildMember&gt;&lt;ChildMember Code="338"&gt;&lt;Name LocaleIsoCode="en"&gt;Cuba&lt;/Name&gt;&lt;/ChildMember&gt;&lt;ChildMember Code="274"&gt;&lt;Name LocaleIsoCode="en"&gt;Djibouti&lt;/Name&gt;&lt;/ChildMember&gt;&lt;ChildMember Code="378"&gt;&lt;Name LocaleIsoCode="en"&gt;Dominica&lt;/Name&gt;&lt;/ChildMember&gt;&lt;ChildMember Code="340"&gt;&lt;Name LocaleIsoCode="en"&gt;Dominican Republic&lt;/Name&gt;&lt;/ChildMember&gt;&lt;ChildMember Code="440"&gt;&lt;Name LocaleIsoCode="en"&gt;Ecuador&lt;/Name&gt;&lt;/ChildMember&gt;&lt;ChildMember Code="142"&gt;&lt;Name LocaleIsoCode="en"&gt;Egypt&lt;/Name&gt;&lt;/ChildMember&gt;&lt;ChildMember Code="342"&gt;&lt;Name LocaleIsoCode="en"&gt;El Salvador&lt;/Name&gt;&lt;/ChildMember&gt;&lt;ChildMember Code="245"&gt;&lt;Name LocaleIsoCode="en"&gt;Equatorial Guinea&lt;/Name&gt;&lt;/ChildMember&gt;&lt;ChildMember Code="271"&gt;&lt;Name LocaleIsoCode="en"&gt;Eritrea&lt;/Name&gt;&lt;/ChildMember&gt;&lt;ChildMember Code="238"&gt;&lt;Name LocaleIsoCode="en"&gt;Ethiopia&lt;/Name&gt;&lt;/ChildMember&gt;&lt;ChildMember Code="832"&gt;&lt;Name LocaleIsoCode="en"&gt;Fiji&lt;/Name&gt;&lt;/ChildMember&gt;&lt;ChildMember Code="239"&gt;&lt;Name LocaleIsoCode="en"&gt;Gabon&lt;/Name&gt;&lt;/ChildMember&gt;&lt;ChildMember Code="240"&gt;&lt;Name LocaleIsoCode="en"&gt;Gambia&lt;/Name&gt;&lt;/ChildMember&gt;&lt;ChildMember Code="612"&gt;&lt;Name LocaleIsoCode="en"&gt;Georgia&lt;/Name&gt;&lt;/ChildMember&gt;&lt;ChildMember Code="241"&gt;&lt;Name LocaleIsoCode="en"&gt;Ghana&lt;/Name&gt;&lt;/ChildMember&gt;&lt;ChildMember Code="381"&gt;&lt;Name LocaleIsoCode="en"&gt;Grenada&lt;/Name&gt;&lt;/ChildMember&gt;&lt;ChildMember Code="347"&gt;&lt;Name LocaleIsoCode="en"&gt;Guatemala&lt;/Name&gt;&lt;/ChildMember&gt;&lt;ChildMember Code="243"&gt;&lt;Name LocaleIsoCode="en"&gt;Guinea&lt;/Name&gt;&lt;/ChildMember&gt;&lt;ChildMember Code="244"&gt;&lt;Name LocaleIsoCode="en"&gt;Guinea-Bissau&lt;/Name&gt;&lt;/ChildMember&gt;&lt;ChildMember Code="446"&gt;&lt;Name LocaleIsoCode="en"&gt;Guyana&lt;/Name&gt;&lt;/ChildMember&gt;&lt;ChildMember Code="349"&gt;&lt;Name LocaleIsoCode="en"&gt;Haiti&lt;/Name&gt;&lt;/ChildMember&gt;&lt;ChildMember Code="351"&gt;&lt;Name LocaleIsoCode="en"&gt;Honduras&lt;/Name&gt;&lt;/ChildMember&gt;&lt;ChildMember Code="645"&gt;&lt;Name LocaleIsoCode="en"&gt;India&lt;/Name&gt;&lt;/ChildMember&gt;&lt;ChildMember Code="738"&gt;&lt;Name LocaleIsoCode="en"&gt;Indonesia&lt;/Name&gt;&lt;/ChildMember&gt;&lt;ChildMember Code="540"&gt;&lt;Name LocaleIsoCode="en"&gt;Iran&lt;/Name&gt;&lt;/ChildMember&gt;&lt;ChildMember Code="543"&gt;&lt;Name LocaleIsoCode="en"&gt;Iraq&lt;/Name&gt;&lt;/ChildMember&gt;&lt;ChildMember Code="354"&gt;&lt;Name LocaleIsoCode="en"&gt;Jamaica&lt;/Name&gt;&lt;/ChildMember&gt;&lt;ChildMember Code="549"&gt;&lt;Name LocaleIsoCode="en"&gt;Jordan&lt;/Name&gt;&lt;/ChildMember&gt;&lt;ChildMember Code="613"&gt;&lt;Name LocaleIsoCode="en"&gt;Kazakhstan&lt;/Name&gt;&lt;/ChildMember&gt;&lt;ChildMember Code="248"&gt;&lt;Name LocaleIsoCode="en"&gt;Kenya&lt;/Name&gt;&lt;/ChildMember&gt;&lt;ChildMember Code="836"&gt;&lt;Name LocaleIsoCode="en"&gt;Kiribati&lt;/Name&gt;&lt;/ChildMember&gt;&lt;ChildMember Code="740"&gt;&lt;Name LocaleIsoCode="en"&gt;Korea, Dem. Rep.&lt;/Name&gt;&lt;/ChildMember&gt;&lt;ChildMember Code="57"&gt;&lt;Name LocaleIsoCode="en"&gt;Kosovo&lt;/Name&gt;&lt;/ChildMember&gt;&lt;ChildMember Code="614"&gt;&lt;Name LocaleIsoCode="en"&gt;Kyrgyz Republic&lt;/Name&gt;&lt;/ChildMember&gt;&lt;ChildMember Code="745"&gt;&lt;Name LocaleIsoCode="en"&gt;Laos&lt;/Name&gt;&lt;/ChildMember&gt;&lt;ChildMember Code="555"&gt;&lt;Name LocaleIsoCode="en"&gt;Lebanon&lt;/Name&gt;&lt;/ChildMember&gt;&lt;ChildMember Code="249"&gt;&lt;Name LocaleIsoCode="en"&gt;Lesotho&lt;/Name&gt;&lt;/ChildMember&gt;&lt;ChildMember Code="251"&gt;&lt;Name LocaleIsoCode="en"&gt;Liberia&lt;/Name&gt;&lt;/ChildMember&gt;&lt;ChildMember Code="133"&gt;&lt;Name LocaleIsoCode="en"&gt;Libya&lt;/Name&gt;&lt;/ChildMember&gt;&lt;ChildMember Code="66"&gt;&lt;Name LocaleIsoCode="en"&gt;Macedonia, FYR&lt;/Name&gt;&lt;/ChildMember&gt;&lt;ChildMember Code="252"&gt;&lt;Name LocaleIsoCode="en"&gt;Madagascar&lt;/Name&gt;&lt;/ChildMember&gt;&lt;ChildMember Code="253"&gt;&lt;Name LocaleIsoCode="en"&gt;Malawi&lt;/Name&gt;&lt;/ChildMember&gt;&lt;ChildMember Code="751"&gt;&lt;Name LocaleIsoCode="en"&gt;Malaysia&lt;/Name&gt;&lt;/ChildMember&gt;&lt;ChildMember Code="655"&gt;&lt;Name LocaleIsoCode="en"&gt;Maldives&lt;/Name&gt;&lt;/ChildMember&gt;&lt;ChildMember Code="255"&gt;&lt;Name LocaleIsoCode="en"&gt;Mali&lt;/Name&gt;&lt;/ChildMember&gt;&lt;ChildMember Code="859"&gt;&lt;Name LocaleIsoCode="en"&gt;Marshall Islands&lt;/Name&gt;&lt;/ChildMember&gt;&lt;ChildMember Code="256"&gt;&lt;Name LocaleIsoCode="en"&gt;Mauritania&lt;/Name&gt;&lt;/ChildMember&gt;&lt;ChildMember Code="257"&gt;&lt;Name LocaleIsoCode="en"&gt;Mauritius&lt;/Name&gt;&lt;/ChildMember&gt;&lt;ChildMember Code="258"&gt;&lt;Name LocaleIsoCode="en"&gt;Mayotte&lt;/Name&gt;&lt;/ChildMember&gt;&lt;ChildMember Code="358"&gt;&lt;Name LocaleIsoCode="en"&gt;Mexico&lt;/Name&gt;&lt;/ChildMember&gt;&lt;ChildMember Code="860"&gt;&lt;Name LocaleIsoCode="en"&gt;Micronesia, Fed. States&lt;/Name&gt;&lt;/ChildMember&gt;&lt;ChildMember Code="93"&gt;&lt;Name LocaleIsoCode="en"&gt;Moldova&lt;/Name&gt;&lt;/ChildMember&gt;&lt;ChildMember Code="753"&gt;&lt;Name LocaleIsoCode="en"&gt;Mongolia&lt;/Name&gt;&lt;/ChildMember&gt;&lt;ChildMember Code="65"&gt;&lt;Name LocaleIsoCode="en"&gt;Montenegro&lt;/Name&gt;&lt;/ChildMember&gt;&lt;ChildMember Code="385"&gt;&lt;Name LocaleIsoCode="en"&gt;Montserrat&lt;/Name&gt;&lt;/ChildMember&gt;&lt;ChildMember Code="136"&gt;&lt;Name LocaleIsoCode="en"&gt;Morocco&lt;/Name&gt;&lt;/ChildMember&gt;&lt;ChildMember Code="259"&gt;&lt;Name LocaleIsoCode="en"&gt;Mozambique&lt;/Name&gt;&lt;/ChildMember&gt;&lt;ChildMember Code="635"&gt;&lt;Name LocaleIsoCode="en"&gt;Myanmar&lt;/Name&gt;&lt;/ChildMember&gt;&lt;ChildMember Code="275"&gt;&lt;Name LocaleIsoCode="en"&gt;Namibia&lt;/Name&gt;&lt;/ChildMember&gt;&lt;ChildMember Code="845"&gt;&lt;Name LocaleIsoCode="en"&gt;Nauru&lt;/Name&gt;&lt;/ChildMember&gt;&lt;ChildMember Code="660"&gt;&lt;Name LocaleIsoCode="en"&gt;Nepal&lt;/Name&gt;&lt;/ChildMember&gt;&lt;ChildMember Code="364"&gt;&lt;Name LocaleIsoCode="en"&gt;Nicaragua&lt;/Name&gt;&lt;/ChildMember&gt;&lt;ChildMember Code="260"&gt;&lt;Name LocaleIsoCode="en"&gt;Niger&lt;/Name&gt;&lt;/ChildMember&gt;&lt;ChildMember Code="261"&gt;&lt;Name LocaleIsoCode="en"&gt;Nigeria&lt;/Name&gt;&lt;/ChildMember&gt;&lt;ChildMember Code="856"&gt;&lt;Name LocaleIsoCode="en"&gt;Niue&lt;/Name&gt;&lt;/ChildMember&gt;&lt;ChildMember Code="558"&gt;&lt;Name LocaleIsoCode="en"&gt;Oman&lt;/Name&gt;&lt;/ChildMember&gt;&lt;ChildMember Code="665"&gt;&lt;Name LocaleIsoCode="en"&gt;Pakistan&lt;/Name&gt;&lt;/ChildMember&gt;&lt;ChildMember Code="861"&gt;&lt;Name LocaleIsoCode="en"&gt;Palau&lt;/Name&gt;&lt;/ChildMember&gt;&lt;ChildMember Code="550"&gt;&lt;Name LocaleIsoCode="en"&gt;Palestinian Adm. Areas&lt;/Name&gt;&lt;/ChildMember&gt;&lt;ChildMember Code="366"&gt;&lt;Name LocaleIsoCode="en"&gt;Panama&lt;/Name&gt;&lt;/ChildMember&gt;&lt;ChildMember Code="862"&gt;&lt;Name LocaleIsoCode="en"&gt;Papua New Guinea&lt;/Name&gt;&lt;/ChildMember&gt;&lt;ChildMember Code="451"&gt;&lt;Name LocaleIsoCode="en"&gt;Paraguay&lt;/Name&gt;&lt;/ChildMember&gt;&lt;ChildMember Code="454"&gt;&lt;Name LocaleIsoCode="en"&gt;Peru&lt;/Name&gt;&lt;/ChildMember&gt;&lt;ChildMember Code="755"&gt;&lt;Name LocaleIsoCode="en"&gt;Philippines&lt;/Name&gt;&lt;/ChildMember&gt;&lt;ChildMember Code="266"&gt;&lt;Name LocaleIsoCode="en"&gt;Rwanda&lt;/Name&gt;&lt;/ChildMember&gt;&lt;ChildMember Code="880"&gt;&lt;Name LocaleIsoCode="en"&gt;Samoa&lt;/Name&gt;&lt;/ChildMember&gt;&lt;ChildMember Code="268"&gt;&lt;Name LocaleIsoCode="en"&gt;Sao Tome &amp;amp; Principe&lt;/Name&gt;&lt;/ChildMember&gt;&lt;ChildMember Code="566"&gt;&lt;Name LocaleIsoCode="en"&gt;Saudi Arabia&lt;/Name&gt;&lt;/ChildMember&gt;&lt;ChildMember Code="269"&gt;&lt;Name LocaleIsoCode="en"&gt;Senegal&lt;/Name&gt;&lt;/ChildMember&gt;&lt;ChildMember Code="63"&gt;&lt;Name LocaleIsoCode="en"&gt;Serbia&lt;/Name&gt;&lt;/ChildMember&gt;&lt;ChildMember Code="270"&gt;&lt;Name LocaleIsoCode="en"&gt;Seychelles&lt;/Name&gt;&lt;/ChildMember&gt;&lt;ChildMember Code="272"&gt;&lt;Name LocaleIsoCode="en"&gt;Sierra Leone&lt;/Name&gt;&lt;/ChildMember&gt;&lt;ChildMember Code="866"&gt;&lt;Name LocaleIsoCode="en"&gt;Solomon Islands&lt;/Name&gt;&lt;/ChildMember&gt;&lt;ChildMember Code="273"&gt;&lt;Name LocaleIsoCode="en"&gt;Somalia&lt;/Name&gt;&lt;/ChildMember&gt;&lt;ChildMember Code="218"&gt;&lt;Name LocaleIsoCode="en"&gt;South Africa&lt;/Name&gt;&lt;/ChildMember&gt;&lt;ChildMember Code="640"&gt;&lt;Name LocaleIsoCode="en"&gt;Sri Lanka&lt;/Name&gt;&lt;/ChildMember&gt;&lt;ChildMember Code="276"&gt;&lt;Name LocaleIsoCode="en"&gt;St. Helena&lt;/Name&gt;&lt;/ChildMember&gt;&lt;ChildMember Code="382"&gt;&lt;Name LocaleIsoCode="en"&gt;St. Kitts-Nevis&lt;/Name&gt;&lt;/ChildMember&gt;&lt;ChildMember Code="383"&gt;&lt;Name LocaleIsoCode="en"&gt;St. Lucia&lt;/Name&gt;&lt;/ChildMember&gt;&lt;ChildMember Code="384"&gt;&lt;Name LocaleIsoCode="en"&gt;St.Vincent &amp;amp; Grenadines&lt;/Name&gt;&lt;/ChildMember&gt;&lt;ChildMember Code="278"&gt;&lt;Name LocaleIsoCode="en"&gt;Sudan&lt;/Name&gt;&lt;/ChildMember&gt;&lt;ChildMember Code="457"&gt;&lt;Name LocaleIsoCode="en"&gt;Suriname&lt;/Name&gt;&lt;/ChildMember&gt;&lt;ChildMember Code="280"&gt;&lt;Name LocaleIsoCode="en"&gt;Swaziland&lt;/Name&gt;&lt;/ChildMember&gt;&lt;ChildMember Code="573"&gt;&lt;Name LocaleIsoCode="en"&gt;Syria&lt;/Name&gt;&lt;/ChildMember&gt;&lt;ChildMember Code="615"&gt;&lt;Name LocaleIsoCode="en"&gt;Tajikistan&lt;/Name&gt;&lt;/ChildMember&gt;&lt;ChildMember Code="282"&gt;&lt;Name LocaleIsoCode="en"&gt;Tanzania&lt;/Name&gt;&lt;/ChildMember&gt;&lt;ChildMember Code="764"&gt;&lt;Name LocaleIsoCode="en"&gt;Thailand&lt;/Name&gt;&lt;/ChildMember&gt;&lt;ChildMember Code="765"&gt;&lt;Name LocaleIsoCode="en"&gt;Timor-Leste&lt;/Name&gt;&lt;/ChildMember&gt;&lt;ChildMember Code="283"&gt;&lt;Name LocaleIsoCode="en"&gt;Togo&lt;/Name&gt;&lt;/ChildMember&gt;&lt;ChildMember Code="868"&gt;&lt;Name LocaleIsoCode="en"&gt;Tokelau&lt;/Name&gt;&lt;/ChildMember&gt;&lt;ChildMember Code="870"&gt;&lt;Name LocaleIsoCode="en"&gt;Tonga&lt;/Name&gt;&lt;/ChildMember&gt;&lt;ChildMember Code="375"&gt;&lt;Name LocaleIsoCode="en"&gt;Trinidad and Tobago&lt;/Name&gt;&lt;/ChildMember&gt;&lt;ChildMember Code="139"&gt;&lt;Name LocaleIsoCode="en"&gt;Tunisia&lt;/Name&gt;&lt;/ChildMember&gt;&lt;ChildMember Code="55"&gt;&lt;Name LocaleIsoCode="en"&gt;Turkey&lt;/Name&gt;&lt;/ChildMember&gt;&lt;ChildMember Code="616"&gt;&lt;Name LocaleIsoCode="en"&gt;Turkmenistan&lt;/Name&gt;&lt;/ChildMember&gt;&lt;ChildMember Code="387"&gt;&lt;Name LocaleIsoCode="en"&gt;Turks and Caicos Islands&lt;/Name&gt;&lt;/ChildMember&gt;&lt;ChildMember Code="872"&gt;&lt;Name LocaleIsoCode="en"&gt;Tuvalu&lt;/Name&gt;&lt;/ChildMember&gt;&lt;ChildMember Code="285"&gt;&lt;Name LocaleIsoCode="en"&gt;Uganda&lt;/Name&gt;&lt;/ChildMember&gt;&lt;ChildMember Code="85"&gt;&lt;Name LocaleIsoCode="en"&gt;Ukraine&lt;/Name&gt;&lt;/ChildMember&gt;&lt;ChildMember Code="460"&gt;&lt;Name LocaleIsoCode="en"&gt;Uruguay&lt;/Name&gt;&lt;/ChildMember&gt;&lt;ChildMember Code="617"&gt;&lt;Name LocaleIsoCode="en"&gt;Uzbekistan&lt;/Name&gt;&lt;/ChildMember&gt;&lt;ChildMember Code="854"&gt;&lt;Name LocaleIsoCode="en"&gt;Vanuatu&lt;/Name&gt;&lt;/ChildMember&gt;&lt;ChildMember Code="463"&gt;&lt;Name LocaleIsoCode="en"&gt;Venezuela&lt;/Name&gt;&lt;/ChildMember&gt;&lt;ChildMember Code="769"&gt;&lt;Name LocaleIsoCode="en"&gt;Viet Nam&lt;/Name&gt;&lt;/ChildMember&gt;&lt;ChildMember Code="876"&gt;&lt;Name LocaleIsoCode="en"&gt;Wallis &amp;amp; Futuna&lt;/Name&gt;&lt;/ChildMember&gt;&lt;ChildMember Code="580"&gt;&lt;Name LocaleIsoCode="en"&gt;Yemen&lt;/Name&gt;&lt;/ChildMember&gt;&lt;ChildMember Code="288"&gt;&lt;Name LocaleIsoCode="en"&gt;Zambia&lt;/Name&gt;&lt;/ChildMember&gt;&lt;ChildMember Code="265"&gt;&lt;Name LocaleIsoCode="en"&gt;Zimbabwe&lt;/Name&gt;&lt;/ChildMember&gt;&lt;ChildMember Code="298"&gt;&lt;Name LocaleIsoCode="en"&gt;Africa, regional&lt;/Name&gt;&lt;/ChildMember&gt;&lt;ChildMember Code="189"&gt;&lt;Name LocaleIsoCode="en"&gt;North of Sahara, regional&lt;/Name&gt;&lt;/ChildMember&gt;&lt;ChildMember Code="289"&gt;&lt;Name LocaleIsoCode="en"&gt;South of Sahara, regional&lt;/Name&gt;&lt;/ChildMember&gt;&lt;ChildMember Code="498"&gt;&lt;Name LocaleIsoCode="en"&gt;America, regional&lt;/Name&gt;&lt;/ChildMember&gt;&lt;ChildMember Code="389"&gt;&lt;Name LocaleIsoCode="en"&gt;North &amp;amp; Central America, regional&lt;/Name&gt;&lt;/ChildMember&gt;&lt;ChildMember Code="489"&gt;&lt;Name LocaleIsoCode="en"&gt;South America, regional&lt;/Name&gt;&lt;/ChildMember&gt;&lt;ChildMember Code="798"&gt;&lt;Name LocaleIsoCode="en"&gt;Asia, regional&lt;/Name&gt;&lt;/ChildMember&gt;&lt;ChildMember Code="619"&gt;&lt;Name LocaleIsoCode="en"&gt;Central Asia, regional&lt;/Name&gt;&lt;/ChildMember&gt;&lt;ChildMember Code="689"&gt;&lt;Name LocaleIsoCode="en"&gt;South &amp;amp; Central Asia, regional&lt;/Name&gt;&lt;/ChildMember&gt;&lt;ChildMember Code="679"&gt;&lt;Name LocaleIsoCode="en"&gt;South Asia, regional&lt;/Name&gt;&lt;/ChildMember&gt;&lt;ChildMember Code="789"&gt;&lt;Name LocaleIsoCode="en"&gt;Far East Asia, regional&lt;/Name&gt;&lt;/ChildMember&gt;&lt;ChildMember Code="589"&gt;&lt;Name LocaleIsoCode="en"&gt;Middle East, regional&lt;/Name&gt;&lt;/ChildMember&gt;&lt;ChildMember Code="380"&gt;&lt;Name LocaleIsoCode="en"&gt;West Indies, regional&lt;/Name&gt;&lt;/ChildMember&gt;&lt;ChildMember Code="89"&gt;&lt;Name LocaleIsoCode="en"&gt;Europe, regional&lt;/Name&gt;&lt;/ChildMember&gt;&lt;ChildMember Code="88"&gt;&lt;Name LocaleIsoCode="en"&gt;States Ex-Yugoslavia&lt;/Name&gt;&lt;/ChildMember&gt;&lt;ChildMember Code="889"&gt;&lt;Name LocaleIsoCode="en"&gt;Oceania, regional&lt;/Name&gt;&lt;/ChildMember&gt;&lt;ChildMember Code="998"&gt;&lt;Name LocaleIsoCode="en"&gt;Bilateral, unspecified&lt;/Name&gt;&lt;/ChildMember&gt;&lt;/Member&gt;&lt;/Dimension&gt;&lt;Dimension Code="SEC"&gt;&lt;Name LocaleIsoCode="en"&gt;Sector&lt;/Name&gt;&lt;Member Code="ALL"&gt;&lt;Name LocaleIsoCode="en"&gt;ALL: (All)&lt;/Name&gt;&lt;ChildMember Code="450"&gt;&lt;Name LocaleIsoCode="en"&gt;450: V. TOTAL SECTOR ALLOCABLE (I+II+III+IV)&lt;/Name&gt;&lt;ChildMember Code="100"&gt;&lt;Name LocaleIsoCode="en"&gt;100: I. SOCIAL INFRASTRUCTURE &amp;amp; SERVICES&lt;/Name&gt;&lt;ChildMember Code="110"&gt;&lt;Name LocaleIsoCode="en"&gt;110: I.1. Education&lt;/Name&gt;&lt;ChildMember Code="111"&gt;&lt;Name LocaleIsoCode="en"&gt;111: I.1.a. Education, Level Unspecified&lt;/Name&gt;&lt;/ChildMember&gt;&lt;ChildMember Code="112"&gt;&lt;Name LocaleIsoCode="en"&gt;112: I.1.b. Basic Education&lt;/Name&gt;&lt;/ChildMember&gt;&lt;ChildMember Code="113"&gt;&lt;Name LocaleIsoCode="en"&gt;113: I.1.c. Secondary Education&lt;/Name&gt;&lt;/ChildMember&gt;&lt;ChildMember Code="114"&gt;&lt;Name LocaleIsoCode="en"&gt;114: I.1.d. Post-Secondary Education&lt;/Name&gt;&lt;/ChildMember&gt;&lt;/ChildMember&gt;&lt;ChildMember Code="120"&gt;&lt;Name LocaleIsoCode="en"&gt;120: I.2. Health&lt;/Name&gt;&lt;ChildMember Code="121"&gt;&lt;Name LocaleIsoCode="en"&gt;121: I.2.a. Health, General&lt;/Name&gt;&lt;/ChildMember&gt;&lt;ChildMember Code="122"&gt;&lt;Name LocaleIsoCode="en"&gt;122: I.2.b. Basic Health&lt;/Name&gt;&lt;/ChildMember&gt;&lt;/ChildMember&gt;&lt;ChildMember Code="130"&gt;&lt;Name LocaleIsoCode="en"&gt;130: I.3. Population Pol./Progr. &amp;amp; Reproductive Health&lt;/Name&gt;&lt;/ChildMember&gt;&lt;ChildMember Code="140"&gt;&lt;Name LocaleIsoCode="en"&gt;140: I.4. Water Supply &amp;amp; Sanitation&lt;/Name&gt;&lt;/ChildMember&gt;&lt;ChildMember Code="150"&gt;&lt;Name LocaleIsoCode="en"&gt;150: I.5. Government &amp;amp; Civil Society&lt;/Name&gt;&lt;ChildMember Code="151"&gt;&lt;Name LocaleIsoCode="en"&gt;151: I.5.a. Government &amp;amp; Civil Society-general&lt;/Name&gt;&lt;/ChildMember&gt;&lt;ChildMember Code="152"&gt;&lt;Name LocaleIsoCode="en"&gt;152: I.5.b. Conflict, Peace &amp;amp; Security&lt;/Name&gt;&lt;/ChildMember&gt;&lt;/ChildMember&gt;&lt;ChildMember Code="160"&gt;&lt;Name LocaleIsoCode="en"&gt;160: I.6. Other Social Infrastructure &amp;amp; Services&lt;/Name&gt;&lt;/ChildMember&gt;&lt;/ChildMember&gt;&lt;ChildMember Code="200"&gt;&lt;Name LocaleIsoCode="en"&gt;200: II. ECONOMIC INFRASTRUCTURE AND SERVICES&lt;/Name&gt;&lt;ChildMember Code="210"&gt;&lt;Name LocaleIsoCode="en"&gt;210: II.1. Transport &amp;amp; Storage&lt;/Name&gt;&lt;/ChildMember&gt;&lt;ChildMember Code="220"&gt;&lt;Name LocaleIsoCode="en"&gt;220: II.2. Communications&lt;/Name&gt;&lt;/ChildMember&gt;&lt;ChildMember Code="230"&gt;&lt;Name LocaleIsoCode="en"&gt;230: II.3. Energy&lt;/Name&gt;&lt;/ChildMember&gt;&lt;ChildMember Code="240"&gt;&lt;Name LocaleIsoCode="en"&gt;240: II.4. Banking &amp;amp; Financial Services&lt;/Name&gt;&lt;/ChildMember&gt;&lt;ChildMember Code="250"&gt;&lt;Name LocaleIsoCode="en"&gt;250: II.5. Business &amp;amp; Other Services&lt;/Name&gt;&lt;/ChildMember&gt;&lt;/ChildMember&gt;&lt;ChildMember Code="300"&gt;&lt;Name LocaleIsoCode="en"&gt;300: III. PRODUCTION SECTORS&lt;/Name&gt;&lt;ChildMember Code="310"&gt;&lt;Name LocaleIsoCode="en"&gt;310: III.1. Agriculture, Forestry, Fishing&lt;/Name&gt;&lt;ChildMember Code="311"&gt;&lt;Name LocaleIsoCode="en"&gt;311: III.1.a. Agriculture&lt;/Name&gt;&lt;/ChildMember&gt;&lt;ChildMember Code="312"&gt;&lt;Name LocaleIsoCode="en"&gt;312: III.1.b. Forestry&lt;/Name&gt;&lt;/ChildMember&gt;&lt;ChildMember Code="313"&gt;&lt;Name LocaleIsoCode="en"&gt;313: III.1.c. Fishing&lt;/Name&gt;&lt;/ChildMember&gt;&lt;/ChildMember&gt;&lt;ChildMember Code="320"&gt;&lt;Name LocaleIsoCode="en"&gt;320: III.2. Industry, Mining, Construction&lt;/Name&gt;&lt;ChildMember Code="321"&gt;&lt;Name LocaleIsoCode="en"&gt;321: III.2.a. Industry&lt;/Name&gt;&lt;/ChildMember&gt;&lt;ChildMember Code="322"&gt;&lt;Name LocaleIsoCode="en"&gt;322: III.2.b. Mineral Resources &amp;amp; Mining&lt;/Name&gt;&lt;/ChildMember&gt;&lt;ChildMember Code="323"&gt;&lt;Name LocaleIsoCode="en"&gt;323: III.2.c. Construction&lt;/Name&gt;&lt;/ChildMember&gt;&lt;/ChildMember&gt;&lt;ChildMember Code="331"&gt;&lt;Name LocaleIsoCode="en"&gt;331: III.3.a. Trade Policies &amp;amp; Regulations&lt;/Name&gt;&lt;/ChildMember&gt;&lt;ChildMember Code="332"&gt;&lt;Name LocaleIsoCode="en"&gt;332: III.3.b. Tourism&lt;/Name&gt;&lt;/ChildMember&gt;&lt;/ChildMember&gt;&lt;ChildMember Code="400"&gt;&lt;Name LocaleIsoCode="en"&gt;400: IV. MULTISECTOR / CROSS-CUTTING&lt;/Name&gt;&lt;ChildMember Code="410"&gt;&lt;Name LocaleIsoCode="en"&gt;410: IV.1. General Environment Protection&lt;/Name&gt;&lt;/ChildMember&gt;&lt;ChildMember Code="430"&gt;&lt;Name LocaleIsoCode="en"&gt;430: IV.2. Other Multisector&lt;/Name&gt;&lt;/ChildMember&gt;&lt;/ChildMember&gt;&lt;/ChildMember&gt;&lt;ChildMember Code="500"&gt;&lt;Name LocaleIsoCode="en"&gt;500: VI. COMMODITY AID / GENERAL PROG. ASS.&lt;/Name&gt;&lt;ChildMember Code="510"&gt;&lt;Name LocaleIsoCode="en"&gt;510: VI.1. General Budget Support&lt;/Name&gt;&lt;/ChildMember&gt;&lt;ChildMember Code="520"&gt;&lt;Name LocaleIsoCode="en"&gt;520: VI.2. Dev. Food Aid/Food Security Ass.&lt;/Name&gt;&lt;/ChildMember&gt;&lt;ChildMember Code="530"&gt;&lt;Name LocaleIsoCode="en"&gt;530: VI.3. Other Commodity Ass.&lt;/Name&gt;&lt;/ChildMember&gt;&lt;/ChildMember&gt;&lt;ChildMember Code="600"&gt;&lt;Name LocaleIsoCode="en"&gt;600: VII. ACTION RELATING TO DEBT&lt;/Name&gt;&lt;/ChildMember&gt;&lt;ChildMember Code="700"&gt;&lt;Name LocaleIsoCode="en"&gt;700: VIII. HUMANITARIAN AID&lt;/Name&gt;&lt;ChildMember Code="720"&gt;&lt;Name LocaleIsoCode="en"&gt;720: VIII.1. Emergency Response&lt;/Name&gt;&lt;/ChildMember&gt;&lt;ChildMember Code="730"&gt;&lt;Name LocaleIsoCode="en"&gt;730: VIII.2. Reconstruction Relief &amp;amp; Rehabilitation&lt;/Name&gt;&lt;/ChildMember&gt;&lt;ChildMember Code="740"&gt;&lt;Name LocaleIsoCode="en"&gt;740: VIII.3. Disaster Prevention &amp;amp; Preparedness&lt;/Name&gt;&lt;/ChildMember&gt;&lt;/ChildMember&gt;&lt;ChildMember Code="910"&gt;&lt;Name LocaleIsoCode="en"&gt;910: IX. ADMINISTRATIVE COSTS OF DONORS&lt;/Name&gt;&lt;/ChildMember&gt;&lt;ChildMember Code="920"&gt;&lt;Name LocaleIsoCode="en"&gt;920: X. SUPPORT TO NGO'S&lt;/Name&gt;&lt;/ChildMember&gt;&lt;ChildMember Code="930"&gt;&lt;Name LocaleIsoCode="en"&gt;930: XI. REFUGEES IN DONOR COUNTRIES&lt;/Name&gt;&lt;/ChildMember&gt;&lt;ChildMember Code="998"&gt;&lt;Name LocaleIsoCode="en"&gt;998: XII. UNALLOCATED/UNSPECIFIED&lt;/Name&gt;&lt;/ChildMember&gt;&lt;/Member&gt;&lt;/Dimension&gt;&lt;Dimension Code="SUB" Display="labels"&gt;&lt;Name LocaleIsoCode="en"&gt;Purposecode&lt;/Name&gt;&lt;Member Code="15110" HasMetadata="true"&gt;&lt;Name LocaleIsoCode="en"&gt;15110: Public sector policy and adm. management&lt;/Name&gt;&lt;/Member&gt;&lt;Member Code="15111"&gt;&lt;Name LocaleIsoCode="en"&gt;15111: Public finance management&lt;/Name&gt;&lt;/Member&gt;&lt;Member Code="15112" HasMetadata="true"&gt;&lt;Name LocaleIsoCode="en"&gt;15112: Decentralisation and support to subnational govt.&lt;/Name&gt;&lt;/Member&gt;&lt;Member Code="15113" HasMetadata="true"&gt;&lt;Name LocaleIsoCode="en"&gt;15113: Anti-corruption organisations and institutions&lt;/Name&gt;&lt;/Member&gt;&lt;Member Code="15130"&gt;&lt;Name LocaleIsoCode="en"&gt;15130: Legal and judicial development&lt;/Name&gt;&lt;/Member&gt;&lt;Member Code="15150"&gt;&lt;Name LocaleIsoCode="en"&gt;15150: Democratic participation and civil society&lt;/Name&gt;&lt;/Member&gt;&lt;Member Code="15151"&gt;&lt;Name LocaleIsoCode="en"&gt;15151: Elections&lt;/Name&gt;&lt;/Member&gt;&lt;Member Code="15152" HasMetadata="true"&gt;&lt;Name LocaleIsoCode="en"&gt;15152: Legislatures and political parties&lt;/Name&gt;&lt;/Member&gt;&lt;Member Code="15153"&gt;&lt;Name LocaleIsoCode="en"&gt;15153: Media and free flow of information&lt;/Name&gt;&lt;/Member&gt;&lt;Member Code="15160"&gt;&lt;Name LocaleIsoCode="en"&gt;15160: Human rights&lt;/Name&gt;&lt;/Member&gt;&lt;Member Code="15170"&gt;&lt;Name LocaleIsoCode="en"&gt;15170: Women's equality organisations and institutions&lt;/Name&gt;&lt;/Member&gt;&lt;Member Code="15210"&gt;&lt;Name LocaleIsoCode="en"&gt;15210: Security system management and reform&lt;/Name&gt;&lt;/Member&gt;&lt;Member Code="15220"&gt;&lt;Name LocaleIsoCode="en"&gt;15220: Civilian peace-building, conflict prevention and resolution&lt;/Name&gt;&lt;/Member&gt;&lt;Member Code="15230"&gt;&lt;Name LocaleIsoCode="en"&gt;15230: Post-conflict peace-building (UN)&lt;/Name&gt;&lt;/Member&gt;&lt;Member Code="15240"&gt;&lt;Name LocaleIsoCode="en"&gt;15240: Reintegration and SALW control&lt;/Name&gt;&lt;/Member&gt;&lt;Member Code="15250"&gt;&lt;Name LocaleIsoCode="en"&gt;15250: Land mine clearance&lt;/Name&gt;&lt;/Member&gt;&lt;Member Code="15261"&gt;&lt;Name LocaleIsoCode="en"&gt;15261: Child soldiers (Prevention and demobilisation) &lt;/Name&gt;&lt;/Member&gt;&lt;/Dimension&gt;&lt;Dimension Code="FLO" Display="labels"&gt;&lt;Name LocaleIsoCode="en"&gt;Flow&lt;/Name&gt;&lt;Member Code="ODA"&gt;&lt;Name LocaleIsoCode="en"&gt;Official Development Assistance&lt;/Name&gt;&lt;ChildMember Code="11"&gt;&lt;Name LocaleIsoCode="en"&gt;ODA Grants                                       &lt;/Name&gt;&lt;/ChildMember&gt;&lt;ChildMember Code="12"&gt;&lt;Name LocaleIsoCode="en"&gt;ODA Grant-Like                                    &lt;/Name&gt;&lt;/ChildMember&gt;&lt;ChildMember Code="13"&gt;&lt;Name LocaleIsoCode="en"&gt;ODA Loans                                       &lt;/Name&gt;&lt;/ChildMember&gt;&lt;ChildMember Code="19"&gt;&lt;Name LocaleIsoCode="en"&gt;Equity Investment                     &lt;/Name&gt;&lt;/ChildMember&gt;&lt;/Member&gt;&lt;Member Code="OOF"&gt;&lt;Name LocaleIsoCode="en"&gt;Other Official Flows (non Export Credit)&lt;/Name&gt;&lt;/Member&gt;&lt;Member Code="PRI"&gt;&lt;Name LocaleIsoCode="en"&gt;Private Grants&lt;/Name&gt;&lt;/Member&gt;&lt;/Dimension&gt;&lt;Dimension Code="CHA"&gt;&lt;Name LocaleIsoCode="en"&gt;Channel&lt;/Name&gt;&lt;Member Code="ALL"&gt;&lt;Name LocaleIsoCode="en"&gt;(All)&lt;/Name&gt;&lt;ChildMember Code="10000"&gt;&lt;Name LocaleIsoCode="en"&gt;Public sector&lt;/Name&gt;&lt;/ChildMember&gt;&lt;ChildMember Code="20000"&gt;&lt;Name LocaleIsoCode="en"&gt;NGOs &amp;amp; Civil Society&lt;/Name&gt;&lt;/ChildMember&gt;&lt;ChildMember Code="30000"&gt;&lt;Name LocaleIsoCode="en"&gt;Public-Private Partnerships (PPP)&lt;/Name&gt;&lt;/ChildMember&gt;&lt;ChildMember Code="40000"&gt;&lt;Name LocaleIsoCode="en"&gt;Multilateral Organisations&lt;/Name&gt;&lt;/ChildMember&gt;&lt;ChildMember Code="50000"&gt;&lt;Name LocaleIsoCode="en"&gt;Other&lt;/Name&gt;&lt;/ChildMember&gt;&lt;ChildMember Code="0"&gt;&lt;Name LocaleIsoCode="en"&gt;To be defined&lt;/Name&gt;&lt;/ChildMember&gt;&lt;/Member&gt;&lt;/Dimension&gt;&lt;Dimension Code="TYP" Display="labels"&gt;&lt;Name LocaleIsoCode="en"&gt;Type of Aid&lt;/Name&gt;&lt;Member Code="ALL" HasDataBelow="1"&gt;&lt;Name LocaleIsoCode="en"&gt;(All)&lt;/Name&gt;&lt;ChildMember Code="I"&gt;&lt;Name LocaleIsoCode="en"&gt;Only Investment Project&lt;/Name&gt;&lt;/ChildMember&gt;&lt;ChildMember Code="S"&gt;&lt;Name LocaleIsoCode="en"&gt;Only Sector Programme&lt;/Name&gt;&lt;/ChildMember&gt;&lt;ChildMember Code="TC"&gt;&lt;Name LocaleIsoCode="en"&gt;Only Technical Cooperation&lt;/Name&gt;&lt;/ChildMember&gt;&lt;ChildMember Code="I_S"&gt;&lt;Name LocaleIsoCode="en"&gt;Investment Project and Sector Programme&lt;/Name&gt;&lt;/ChildMember&gt;&lt;ChildMember Code="I_TC"&gt;&lt;Name LocaleIsoCode="en"&gt;Investment Project and Technical Cooperation&lt;/Name&gt;&lt;/ChildMember&gt;&lt;ChildMember Code="S_TC"&gt;&lt;Name LocaleIsoCode="en"&gt;Sector Programme and Technical Cooperation&lt;/Name&gt;&lt;/ChildMember&gt;&lt;ChildMember Code="I_S_TC"&gt;&lt;Name LocaleIsoCode="en"&gt;Investment Project and Sector Programme and Technical Cooperation&lt;/Name&gt;&lt;/ChildMember&gt;&lt;ChildMember Code="O"&gt;&lt;Name LocaleIsoCode="en"&gt;Other (No mark)&lt;/Name&gt;&lt;/ChildMember&gt;&lt;/Member&gt;&lt;/Dimension&gt;&lt;Dimension Code="POL"&gt;&lt;Name LocaleIsoCode="en"&gt;Policy Objective&lt;/Name&gt;&lt;Member Code="ALL"&gt;&lt;Name LocaleIsoCode="en"&gt;(All)&lt;/Name&gt;&lt;ChildMember Code="G"&gt;&lt;Name LocaleIsoCode="en"&gt;Only gender&lt;/Name&gt;&lt;/ChildMember&gt;&lt;ChildMember Code="E"&gt;&lt;Name LocaleIsoCode="en"&gt;Only environment&lt;/Name&gt;&lt;/ChildMember&gt;&lt;ChildMember Code="PDGG"&gt;&lt;Name LocaleIsoCode="en"&gt;Only participatory development/good governance&lt;/Name&gt;&lt;/ChildMember&gt;&lt;ChildMember Code="G_E"&gt;&lt;Name LocaleIsoCode="en"&gt;Gender and Environment&lt;/Name&gt;&lt;/ChildMember&gt;&lt;ChildMember Code="G_PDGG"&gt;&lt;Name LocaleIsoCode="en"&gt;Gender and Participatory Development/Good Governance&lt;/Name&gt;&lt;/ChildMember&gt;&lt;ChildMember Code="E_PDGG"&gt;&lt;Name LocaleIsoCode="en"&gt;Environment and Participatory Development/Good Governance&lt;/Name&gt;&lt;/ChildMember&gt;&lt;ChildMember Code="G_E_PDGG"&gt;&lt;Name LocaleIsoCode="en"&gt;Gender and Environment and Participatory Development/Good Governance&lt;/Name&gt;&lt;/ChildMember&gt;&lt;ChildMember Code="O"&gt;&lt;Name LocaleIsoCode="en"&gt;Other (No mark)&lt;/Name&gt;&lt;/ChildMember&gt;&lt;/Member&gt;&lt;/Dimension&gt;&lt;Dimension Code="RIO"&gt;&lt;Name LocaleIsoCode="en"&gt;Rio Markers&lt;/Name&gt;&lt;Member Code="ALL"&gt;&lt;Name LocaleIsoCode="en"&gt;(All)&lt;/Name&gt;&lt;ChildMember Code="B"&gt;&lt;Name LocaleIsoCode="en"&gt;Only Biodiversity&lt;/Name&gt;&lt;/ChildMember&gt;&lt;ChildMember Code="C"&gt;&lt;Name LocaleIsoCode="en"&gt;Only Climate Change&lt;/Name&gt;&lt;/ChildMember&gt;&lt;ChildMember Code="D"&gt;&lt;Name LocaleIsoCode="en"&gt;Only Desertification&lt;/Name&gt;&lt;/ChildMember&gt;&lt;ChildMember Code="B_C"&gt;&lt;Name LocaleIsoCode="en"&gt;Biodiversity and Climate Change&lt;/Name&gt;&lt;/ChildMember&gt;&lt;ChildMember Code="B_D"&gt;&lt;Name LocaleIsoCode="en"&gt;Biodiversity and Desertification&lt;/Name&gt;&lt;/ChildMember&gt;&lt;ChildMember Code="C_D"&gt;&lt;Name LocaleIsoCode="en"&gt;Climate Change and Desertification &lt;/Name&gt;&lt;/ChildMember&gt;&lt;ChildMember Code="B_C_D"&gt;&lt;Name LocaleIsoCode="en"&gt;Biodiversity and Climate Change and Desertification&lt;/Name&gt;&lt;/ChildMember&gt;&lt;ChildMember Code="O"&gt;&lt;Name LocaleIsoCode="en"&gt;Other (No mark)&lt;/Name&gt;&lt;/ChildMember&gt;&lt;/Member&gt;&lt;/Dimension&gt;&lt;Dimension Code="REG"&gt;&lt;Name LocaleIsoCode="en"&gt;Region&lt;/Name&gt;&lt;Member Code="ALL"&gt;&lt;Name LocaleIsoCode="en"&gt;(All)&lt;/Name&gt;&lt;ChildMember Code="10001"&gt;&lt;Name LocaleIsoCode="en"&gt;Africa&lt;/Name&gt;&lt;ChildMember Code="10002"&gt;&lt;Name LocaleIsoCode="en"&gt;North of Sahara&lt;/Name&gt;&lt;/ChildMember&gt;&lt;ChildMember Code="10003"&gt;&lt;Name LocaleIsoCode="en"&gt;South of Sahara&lt;/Name&gt;&lt;/ChildMember&gt;&lt;ChildMember Code="298"&gt;&lt;Name LocaleIsoCode="en"&gt;Africa, regional&lt;/Name&gt;&lt;/ChildMember&gt;&lt;/ChildMember&gt;&lt;ChildMember Code="10004"&gt;&lt;Name LocaleIsoCode="en"&gt;America&lt;/Name&gt;&lt;ChildMember Code="10005"&gt;&lt;Name LocaleIsoCode="en"&gt;North &amp;amp; Central America&lt;/Name&gt;&lt;/ChildMember&gt;&lt;ChildMember Code="10006"&gt;&lt;Name LocaleIsoCode="en"&gt;South America&lt;/Name&gt;&lt;/ChildMember&gt;&lt;ChildMember Code="498"&gt;&lt;Name LocaleIsoCode="en"&gt;America, regional&lt;/Name&gt;&lt;/ChildMember&gt;&lt;/ChildMember&gt;&lt;ChildMember Code="10007"&gt;&lt;Name LocaleIsoCode="en"&gt;Asia&lt;/Name&gt;&lt;ChildMember Code="10008"&gt;&lt;Name LocaleIsoCode="en"&gt;Far East Asia&lt;/Name&gt;&lt;/ChildMember&gt;&lt;ChildMember Code="10009"&gt;&lt;Name LocaleIsoCode="en"&gt;South &amp;amp; Central Asia&lt;/Name&gt;&lt;/ChildMember&gt;&lt;ChildMember Code="10011"&gt;&lt;Name LocaleIsoCode="en"&gt;Middle East&lt;/Name&gt;&lt;/ChildMember&gt;&lt;ChildMember Code="798"&gt;&lt;Name LocaleIsoCode="en"&gt;Asia, regional&lt;/Name&gt;&lt;/ChildMember&gt;&lt;/ChildMember&gt;&lt;ChildMember Code="10010"&gt;&lt;Name LocaleIsoCode="en"&gt;Europe&lt;/Name&gt;&lt;/ChildMember&gt;&lt;ChildMember Code="10012"&gt;&lt;Name LocaleIsoCode="en"&gt;Oceania&lt;/Name&gt;&lt;/ChildMember&gt;&lt;ChildMember Code="9998"&gt;&lt;Name LocaleIsoCode="en"&gt;Developing countries unspecified&lt;/Name&gt;&lt;/ChildMember&gt;&lt;/Member&gt;&lt;/Dimension&gt;&lt;Dimension Code="INC"&gt;&lt;Name LocaleIsoCode="en"&gt;Income Group&lt;/Name&gt;&lt;Member Code="ALL"&gt;&lt;Name LocaleIsoCode="en"&gt;(All)&lt;/Name&gt;&lt;ChildMember Code="10016"&gt;&lt;Name LocaleIsoCode="en"&gt;LDCs,Total (Least Developed)&lt;/Name&gt;&lt;/ChildMember&gt;&lt;ChildMember Code="10017"&gt;&lt;Name LocaleIsoCode="en"&gt;OLICs,Total (Other Low Income)&lt;/Name&gt;&lt;/ChildMember&gt;&lt;ChildMember Code="10018"&gt;&lt;Name LocaleIsoCode="en"&gt;LMICs,Total (Low Middle Income)&lt;/Name&gt;&lt;/ChildMember&gt;&lt;ChildMember Code="10019"&gt;&lt;Name LocaleIsoCode="en"&gt;UMICs,Total (Upper Middle Income)&lt;/Name&gt;&lt;/ChildMember&gt;&lt;ChildMember Code="10024"&gt;&lt;Name LocaleIsoCode="en"&gt;Unallocated by income&lt;/Name&gt;&lt;/ChildMember&gt;&lt;ChildMember Code="10025"&gt;&lt;Name LocaleIsoCode="en"&gt;MADCTs - ex-developing countries&lt;/Name&gt;&lt;/ChildMember&gt;&lt;/Member&gt;&lt;/Dimension&gt;&lt;Dimension Code="AMT"&gt;&lt;Name LocaleIsoCode="en"&gt;Amount&lt;/Name&gt;&lt;Member Code="C"&gt;&lt;Name LocaleIsoCode="en"&gt;Commitments (current USD millions)&lt;/Name&gt;&lt;/Member&gt;&lt;Member Code="CD"&gt;&lt;Name LocaleIsoCode="en"&gt;Commitments (constant 2008 USD millions)&lt;/Name&gt;&lt;/Member&gt;&lt;Member Code="D"&gt;&lt;Name LocaleIsoCode="en"&gt;Disbursements gross (current USD millions)&lt;/Name&gt;&lt;/Member&gt;&lt;Member Code="DD" IsDisplayed="true"&gt;&lt;Name LocaleIsoCode="en"&gt;Disbursements gross (constant 2008 USD millions)&lt;/Name&gt;&lt;/Member&gt;&lt;/Dimension&gt;&lt;Dimension Code="YEA" CommonCode="TIME"&gt;&lt;Name LocaleIsoCode="en"&gt;Year&lt;/Name&gt;&lt;Member Code="2002"&gt;&lt;Name LocaleIsoCode="en"&gt;2002&lt;/Name&gt;&lt;/Member&gt;&lt;Member Code="2003"&gt;&lt;Name LocaleIsoCode="en"&gt;2003&lt;/Name&gt;&lt;/Member&gt;&lt;Member Code="2004"&gt;&lt;Name LocaleIsoCode="en"&gt;2004&lt;/Name&gt;&lt;/Member&gt;&lt;Member Code="2005"&gt;&lt;Name LocaleIsoCode="en"&gt;2005&lt;/Name&gt;&lt;/Member&gt;&lt;Member Code="2006"&gt;&lt;Name LocaleIsoCode="en"&gt;2006&lt;/Name&gt;&lt;/Member&gt;&lt;Member Code="2007"&gt;&lt;Name LocaleIsoCode="en"&gt;2007&lt;/Name&gt;&lt;/Member&gt;&lt;Member Code="2008"&gt;&lt;Name LocaleIsoCode="en"&gt;2008&lt;/Name&gt;&lt;/Member&gt;&lt;Member Code="2009"&gt;&lt;Name LocaleIsoCode="en"&gt;2009&lt;/Name&gt;&lt;/Member&gt;&lt;/Dimension&gt;&lt;WBOSInformations&gt;&lt;TimeDimension WebTreeWasUsed="false"&gt;&lt;StartCodes Annual="2002" /&gt;&lt;EndCodes Annual="2009" /&gt;&lt;/TimeDimension&gt;&lt;/WBOSInformations&gt;&lt;Tabulation Axis="horizontal"&gt;&lt;Dimension Code="YEA" /&gt;&lt;/Tabulation&gt;&lt;Tabulation Axis="vertical"&gt;&lt;Dimension Code="SUB" /&gt;&lt;/Tabulation&gt;&lt;Tabulation Axis="page"&gt;&lt;Dimension Code="FLO" /&gt;&lt;Dimension Code="REC" /&gt;&lt;Dimension Code="REG" /&gt;&lt;Dimension Code="INC" /&gt;&lt;Dimension Code="SEC" /&gt;&lt;Dimension Code="POL" /&gt;&lt;Dimension Code="TYP" /&gt;&lt;Dimension Code="DON" /&gt;&lt;Dimension Code="RIO" /&gt;&lt;Dimension Code="CHA" /&gt;&lt;Dimension Code="AMT" /&gt;&lt;/Tabulation&gt;&lt;Formatting&gt;&lt;Labels LocaleIsoCode="en" /&gt;&lt;Power&gt;0&lt;/Power&gt;&lt;Decimals&gt;1&lt;/Decimals&gt;&lt;SkipEmptyLines&gt;false&lt;/SkipEmptyLines&gt;&lt;FullyFillPage&gt;false&lt;/FullyFillPage&gt;&lt;SkipEmptyCols&gt;false&lt;/SkipEmptyCols&gt;&lt;SkipLineHierarchy&gt;false&lt;/SkipLineHierarchy&gt;&lt;SkipColHierarchy&gt;false&lt;/SkipColHierarchy&gt;&lt;Page&gt;1&lt;/Page&gt;&lt;/Formatting&gt;&lt;/DataTable&gt;&lt;Format&gt;&lt;ShowEmptyAxes&gt;true&lt;/ShowEmptyAxes&gt;&lt;Page&gt;1&lt;/Page&gt;&lt;EnableSort&gt;true&lt;/EnableSort&gt;&lt;IncludeFlagColumn&gt;false&lt;/IncludeFlagColumn&gt;&lt;DoBarChart&gt;false&lt;/DoBarChart&gt;&lt;MaxBarChartLen&gt;65&lt;/MaxBarChartLen&gt;&lt;/Format&gt;&lt;Query&gt;&lt;AbsoluteUri&gt;http://stats.oecd.org//View.aspx?QueryId=20774&amp;amp;QueryType=Public&amp;amp;Lang=en&lt;/AbsoluteUri&gt;&lt;/Query&gt;&lt;/WebTableParameter&gt;</t>
  </si>
  <si>
    <t>US$m constant 2008 prices</t>
  </si>
  <si>
    <t>US$bn constant 2008 prices</t>
  </si>
  <si>
    <t>&lt;?xml version="1.0"?&gt;&lt;WebTableParameter xmlns:xsi="http://www.w3.org/2001/XMLSchema-instance" xmlns:xsd="http://www.w3.org/2001/XMLSchema" xmlns=""&gt;&lt;DataTable Code="CRSNEW" HasMetadata="true"&gt;&lt;Name LocaleIsoCode="en"&gt;Creditor Reporting System _Full&lt;/Name&gt;&lt;Dimension Code="DON" Display="labels"&gt;&lt;Name LocaleIsoCode="en"&gt;Donor&lt;/Name&gt;&lt;Member Code="11" HasMetadata="true"&gt;&lt;Name LocaleIsoCode="en"&gt;Switzerland&lt;/Name&gt;&lt;/Member&gt;&lt;/Dimension&gt;&lt;Dimension Code="REC" Display="labels"&gt;&lt;Name LocaleIsoCode="en"&gt;Recipient&lt;/Name&gt;&lt;Member Code="235"&gt;&lt;Name LocaleIsoCode="en"&gt;Congo, Dem. Rep.&lt;/Name&gt;&lt;/Member&gt;&lt;Member Code="612"&gt;&lt;Name LocaleIsoCode="en"&gt;Georgia&lt;/Name&gt;&lt;/Member&gt;&lt;Member Code="549"&gt;&lt;Name LocaleIsoCode="en"&gt;Jordan&lt;/Name&gt;&lt;/Member&gt;&lt;Member Code="555"&gt;&lt;Name LocaleIsoCode="en"&gt;Lebanon&lt;/Name&gt;&lt;/Member&gt;&lt;Member Code="251"&gt;&lt;Name LocaleIsoCode="en"&gt;Liberia&lt;/Name&gt;&lt;/Member&gt;&lt;Member Code="635"&gt;&lt;Name LocaleIsoCode="en"&gt;Myanmar&lt;/Name&gt;&lt;/Member&gt;&lt;Member Code="550"&gt;&lt;Name LocaleIsoCode="en"&gt;Palestinian Adm. Areas&lt;/Name&gt;&lt;/Member&gt;&lt;Member Code="273"&gt;&lt;Name LocaleIsoCode="en"&gt;Somalia&lt;/Name&gt;&lt;/Member&gt;&lt;Member Code="278"&gt;&lt;Name LocaleIsoCode="en"&gt;Sudan&lt;/Name&gt;&lt;/Member&gt;&lt;Member Code="265"&gt;&lt;Name LocaleIsoCode="en"&gt;Zimbabwe&lt;/Name&gt;&lt;/Member&gt;&lt;/Dimension&gt;&lt;Dimension Code="SEC" Display="labels"&gt;&lt;Name LocaleIsoCode="en"&gt;Sector&lt;/Name&gt;&lt;Member Code="150"&gt;&lt;Name LocaleIsoCode="en"&gt;150: I.5. Government &amp;amp; Civil Society&lt;/Name&gt;&lt;/Member&gt;&lt;/Dimension&gt;&lt;Dimension Code="SUB" Display="labels"&gt;&lt;Name LocaleIsoCode="en"&gt;Purposecode&lt;/Name&gt;&lt;Member Code="ALL"&gt;&lt;Name LocaleIsoCode="en"&gt;ALL: (All)&lt;/Name&gt;&lt;ChildMember Code="11110"&gt;&lt;Name LocaleIsoCode="en"&gt;11110: Education policy and administrative management&lt;/Name&gt;&lt;/ChildMember&gt;&lt;ChildMember Code="11120"&gt;&lt;Name LocaleIsoCode="en"&gt;11120: Education facilities and training&lt;/Name&gt;&lt;/ChildMember&gt;&lt;ChildMember Code="11130"&gt;&lt;Name LocaleIsoCode="en"&gt;11130: Teacher training&lt;/Name&gt;&lt;/ChildMember&gt;&lt;ChildMember Code="11182"&gt;&lt;Name LocaleIsoCode="en"&gt;11182: Educational research&lt;/Name&gt;&lt;/ChildMember&gt;&lt;ChildMember Code="11220"&gt;&lt;Name LocaleIsoCode="en"&gt;11220: Primary education&lt;/Name&gt;&lt;/ChildMember&gt;&lt;ChildMember Code="11230"&gt;&lt;Name LocaleIsoCode="en"&gt;11230: Basic life skills for youth and adults &lt;/Name&gt;&lt;/ChildMember&gt;&lt;ChildMember Code="11240"&gt;&lt;Name LocaleIsoCode="en"&gt;11240: Early childhood education&lt;/Name&gt;&lt;/ChildMember&gt;&lt;ChildMember Code="11320"&gt;&lt;Name LocaleIsoCode="en"&gt;11320: Secondary education&lt;/Name&gt;&lt;/ChildMember&gt;&lt;ChildMember Code="11330"&gt;&lt;Name LocaleIsoCode="en"&gt;11330: Vocational training&lt;/Name&gt;&lt;/ChildMember&gt;&lt;ChildMember Code="11420"&gt;&lt;Name LocaleIsoCode="en"&gt;11420: Higher education&lt;/Name&gt;&lt;/ChildMember&gt;&lt;ChildMember Code="11430"&gt;&lt;Name LocaleIsoCode="en"&gt;11430: Advanced technical and managerial training&lt;/Name&gt;&lt;/ChildMember&gt;&lt;ChildMember Code="12110"&gt;&lt;Name LocaleIsoCode="en"&gt;12110: Health policy and administrative management&lt;/Name&gt;&lt;/ChildMember&gt;&lt;ChildMember Code="12181"&gt;&lt;Name LocaleIsoCode="en"&gt;12181: Medical education/training&lt;/Name&gt;&lt;/ChildMember&gt;&lt;ChildMember Code="12182"&gt;&lt;Name LocaleIsoCode="en"&gt;12182: Medical research&lt;/Name&gt;&lt;/ChildMember&gt;&lt;ChildMember Code="12191"&gt;&lt;Name LocaleIsoCode="en"&gt;12191: Medical services&lt;/Name&gt;&lt;/ChildMember&gt;&lt;ChildMember Code="12220"&gt;&lt;Name LocaleIsoCode="en"&gt;12220: Basic health care&lt;/Name&gt;&lt;/ChildMember&gt;&lt;ChildMember Code="12230"&gt;&lt;Name LocaleIsoCode="en"&gt;12230: Basic health infrastructure&lt;/Name&gt;&lt;/ChildMember&gt;&lt;ChildMember Code="12240"&gt;&lt;Name LocaleIsoCode="en"&gt;12240: Basic nutrition&lt;/Name&gt;&lt;/ChildMember&gt;&lt;ChildMember Code="12250"&gt;&lt;Name LocaleIsoCode="en"&gt;12250: Infectious disease control&lt;/Name&gt;&lt;/ChildMember&gt;&lt;ChildMember Code="12261"&gt;&lt;Name LocaleIsoCode="en"&gt;12261: Health education&lt;/Name&gt;&lt;/ChildMember&gt;&lt;ChildMember Code="12262"&gt;&lt;Name LocaleIsoCode="en"&gt;12262: Malaria control&lt;/Name&gt;&lt;/ChildMember&gt;&lt;ChildMember Code="12263"&gt;&lt;Name LocaleIsoCode="en"&gt;12263: Tuberculosis control&lt;/Name&gt;&lt;/ChildMember&gt;&lt;ChildMember Code="12281"&gt;&lt;Name LocaleIsoCode="en"&gt;12281: Health personnel development&lt;/Name&gt;&lt;/ChildMember&gt;&lt;ChildMember Code="13010"&gt;&lt;Name LocaleIsoCode="en"&gt;13010: Population policy and administrative management&lt;/Name&gt;&lt;/ChildMember&gt;&lt;ChildMember Code="13020"&gt;&lt;Name LocaleIsoCode="en"&gt;13020: Reproductive health care&lt;/Name&gt;&lt;/ChildMember&gt;&lt;ChildMember Code="13030"&gt;&lt;Name LocaleIsoCode="en"&gt;13030: Family planning&lt;/Name&gt;&lt;/ChildMember&gt;&lt;ChildMember Code="13040"&gt;&lt;Name LocaleIsoCode="en"&gt;13040: STD control including HIV/AIDS&lt;/Name&gt;&lt;/ChildMember&gt;&lt;ChildMember Code="13081"&gt;&lt;Name LocaleIsoCode="en"&gt;13081: Personnel development for population and reproductive health&lt;/Name&gt;&lt;/ChildMember&gt;&lt;ChildMember Code="14010"&gt;&lt;Name LocaleIsoCode="en"&gt;14010: Water resources policy and administrative management&lt;/Name&gt;&lt;/ChildMember&gt;&lt;ChildMember Code="14015"&gt;&lt;Name LocaleIsoCode="en"&gt;14015: Water resources protection&lt;/Name&gt;&lt;/ChildMember&gt;&lt;ChildMember Code="14020"&gt;&lt;Name LocaleIsoCode="en"&gt;14020: Water supply and sanitation - large systems&lt;/Name&gt;&lt;/ChildMember&gt;&lt;ChildMember Code="14030"&gt;&lt;Name LocaleIsoCode="en"&gt;14030: Basic drinking water supply and basic sanitation&lt;/Name&gt;&lt;/ChildMember&gt;&lt;ChildMember Code="14040"&gt;&lt;Name LocaleIsoCode="en"&gt;14040: River development&lt;/Name&gt;&lt;/ChildMember&gt;&lt;ChildMember Code="14050"&gt;&lt;Name LocaleIsoCode="en"&gt;14050: Waste management/disposal&lt;/Name&gt;&lt;/ChildMember&gt;&lt;ChildMember Code="14081"&gt;&lt;Name LocaleIsoCode="en"&gt;14081: Education and training in water supply and sanitation &lt;/Name&gt;&lt;/ChildMember&gt;&lt;ChildMember Code="15110" HasMetadata="true"&gt;&lt;Name LocaleIsoCode="en"&gt;15110: Public sector policy and adm. management&lt;/Name&gt;&lt;/ChildMember&gt;&lt;ChildMember Code="15111"&gt;&lt;Name LocaleIsoCode="en"&gt;15111: Public finance management&lt;/Name&gt;&lt;/ChildMember&gt;&lt;ChildMember Code="15112" HasMetadata="true"&gt;&lt;Name LocaleIsoCode="en"&gt;15112: Decentralisation and support to subnational govt.&lt;/Name&gt;&lt;/ChildMember&gt;&lt;ChildMember Code="15113" HasMetadata="true"&gt;&lt;Name LocaleIsoCode="en"&gt;15113: Anti-corruption organisations and institutions&lt;/Name&gt;&lt;/ChildMember&gt;&lt;ChildMember Code="15130"&gt;&lt;Name LocaleIsoCode="en"&gt;15130: Legal and judicial development&lt;/Name&gt;&lt;/ChildMember&gt;&lt;ChildMember Code="15150"&gt;&lt;Name LocaleIsoCode="en"&gt;15150: Democratic participation and civil society&lt;/Name&gt;&lt;/ChildMember&gt;&lt;ChildMember Code="15151"&gt;&lt;Name LocaleIsoCode="en"&gt;15151: Elections&lt;/Name&gt;&lt;/ChildMember&gt;&lt;ChildMember Code="15152" HasMetadata="true"&gt;&lt;Name LocaleIsoCode="en"&gt;15152: Legislatures and political parties&lt;/Name&gt;&lt;/ChildMember&gt;&lt;ChildMember Code="15153"&gt;&lt;Name LocaleIsoCode="en"&gt;15153: Media and free flow of information&lt;/Name&gt;&lt;/ChildMember&gt;&lt;ChildMember Code="15160"&gt;&lt;Name LocaleIsoCode="en"&gt;15160: Human rights&lt;/Name&gt;&lt;/ChildMember&gt;&lt;ChildMember Code="15170"&gt;&lt;Name LocaleIsoCode="en"&gt;15170: Women's equality organisations and institutions&lt;/Name&gt;&lt;/ChildMember&gt;&lt;ChildMember Code="15210"&gt;&lt;Name LocaleIsoCode="en"&gt;15210: Security system management and reform&lt;/Name&gt;&lt;/ChildMember&gt;&lt;ChildMember Code="15220"&gt;&lt;Name LocaleIsoCode="en"&gt;15220: Civilian peace-building, conflict prevention and resolution&lt;/Name&gt;&lt;/ChildMember&gt;&lt;ChildMember Code="15230"&gt;&lt;Name LocaleIsoCode="en"&gt;15230: Post-conflict peace-building (UN)&lt;/Name&gt;&lt;/ChildMember&gt;&lt;ChildMember Code="15240"&gt;&lt;Name LocaleIsoCode="en"&gt;15240: Reintegration and SALW control&lt;/Name&gt;&lt;/ChildMember&gt;&lt;ChildMember Code="15250"&gt;&lt;Name LocaleIsoCode="en"&gt;15250: Land mine clearance&lt;/Name&gt;&lt;/ChildMember&gt;&lt;ChildMember Code="15261"&gt;&lt;Name LocaleIsoCode="en"&gt;15261: Child soldiers (Prevention and demobilisation) &lt;/Name&gt;&lt;/ChildMember&gt;&lt;ChildMember Code="16010"&gt;&lt;Name LocaleIsoCode="en"&gt;16010: Social/ welfare services&lt;/Name&gt;&lt;/ChildMember&gt;&lt;ChildMember Code="16020"&gt;&lt;Name LocaleIsoCode="en"&gt;16020: Employment policy and administrative management&lt;/Name&gt;&lt;/ChildMember&gt;&lt;ChildMember Code="16030"&gt;&lt;Name LocaleIsoCode="en"&gt;16030: Housing policy and administrative management&lt;/Name&gt;&lt;/ChildMember&gt;&lt;ChildMember Code="16040"&gt;&lt;Name LocaleIsoCode="en"&gt;16040: Low-cost housing&lt;/Name&gt;&lt;/ChildMember&gt;&lt;ChildMember Code="16050"&gt;&lt;Name LocaleIsoCode="en"&gt;16050: Multisector aid for basic social services &lt;/Name&gt;&lt;/ChildMember&gt;&lt;ChildMember Code="16061"&gt;&lt;Name LocaleIsoCode="en"&gt;16061: Culture and recreation&lt;/Name&gt;&lt;/ChildMember&gt;&lt;ChildMember Code="16062"&gt;&lt;Name LocaleIsoCode="en"&gt;16062: Statistical capacity building&lt;/Name&gt;&lt;/ChildMember&gt;&lt;ChildMember Code="16063"&gt;&lt;Name LocaleIsoCode="en"&gt;16063: Narcotics control&lt;/Name&gt;&lt;/ChildMember&gt;&lt;ChildMember Code="16064"&gt;&lt;Name LocaleIsoCode="en"&gt;16064: Social mitigation of HIV/AIDS&lt;/Name&gt;&lt;/ChildMember&gt;&lt;ChildMember Code="21010"&gt;&lt;Name LocaleIsoCode="en"&gt;21010: Transport policy and administrative management&lt;/Name&gt;&lt;/ChildMember&gt;&lt;ChildMember Code="21020"&gt;&lt;Name LocaleIsoCode="en"&gt;21020: Road transport&lt;/Name&gt;&lt;/ChildMember&gt;&lt;ChildMember Code="21030"&gt;&lt;Name LocaleIsoCode="en"&gt;21030: Rail transport&lt;/Name&gt;&lt;/ChildMember&gt;&lt;ChildMember Code="21040"&gt;&lt;Name LocaleIsoCode="en"&gt;21040: Water transport&lt;/Name&gt;&lt;/ChildMember&gt;&lt;ChildMember Code="21050"&gt;&lt;Name LocaleIsoCode="en"&gt;21050: Air transport&lt;/Name&gt;&lt;/ChildMember&gt;&lt;ChildMember Code="21061"&gt;&lt;Name LocaleIsoCode="en"&gt;21061: Storage&lt;/Name&gt;&lt;/ChildMember&gt;&lt;ChildMember Code="21081"&gt;&lt;Name LocaleIsoCode="en"&gt;21081: Education and training in transport and storage&lt;/Name&gt;&lt;/ChildMember&gt;&lt;ChildMember Code="22010"&gt;&lt;Name LocaleIsoCode="en"&gt;22010: Communications policy and administrative management&lt;/Name&gt;&lt;/ChildMember&gt;&lt;ChildMember Code="22020"&gt;&lt;Name LocaleIsoCode="en"&gt;22020: Telecommunications&lt;/Name&gt;&lt;/ChildMember&gt;&lt;ChildMember Code="22030"&gt;&lt;Name LocaleIsoCode="en"&gt;22030: Radio/television/print media&lt;/Name&gt;&lt;/ChildMember&gt;&lt;ChildMember Code="22040"&gt;&lt;Name LocaleIsoCode="en"&gt;22040: Information and communication technology (ICT)&lt;/Name&gt;&lt;/ChildMember&gt;&lt;ChildMember Code="23010"&gt;&lt;Name LocaleIsoCode="en"&gt;23010: Energy policy and administrative management&lt;/Name&gt;&lt;/ChildMember&gt;&lt;ChildMember Code="23020"&gt;&lt;Name LocaleIsoCode="en"&gt;23020: Power generation/non-renewable sources &lt;/Name&gt;&lt;/ChildMember&gt;&lt;ChildMember Code="23030"&gt;&lt;Name LocaleIsoCode="en"&gt;23030: Power generation/renewable sources &lt;/Name&gt;&lt;/ChildMember&gt;&lt;ChildMember Code="23040"&gt;&lt;Name LocaleIsoCode="en"&gt;23040: Electrical transmission/ distribution&lt;/Name&gt;&lt;/ChildMember&gt;&lt;ChildMember Code="23050"&gt;&lt;Name LocaleIsoCode="en"&gt;23050: Gas distribution&lt;/Name&gt;&lt;/ChildMember&gt;&lt;ChildMember Code="23061"&gt;&lt;Name LocaleIsoCode="en"&gt;23061: Oil-fired power plants&lt;/Name&gt;&lt;/ChildMember&gt;&lt;ChildMember Code="23062"&gt;&lt;Name LocaleIsoCode="en"&gt;23062: Gas-fired power plants&lt;/Name&gt;&lt;/ChildMember&gt;&lt;ChildMember Code="23063"&gt;&lt;Name LocaleIsoCode="en"&gt;23063: Coal-fired power plants&lt;/Name&gt;&lt;/ChildMember&gt;&lt;ChildMember Code="23064"&gt;&lt;Name LocaleIsoCode="en"&gt;23064: Nuclear power plants&lt;/Name&gt;&lt;/ChildMember&gt;&lt;ChildMember Code="23065"&gt;&lt;Name LocaleIsoCode="en"&gt;23065: Hydro-electric power plants&lt;/Name&gt;&lt;/ChildMember&gt;&lt;ChildMember Code="23066"&gt;&lt;Name LocaleIsoCode="en"&gt;23066: Geothermal energy&lt;/Name&gt;&lt;/ChildMember&gt;&lt;ChildMember Code="23067"&gt;&lt;Name LocaleIsoCode="en"&gt;23067: Solar energy&lt;/Name&gt;&lt;/ChildMember&gt;&lt;ChildMember Code="23068"&gt;&lt;Name LocaleIsoCode="en"&gt;23068: Wind power&lt;/Name&gt;&lt;/ChildMember&gt;&lt;ChildMember Code="23069"&gt;&lt;Name LocaleIsoCode="en"&gt;23069: Ocean power&lt;/Name&gt;&lt;/ChildMember&gt;&lt;ChildMember Code="23070"&gt;&lt;Name LocaleIsoCode="en"&gt;23070: Biomass&lt;/Name&gt;&lt;/ChildMember&gt;&lt;ChildMember Code="23081"&gt;&lt;Name LocaleIsoCode="en"&gt;23081: Energy education/training&lt;/Name&gt;&lt;/ChildMember&gt;&lt;ChildMember Code="23082"&gt;&lt;Name LocaleIsoCode="en"&gt;23082: Energy research&lt;/Name&gt;&lt;/ChildMember&gt;&lt;ChildMember Code="24010"&gt;&lt;Name LocaleIsoCode="en"&gt;24010: Financial policy and administrative management&lt;/Name&gt;&lt;/ChildMember&gt;&lt;ChildMember Code="24020"&gt;&lt;Name LocaleIsoCode="en"&gt;24020: Monetary institutions&lt;/Name&gt;&lt;/ChildMember&gt;&lt;ChildMember Code="24030"&gt;&lt;Name LocaleIsoCode="en"&gt;24030: Formal sector financial intermediaries&lt;/Name&gt;&lt;/ChildMember&gt;&lt;ChildMember Code="24040"&gt;&lt;Name LocaleIsoCode="en"&gt;24040: Informal/semi-formal financial intermediaries&lt;/Name&gt;&lt;/ChildMember&gt;&lt;ChildMember Code="24081"&gt;&lt;Name LocaleIsoCode="en"&gt;24081: Education/training in banking and financial services&lt;/Name&gt;&lt;/ChildMember&gt;&lt;ChildMember Code="25010"&gt;&lt;Name LocaleIsoCode="en"&gt;25010: Business support services and institutions&lt;/Name&gt;&lt;/ChildMember&gt;&lt;ChildMember Code="25020"&gt;&lt;Name LocaleIsoCode="en"&gt;25020: Privatisation&lt;/Name&gt;&lt;/ChildMember&gt;&lt;ChildMember Code="31110"&gt;&lt;Name LocaleIsoCode="en"&gt;31110: Agricultural policy and administrative management&lt;/Name&gt;&lt;/ChildMember&gt;&lt;ChildMember Code="31120"&gt;&lt;Name LocaleIsoCode="en"&gt;31120: Agricultural development&lt;/Name&gt;&lt;/ChildMember&gt;&lt;ChildMember Code="31130"&gt;&lt;Name LocaleIsoCode="en"&gt;31130: Agricultural land resources&lt;/Name&gt;&lt;/ChildMember&gt;&lt;ChildMember Code="31140"&gt;&lt;Name LocaleIsoCode="en"&gt;31140: Agricultural water resources&lt;/Name&gt;&lt;/ChildMember&gt;&lt;ChildMember Code="31150"&gt;&lt;Name LocaleIsoCode="en"&gt;31150: Agricultural inputs&lt;/Name&gt;&lt;/ChildMember&gt;&lt;ChildMember Code="31161"&gt;&lt;Name LocaleIsoCode="en"&gt;31161: Food crop production&lt;/Name&gt;&lt;/ChildMember&gt;&lt;ChildMember Code="31162"&gt;&lt;Name LocaleIsoCode="en"&gt;31162: Industrial crops/export crops&lt;/Name&gt;&lt;/ChildMember&gt;&lt;ChildMember Code="31163"&gt;&lt;Name LocaleIsoCode="en"&gt;31163: Livestock&lt;/Name&gt;&lt;/ChildMember&gt;&lt;ChildMember Code="31164"&gt;&lt;Name LocaleIsoCode="en"&gt;31164: Agrarian reform&lt;/Name&gt;&lt;/ChildMember&gt;&lt;ChildMember Code="31165"&gt;&lt;Name LocaleIsoCode="en"&gt;31165: Agricultural alternative development&lt;/Name&gt;&lt;/ChildMember&gt;&lt;ChildMember Code="31166"&gt;&lt;Name LocaleIsoCode="en"&gt;31166: Agricultural extension&lt;/Name&gt;&lt;/ChildMember&gt;&lt;ChildMember Code="31181"&gt;&lt;Name LocaleIsoCode="en"&gt;31181: Agricultural education/training&lt;/Name&gt;&lt;/ChildMember&gt;&lt;ChildMember Code="31182"&gt;&lt;Name LocaleIsoCode="en"&gt;31182: Agricultural research&lt;/Name&gt;&lt;/ChildMember&gt;&lt;ChildMember Code="31191"&gt;&lt;Name LocaleIsoCode="en"&gt;31191: Agricultural services&lt;/Name&gt;&lt;/ChildMember&gt;&lt;ChildMember Code="31192"&gt;&lt;Name LocaleIsoCode="en"&gt;31192: Plant and post-harvest protection and pest control&lt;/Name&gt;&lt;/ChildMember&gt;&lt;ChildMember Code="31193"&gt;&lt;Name LocaleIsoCode="en"&gt;31193: Agricultural financial services&lt;/Name&gt;&lt;/ChildMember&gt;&lt;ChildMember Code="31194"&gt;&lt;Name LocaleIsoCode="en"&gt;31194: Agricultural co-operatives&lt;/Name&gt;&lt;/ChildMember&gt;&lt;ChildMember Code="31195"&gt;&lt;Name LocaleIsoCode="en"&gt;31195: Livestock/veterinary services&lt;/Name&gt;&lt;/ChildMember&gt;&lt;ChildMember Code="31210"&gt;&lt;Name LocaleIsoCode="en"&gt;31210: Forestry policy and administrative management&lt;/Name&gt;&lt;/ChildMember&gt;&lt;ChildMember Code="31220"&gt;&lt;Name LocaleIsoCode="en"&gt;31220: Forestry development&lt;/Name&gt;&lt;/ChildMember&gt;&lt;ChildMember Code="31261"&gt;&lt;Name LocaleIsoCode="en"&gt;31261: Fuelwood/charcoal&lt;/Name&gt;&lt;/ChildMember&gt;&lt;ChildMember Code="31281"&gt;&lt;Name LocaleIsoCode="en"&gt;31281: Forestry education/training&lt;/Name&gt;&lt;/ChildMember&gt;&lt;ChildMember Code="31282"&gt;&lt;Name LocaleIsoCode="en"&gt;31282: Forestry research&lt;/Name&gt;&lt;/ChildMember&gt;&lt;ChildMember Code="31291"&gt;&lt;Name LocaleIsoCode="en"&gt;31291: Forestry services&lt;/Name&gt;&lt;/ChildMember&gt;&lt;ChildMember Code="31310"&gt;&lt;Name LocaleIsoCode="en"&gt;31310: Fishing policy and administrative management&lt;/Name&gt;&lt;/ChildMember&gt;&lt;ChildMember Code="31320"&gt;&lt;Name LocaleIsoCode="en"&gt;31320: Fishery development&lt;/Name&gt;&lt;/ChildMember&gt;&lt;ChildMember Code="31381"&gt;&lt;Name LocaleIsoCode="en"&gt;31381: Fishery education/training&lt;/Name&gt;&lt;/ChildMember&gt;&lt;ChildMember Code="31382"&gt;&lt;Name LocaleIsoCode="en"&gt;31382: Fishery research&lt;/Name&gt;&lt;/ChildMember&gt;&lt;ChildMember Code="31391"&gt;&lt;Name LocaleIsoCode="en"&gt;31391: Fishery services&lt;/Name&gt;&lt;/ChildMember&gt;&lt;ChildMember Code="32110"&gt;&lt;Name LocaleIsoCode="en"&gt;32110: Industrial policy and administrative management&lt;/Name&gt;&lt;/ChildMember&gt;&lt;ChildMember Code="32120"&gt;&lt;Name LocaleIsoCode="en"&gt;32120: Industrial development&lt;/Name&gt;&lt;/ChildMember&gt;&lt;ChildMember Code="32130"&gt;&lt;Name LocaleIsoCode="en"&gt;32130: Small and medium-sized enterprises (SME) development&lt;/Name&gt;&lt;/ChildMember&gt;&lt;ChildMember Code="32140"&gt;&lt;Name LocaleIsoCode="en"&gt;32140: Cottage industries and handicraft&lt;/Name&gt;&lt;/ChildMember&gt;&lt;ChildMember Code="32161"&gt;&lt;Name LocaleIsoCode="en"&gt;32161: Agro-industries&lt;/Name&gt;&lt;/ChildMember&gt;&lt;ChildMember Code="32162"&gt;&lt;Name LocaleIsoCode="en"&gt;32162: Forest industries&lt;/Name&gt;&lt;/ChildMember&gt;&lt;ChildMember Code="32163"&gt;&lt;Name LocaleIsoCode="en"&gt;32163: Textiles, leather and substitutes&lt;/Name&gt;&lt;/ChildMember&gt;&lt;ChildMember Code="32164"&gt;&lt;Name LocaleIsoCode="en"&gt;32164: Chemicals &lt;/Name&gt;&lt;/ChildMember&gt;&lt;ChildMember Code="32165"&gt;&lt;Name LocaleIsoCode="en"&gt;32165: Fertilizer plants&lt;/Name&gt;&lt;/ChildMember&gt;&lt;ChildMember Code="32166"&gt;&lt;Name LocaleIsoCode="en"&gt;32166: Cement/lime/plaster&lt;/Name&gt;&lt;/ChildMember&gt;&lt;ChildMember Code="32167"&gt;&lt;Name LocaleIsoCode="en"&gt;32167: Energy manufacturing&lt;/Name&gt;&lt;/ChildMember&gt;&lt;ChildMember Code="32168"&gt;&lt;Name LocaleIsoCode="en"&gt;32168: Pharmaceutical production&lt;/Name&gt;&lt;/ChildMember&gt;&lt;ChildMember Code="32169"&gt;&lt;Name LocaleIsoCode="en"&gt;32169: Basic metal industries&lt;/Name&gt;&lt;/ChildMember&gt;&lt;ChildMember Code="32170"&gt;&lt;Name LocaleIsoCode="en"&gt;32170: Non-ferrous metal industries&lt;/Name&gt;&lt;/ChildMember&gt;&lt;ChildMember Code="32171"&gt;&lt;Name LocaleIsoCode="en"&gt;32171: Engineering&lt;/Name&gt;&lt;/ChildMember&gt;&lt;ChildMember Code="32172"&gt;&lt;Name LocaleIsoCode="en"&gt;32172: Transport equipment industry&lt;/Name&gt;&lt;/ChildMember&gt;&lt;ChildMember Code="32182"&gt;&lt;Name LocaleIsoCode="en"&gt;32182: Technological research and development&lt;/Name&gt;&lt;/ChildMember&gt;&lt;ChildMember Code="32210"&gt;&lt;Name LocaleIsoCode="en"&gt;32210: Mineral/mining policy and administrative management&lt;/Name&gt;&lt;/ChildMember&gt;&lt;ChildMember Code="32220"&gt;&lt;Name LocaleIsoCode="en"&gt;32220: Mineral prospection and exploration&lt;/Name&gt;&lt;/ChildMember&gt;&lt;ChildMember Code="32261"&gt;&lt;Name LocaleIsoCode="en"&gt;32261: Coal&lt;/Name&gt;&lt;/ChildMember&gt;&lt;ChildMember Code="32262"&gt;&lt;Name LocaleIsoCode="en"&gt;32262: Oil and gas&lt;/Name&gt;&lt;/ChildMember&gt;&lt;ChildMember Code="32263"&gt;&lt;Name LocaleIsoCode="en"&gt;32263: Ferrous metals&lt;/Name&gt;&lt;/ChildMember&gt;&lt;ChildMember Code="32264"&gt;&lt;Name LocaleIsoCode="en"&gt;32264: Nonferrous metals&lt;/Name&gt;&lt;/ChildMember&gt;&lt;ChildMember Code="32265"&gt;&lt;Name LocaleIsoCode="en"&gt;32265: Precious metals/materials&lt;/Name&gt;&lt;/ChildMember&gt;&lt;ChildMember Code="32266"&gt;&lt;Name LocaleIsoCode="en"&gt;32266: Industrial minerals&lt;/Name&gt;&lt;/ChildMember&gt;&lt;ChildMember Code="32267"&gt;&lt;Name LocaleIsoCode="en"&gt;32267: Fertilizer minerals&lt;/Name&gt;&lt;/ChildMember&gt;&lt;ChildMember Code="32268"&gt;&lt;Name LocaleIsoCode="en"&gt;32268: Offshore minerals&lt;/Name&gt;&lt;/ChildMember&gt;&lt;ChildMember Code="32310"&gt;&lt;Name LocaleIsoCode="en"&gt;32310: Construction policy and administrative management&lt;/Name&gt;&lt;/ChildMember&gt;&lt;ChildMember Code="33110"&gt;&lt;Name LocaleIsoCode="en"&gt;33110: Trade policy and administrative management&lt;/Name&gt;&lt;/ChildMember&gt;&lt;ChildMember Code="33120"&gt;&lt;Name LocaleIsoCode="en"&gt;33120: Trade facilitation&lt;/Name&gt;&lt;/ChildMember&gt;&lt;ChildMember Code="33130"&gt;&lt;Name LocaleIsoCode="en"&gt;33130: Regional trade agreements (RTAs)&lt;/Name&gt;&lt;/ChildMember&gt;&lt;ChildMember Code="33140"&gt;&lt;Name LocaleIsoCode="en"&gt;33140: Multilateral trade negotiations&lt;/Name&gt;&lt;/ChildMember&gt;&lt;ChildMember Code="33150"&gt;&lt;Name LocaleIsoCode="en"&gt;33150: Trade-related adjustment&lt;/Name&gt;&lt;/ChildMember&gt;&lt;ChildMember Code="33181"&gt;&lt;Name LocaleIsoCode="en"&gt;33181: Trade education/training&lt;/Name&gt;&lt;/ChildMember&gt;&lt;ChildMember Code="33210"&gt;&lt;Name LocaleIsoCode="en"&gt;33210: Tourism policy and administrative management&lt;/Name&gt;&lt;/ChildMember&gt;&lt;ChildMember Code="41010"&gt;&lt;Name LocaleIsoCode="en"&gt;41010: Environmental policy and administrative management&lt;/Name&gt;&lt;/ChildMember&gt;&lt;ChildMember Code="41020"&gt;&lt;Name LocaleIsoCode="en"&gt;41020: Biosphere protection&lt;/Name&gt;&lt;/ChildMember&gt;&lt;ChildMember Code="41030"&gt;&lt;Name LocaleIsoCode="en"&gt;41030: Bio-diversity&lt;/Name&gt;&lt;/ChildMember&gt;&lt;ChildMember Code="41040"&gt;&lt;Name LocaleIsoCode="en"&gt;41040: Site preservation&lt;/Name&gt;&lt;/ChildMember&gt;&lt;ChildMember Code="41050"&gt;&lt;Name LocaleIsoCode="en"&gt;41050: Flood prevention/control&lt;/Name&gt;&lt;/ChildMember&gt;&lt;ChildMember Code="41081"&gt;&lt;Name LocaleIsoCode="en"&gt;41081: Environmental education/ training&lt;/Name&gt;&lt;/ChildMember&gt;&lt;ChildMember Code="41082"&gt;&lt;Name LocaleIsoCode="en"&gt;41082: Environmental research&lt;/Name&gt;&lt;/ChildMember&gt;&lt;ChildMember Code="43010"&gt;&lt;Name LocaleIsoCode="en"&gt;43010: Multisector aid&lt;/Name&gt;&lt;/ChildMember&gt;&lt;ChildMember Code="43030"&gt;&lt;Name LocaleIsoCode="en"&gt;43030: Urban development and management&lt;/Name&gt;&lt;/ChildMember&gt;&lt;ChildMember Code="43040"&gt;&lt;Name LocaleIsoCode="en"&gt;43040: Rural development&lt;/Name&gt;&lt;/ChildMember&gt;&lt;ChildMember Code="43050"&gt;&lt;Name LocaleIsoCode="en"&gt;43050: Non-agricultural alternative development&lt;/Name&gt;&lt;/ChildMember&gt;&lt;ChildMember Code="43081"&gt;&lt;Name LocaleIsoCode="en"&gt;43081: Multisector education/training&lt;/Name&gt;&lt;/ChildMember&gt;&lt;ChildMember Code="43082"&gt;&lt;Name LocaleIsoCode="en"&gt;43082: Research/scientific institutions&lt;/Name&gt;&lt;/ChildMember&gt;&lt;ChildMember Code="51010"&gt;&lt;Name LocaleIsoCode="en"&gt;51010: General budget support&lt;/Name&gt;&lt;/ChildMember&gt;&lt;ChildMember Code="52010"&gt;&lt;Name LocaleIsoCode="en"&gt;52010: Food aid/Food security programmes&lt;/Name&gt;&lt;/ChildMember&gt;&lt;ChildMember Code="53030"&gt;&lt;Name LocaleIsoCode="en"&gt;53030: Import support (capital goods)&lt;/Name&gt;&lt;/ChildMember&gt;&lt;ChildMember Code="53040"&gt;&lt;Name LocaleIsoCode="en"&gt;53040: Import support (commodities)&lt;/Name&gt;&lt;/ChildMember&gt;&lt;ChildMember Code="60010"&gt;&lt;Name LocaleIsoCode="en"&gt;60010: Action relating to debt&lt;/Name&gt;&lt;/ChildMember&gt;&lt;ChildMember Code="60020"&gt;&lt;Name LocaleIsoCode="en"&gt;60020: Debt forgiveness &lt;/Name&gt;&lt;/ChildMember&gt;&lt;ChildMember Code="60030"&gt;&lt;Name LocaleIsoCode="en"&gt;60030: Relief of multilateral debt&lt;/Name&gt;&lt;/ChildMember&gt;&lt;ChildMember Code="60040"&gt;&lt;Name LocaleIsoCode="en"&gt;60040: Rescheduling and refinancing&lt;/Name&gt;&lt;/ChildMember&gt;&lt;ChildMember Code="60061"&gt;&lt;Name LocaleIsoCode="en"&gt;60061: Debt for development swap&lt;/Name&gt;&lt;/ChildMember&gt;&lt;ChildMember Code="60062"&gt;&lt;Name LocaleIsoCode="en"&gt;60062: Other debt swap&lt;/Name&gt;&lt;/ChildMember&gt;&lt;ChildMember Code="60063"&gt;&lt;Name LocaleIsoCode="en"&gt;60063: Debt buy-back&lt;/Name&gt;&lt;/ChildMember&gt;&lt;ChildMember Code="72010"&gt;&lt;Name LocaleIsoCode="en"&gt;72010: Material relief assistance and services &lt;/Name&gt;&lt;/ChildMember&gt;&lt;ChildMember Code="72040"&gt;&lt;Name LocaleIsoCode="en"&gt;72040: Emergency food aid&lt;/Name&gt;&lt;/ChildMember&gt;&lt;ChildMember Code="72050"&gt;&lt;Name LocaleIsoCode="en"&gt;72050: Relief co-ordination; protection and support services &lt;/Name&gt;&lt;/ChildMember&gt;&lt;ChildMember Code="73010"&gt;&lt;Name LocaleIsoCode="en"&gt;73010: Reconstruction relief and rehabilitation&lt;/Name&gt;&lt;/ChildMember&gt;&lt;ChildMember Code="74010"&gt;&lt;Name LocaleIsoCode="en"&gt;74010: Disaster prevention and preparedness&lt;/Name&gt;&lt;/ChildMember&gt;&lt;ChildMember Code="91010"&gt;&lt;Name LocaleIsoCode="en"&gt;91010: Administrative costs&lt;/Name&gt;&lt;/ChildMember&gt;&lt;ChildMember Code="92010"&gt;&lt;Name LocaleIsoCode="en"&gt;92010: Support to national NGOs&lt;/Name&gt;&lt;/ChildMember&gt;&lt;ChildMember Code="92020"&gt;&lt;Name LocaleIsoCode="en"&gt;92020: Support to international NGOs&lt;/Name&gt;&lt;/ChildMember&gt;&lt;ChildMember Code="92030"&gt;&lt;Name LocaleIsoCode="en"&gt;92030: Support to local and regional NGOs&lt;/Name&gt;&lt;/ChildMember&gt;&lt;ChildMember Code="93010"&gt;&lt;Name LocaleIsoCode="en"&gt;93010: Refugees in donor countries&lt;/Name&gt;&lt;/ChildMember&gt;&lt;ChildMember Code="99810"&gt;&lt;Name LocaleIsoCode="en"&gt;99810: Sectors not specified&lt;/Name&gt;&lt;/ChildMember&gt;&lt;ChildMember Code="99820"&gt;&lt;Name LocaleIsoCode="en"&gt;99820: Promotion of development awareness&lt;/Name&gt;&lt;/ChildMember&gt;&lt;/Member&gt;&lt;/Dimension&gt;&lt;Dimension Code="FLO" Display="labels"&gt;&lt;Name LocaleIsoCode="en"&gt;Flow&lt;/Name&gt;&lt;Member Code="ODA"&gt;&lt;Name LocaleIsoCode="en"&gt;Official Development Assistance&lt;/Name&gt;&lt;ChildMember Code="11"&gt;&lt;Name LocaleIsoCode="en"&gt;ODA Grants                                       &lt;/Name&gt;&lt;/ChildMember&gt;&lt;ChildMember Code="12"&gt;&lt;Name LocaleIsoCode="en"&gt;ODA Grant-Like                                    &lt;/Name&gt;&lt;/ChildMember&gt;&lt;ChildMember Code="13"&gt;&lt;Name LocaleIsoCode="en"&gt;ODA Loans                                       &lt;/Name&gt;&lt;/ChildMember&gt;&lt;ChildMember Code="19"&gt;&lt;Name LocaleIsoCode="en"&gt;Equity Investment                     &lt;/Name&gt;&lt;/ChildMember&gt;&lt;/Member&gt;&lt;Member Code="OOF"&gt;&lt;Name LocaleIsoCode="en"&gt;Other Official Flows (non Export Credit)&lt;/Name&gt;&lt;/Member&gt;&lt;Member Code="PRI"&gt;&lt;Name LocaleIsoCode="en"&gt;Private Grants&lt;/Name&gt;&lt;/Member&gt;&lt;/Dimension&gt;&lt;Dimension Code="CHA"&gt;&lt;Name LocaleIsoCode="en"&gt;Channel&lt;/Name&gt;&lt;Member Code="ALL"&gt;&lt;Name LocaleIsoCode="en"&gt;(All)&lt;/Name&gt;&lt;ChildMember Code="10000"&gt;&lt;Name LocaleIsoCode="en"&gt;Public sector&lt;/Name&gt;&lt;/ChildMember&gt;&lt;ChildMember Code="20000"&gt;&lt;Name LocaleIsoCode="en"&gt;NGOs &amp;amp; Civil Society&lt;/Name&gt;&lt;/ChildMember&gt;&lt;ChildMember Code="30000"&gt;&lt;Name LocaleIsoCode="en"&gt;Public-Private Partnerships (PPP)&lt;/Name&gt;&lt;/ChildMember&gt;&lt;ChildMember Code="40000"&gt;&lt;Name LocaleIsoCode="en"&gt;Multilateral Organisations&lt;/Name&gt;&lt;/ChildMember&gt;&lt;ChildMember Code="50000"&gt;&lt;Name LocaleIsoCode="en"&gt;Other&lt;/Name&gt;&lt;/ChildMember&gt;&lt;ChildMember Code="0"&gt;&lt;Name LocaleIsoCode="en"&gt;To be defined&lt;/Name&gt;&lt;/ChildMember&gt;&lt;/Member&gt;&lt;/Dimension&gt;&lt;Dimension Code="TYP" Display="labels"&gt;&lt;Name LocaleIsoCode="en"&gt;Type of Aid&lt;/Name&gt;&lt;Member Code="ALL" HasDataBelow="1"&gt;&lt;Name LocaleIsoCode="en"&gt;(All)&lt;/Name&gt;&lt;ChildMember Code="I"&gt;&lt;Name LocaleIsoCode="en"&gt;Only Investment Project&lt;/Name&gt;&lt;/ChildMember&gt;&lt;ChildMember Code="S"&gt;&lt;Name LocaleIsoCode="en"&gt;Only Sector Programme&lt;/Name&gt;&lt;/ChildMember&gt;&lt;ChildMember Code="TC"&gt;&lt;Name LocaleIsoCode="en"&gt;Only Technical Cooperation&lt;/Name&gt;&lt;/ChildMember&gt;&lt;ChildMember Code="I_S"&gt;&lt;Name LocaleIsoCode="en"&gt;Investment Project and Sector Programme&lt;/Name&gt;&lt;/ChildMember&gt;&lt;ChildMember Code="I_TC"&gt;&lt;Name LocaleIsoCode="en"&gt;Investment Project and Technical Cooperation&lt;/Name&gt;&lt;/ChildMember&gt;&lt;ChildMember Code="S_TC"&gt;&lt;Name LocaleIsoCode="en"&gt;Sector Programme and Technical Cooperation&lt;/Name&gt;&lt;/ChildMember&gt;&lt;ChildMember Code="I_S_TC"&gt;&lt;Name LocaleIsoCode="en"&gt;Investment Project and Sector Programme and Technical Cooperation&lt;/Name&gt;&lt;/ChildMember&gt;&lt;ChildMember Code="O"&gt;&lt;Name LocaleIsoCode="en"&gt;Other (No mark)&lt;/Name&gt;&lt;/ChildMember&gt;&lt;/Member&gt;&lt;/Dimension&gt;&lt;Dimension Code="POL"&gt;&lt;Name LocaleIsoCode="en"&gt;Policy Objective&lt;/Name&gt;&lt;Member Code="ALL"&gt;&lt;Name LocaleIsoCode="en"&gt;(All)&lt;/Name&gt;&lt;ChildMember Code="G"&gt;&lt;Name LocaleIsoCode="en"&gt;Only gender&lt;/Name&gt;&lt;/ChildMember&gt;&lt;ChildMember Code="E"&gt;&lt;Name LocaleIsoCode="en"&gt;Only environment&lt;/Name&gt;&lt;/ChildMember&gt;&lt;ChildMember Code="PDGG"&gt;&lt;Name LocaleIsoCode="en"&gt;Only participatory development/good governance&lt;/Name&gt;&lt;/ChildMember&gt;&lt;ChildMember Code="G_E"&gt;&lt;Name LocaleIsoCode="en"&gt;Gender and Environment&lt;/Name&gt;&lt;/ChildMember&gt;&lt;ChildMember Code="G_PDGG"&gt;&lt;Name LocaleIsoCode="en"&gt;Gender and Participatory Development/Good Governance&lt;/Name&gt;&lt;/ChildMember&gt;&lt;ChildMember Code="E_PDGG"&gt;&lt;Name LocaleIsoCode="en"&gt;Environment and Participatory Development/Good Governance&lt;/Name&gt;&lt;/ChildMember&gt;&lt;ChildMember Code="G_E_PDGG"&gt;&lt;Name LocaleIsoCode="en"&gt;Gender and Environment and Participatory Development/Good Governance&lt;/Name&gt;&lt;/ChildMember&gt;&lt;ChildMember Code="O"&gt;&lt;Name LocaleIsoCode="en"&gt;Other (No mark)&lt;/Name&gt;&lt;/ChildMember&gt;&lt;/Member&gt;&lt;/Dimension&gt;&lt;Dimension Code="RIO"&gt;&lt;Name LocaleIsoCode="en"&gt;Rio Markers&lt;/Name&gt;&lt;Member Code="ALL"&gt;&lt;Name LocaleIsoCode="en"&gt;(All)&lt;/Name&gt;&lt;ChildMember Code="B"&gt;&lt;Name LocaleIsoCode="en"&gt;Only Biodiversity&lt;/Name&gt;&lt;/ChildMember&gt;&lt;ChildMember Code="C"&gt;&lt;Name LocaleIsoCode="en"&gt;Only Climate Change&lt;/Name&gt;&lt;/ChildMember&gt;&lt;ChildMember Code="D"&gt;&lt;Name LocaleIsoCode="en"&gt;Only Desertification&lt;/Name&gt;&lt;/ChildMember&gt;&lt;ChildMember Code="B_C"&gt;&lt;Name LocaleIsoCode="en"&gt;Biodiversity and Climate Change&lt;/Name&gt;&lt;/ChildMember&gt;&lt;ChildMember Code="B_D"&gt;&lt;Name LocaleIsoCode="en"&gt;Biodiversity and Desertification&lt;/Name&gt;&lt;/ChildMember&gt;&lt;ChildMember Code="C_D"&gt;&lt;Name LocaleIsoCode="en"&gt;Climate Change and Desertification &lt;/Name&gt;&lt;/ChildMember&gt;&lt;ChildMember Code="B_C_D"&gt;&lt;Name LocaleIsoCode="en"&gt;Biodiversity and Climate Change and Desertification&lt;/Name&gt;&lt;/ChildMember&gt;&lt;ChildMember Code="O"&gt;&lt;Name LocaleIsoCode="en"&gt;Other (No mark)&lt;/Name&gt;&lt;/ChildMember&gt;&lt;/Member&gt;&lt;/Dimension&gt;&lt;Dimension Code="REG"&gt;&lt;Name LocaleIsoCode="en"&gt;Region&lt;/Name&gt;&lt;Member Code="ALL"&gt;&lt;Name LocaleIsoCode="en"&gt;(All)&lt;/Name&gt;&lt;ChildMember Code="10001"&gt;&lt;Name LocaleIsoCode="en"&gt;Africa&lt;/Name&gt;&lt;ChildMember Code="10002"&gt;&lt;Name LocaleIsoCode="en"&gt;North of Sahara&lt;/Name&gt;&lt;/ChildMember&gt;&lt;ChildMember Code="10003"&gt;&lt;Name LocaleIsoCode="en"&gt;South of Sahara&lt;/Name&gt;&lt;/ChildMember&gt;&lt;ChildMember Code="298"&gt;&lt;Name LocaleIsoCode="en"&gt;Africa, regional&lt;/Name&gt;&lt;/ChildMember&gt;&lt;/ChildMember&gt;&lt;ChildMember Code="10004"&gt;&lt;Name LocaleIsoCode="en"&gt;America&lt;/Name&gt;&lt;ChildMember Code="10005"&gt;&lt;Name LocaleIsoCode="en"&gt;North &amp;amp; Central America&lt;/Name&gt;&lt;/ChildMember&gt;&lt;ChildMember Code="10006"&gt;&lt;Name LocaleIsoCode="en"&gt;South America&lt;/Name&gt;&lt;/ChildMember&gt;&lt;ChildMember Code="498"&gt;&lt;Name LocaleIsoCode="en"&gt;America, regional&lt;/Name&gt;&lt;/ChildMember&gt;&lt;/ChildMember&gt;&lt;ChildMember Code="10007"&gt;&lt;Name LocaleIsoCode="en"&gt;Asia&lt;/Name&gt;&lt;ChildMember Code="10008"&gt;&lt;Name LocaleIsoCode="en"&gt;Far East Asia&lt;/Name&gt;&lt;/ChildMember&gt;&lt;ChildMember Code="10009"&gt;&lt;Name LocaleIsoCode="en"&gt;South &amp;amp; Central Asia&lt;/Name&gt;&lt;/ChildMember&gt;&lt;ChildMember Code="10011"&gt;&lt;Name LocaleIsoCode="en"&gt;Middle East&lt;/Name&gt;&lt;/ChildMember&gt;&lt;ChildMember Code="798"&gt;&lt;Name LocaleIsoCode="en"&gt;Asia, regional&lt;/Name&gt;&lt;/ChildMember&gt;&lt;/ChildMember&gt;&lt;ChildMember Code="10010"&gt;&lt;Name LocaleIsoCode="en"&gt;Europe&lt;/Name&gt;&lt;/ChildMember&gt;&lt;ChildMember Code="10012"&gt;&lt;Name LocaleIsoCode="en"&gt;Oceania&lt;/Name&gt;&lt;/ChildMember&gt;&lt;ChildMember Code="9998"&gt;&lt;Name LocaleIsoCode="en"&gt;Developing countries unspecified&lt;/Name&gt;&lt;/ChildMember&gt;&lt;/Member&gt;&lt;/Dimension&gt;&lt;Dimension Code="INC"&gt;&lt;Name LocaleIsoCode="en"&gt;Income Group&lt;/Name&gt;&lt;Member Code="ALL"&gt;&lt;Name LocaleIsoCode="en"&gt;(All)&lt;/Name&gt;&lt;ChildMember Code="10016"&gt;&lt;Name LocaleIsoCode="en"&gt;LDCs,Total (Least Developed)&lt;/Name&gt;&lt;/ChildMember&gt;&lt;ChildMember Code="10017"&gt;&lt;Name LocaleIsoCode="en"&gt;OLICs,Total (Other Low Income)&lt;/Name&gt;&lt;/ChildMember&gt;&lt;ChildMember Code="10018"&gt;&lt;Name LocaleIsoCode="en"&gt;LMICs,Total (Low Middle Income)&lt;/Name&gt;&lt;/ChildMember&gt;&lt;ChildMember Code="10019"&gt;&lt;Name LocaleIsoCode="en"&gt;UMICs,Total (Upper Middle Income)&lt;/Name&gt;&lt;/ChildMember&gt;&lt;ChildMember Code="10024"&gt;&lt;Name LocaleIsoCode="en"&gt;Unallocated by income&lt;/Name&gt;&lt;/ChildMember&gt;&lt;ChildMember Code="10025"&gt;&lt;Name LocaleIsoCode="en"&gt;MADCTs - ex-developing countries&lt;/Name&gt;&lt;/ChildMember&gt;&lt;/Member&gt;&lt;/Dimension&gt;&lt;Dimension Code="AMT"&gt;&lt;Name LocaleIsoCode="en"&gt;Amount&lt;/Name&gt;&lt;Member Code="C"&gt;&lt;Name LocaleIsoCode="en"&gt;Commitments (current USD millions)&lt;/Name&gt;&lt;/Member&gt;&lt;Member Code="CD"&gt;&lt;Name LocaleIsoCode="en"&gt;Commitments (constant 2008 USD millions)&lt;/Name&gt;&lt;/Member&gt;&lt;Member Code="D"&gt;&lt;Name LocaleIsoCode="en"&gt;Disbursements gross (current USD millions)&lt;/Name&gt;&lt;/Member&gt;&lt;Member Code="DD" IsDisplayed="true"&gt;&lt;Name LocaleIsoCode="en"&gt;Disbursements gross (constant 2008 USD millions)&lt;/Name&gt;&lt;/Member&gt;&lt;/Dimension&gt;&lt;Dimension Code="YEA" CommonCode="TIME"&gt;&lt;Name LocaleIsoCode="en"&gt;Year&lt;/Name&gt;&lt;Member Code="2002"&gt;&lt;Name LocaleIsoCode="en"&gt;2002&lt;/Name&gt;&lt;/Member&gt;&lt;Member Code="2003"&gt;&lt;Name LocaleIsoCode="en"&gt;2003&lt;/Name&gt;&lt;/Member&gt;&lt;Member Code="2004"&gt;&lt;Name LocaleIsoCode="en"&gt;2004&lt;/Name&gt;&lt;/Member&gt;&lt;Member Code="2005"&gt;&lt;Name LocaleIsoCode="en"&gt;2005&lt;/Name&gt;&lt;/Member&gt;&lt;Member Code="2006"&gt;&lt;Name LocaleIsoCode="en"&gt;2006&lt;/Name&gt;&lt;/Member&gt;&lt;Member Code="2007"&gt;&lt;Name LocaleIsoCode="en"&gt;2007&lt;/Name&gt;&lt;/Member&gt;&lt;Member Code="2008"&gt;&lt;Name LocaleIsoCode="en"&gt;2008&lt;/Name&gt;&lt;/Member&gt;&lt;Member Code="2009"&gt;&lt;Name LocaleIsoCode="en"&gt;2009&lt;/Name&gt;&lt;/Member&gt;&lt;/Dimension&gt;&lt;WBOSInformations&gt;&lt;TimeDimension WebTreeWasUsed="false"&gt;&lt;StartCodes Annual="2002" /&gt;&lt;EndCodes Annual="2009" /&gt;&lt;/TimeDimension&gt;&lt;/WBOSInformations&gt;&lt;Tabulation Axis="horizontal"&gt;&lt;Dimension Code="YEA" CommonCode="TIME" /&gt;&lt;/Tabulation&gt;&lt;Tabulation Axis="vertical"&gt;&lt;Dimension Code="REC" /&gt;&lt;/Tabulation&gt;&lt;Tabulation Axis="page"&gt;&lt;Dimension Code="FLO" /&gt;&lt;Dimension Code="REG" /&gt;&lt;Dimension Code="INC" /&gt;&lt;Dimension Code="SEC" /&gt;&lt;Dimension Code="POL" /&gt;&lt;Dimension Code="TYP" /&gt;&lt;Dimension Code="DON" /&gt;&lt;Dimension Code="RIO" /&gt;&lt;Dimension Code="CHA" /&gt;&lt;Dimension Code="SUB" /&gt;&lt;Dimension Code="AMT" /&gt;&lt;/Tabulation&gt;&lt;Formatting&gt;&lt;Labels LocaleIsoCode="en" /&gt;&lt;Power&gt;0&lt;/Power&gt;&lt;Decimals&gt;1&lt;/Decimals&gt;&lt;SkipEmptyLines&gt;false&lt;/SkipEmptyLines&gt;&lt;FullyFillPage&gt;false&lt;/FullyFillPage&gt;&lt;SkipEmptyCols&gt;false&lt;/SkipEmptyCols&gt;&lt;SkipLineHierarchy&gt;false&lt;/SkipLineHierarchy&gt;&lt;SkipColHierarchy&gt;false&lt;/SkipColHierarchy&gt;&lt;Page&gt;1&lt;/Page&gt;&lt;/Formatting&gt;&lt;/DataTable&gt;&lt;Format&gt;&lt;ShowEmptyAxes&gt;true&lt;/ShowEmptyAxes&gt;&lt;Page&gt;1&lt;/Page&gt;&lt;EnableSort&gt;true&lt;/EnableSort&gt;&lt;IncludeFlagColumn&gt;false&lt;/IncludeFlagColumn&gt;&lt;DoBarChart&gt;false&lt;/DoBarChart&gt;&lt;MaxBarChartLen&gt;65&lt;/MaxBarChartLen&gt;&lt;/Format&gt;&lt;Query&gt;&lt;AbsoluteUri&gt;http://stats.oecd.org//View.aspx?QueryId=20774&amp;amp;QueryType=Public&amp;amp;Lang=en&lt;/AbsoluteUri&gt;&lt;/Query&gt;&lt;/WebTableParameter&gt;</t>
  </si>
  <si>
    <t>150: I.5. Government &amp; Civil Society</t>
  </si>
  <si>
    <t>Government and civil society; and conflict prevention, peace and security ODA</t>
  </si>
  <si>
    <t xml:space="preserve">72010: Material relief assistance and services </t>
  </si>
  <si>
    <t>72040: Emergency food aid</t>
  </si>
  <si>
    <t xml:space="preserve">72050: Relief co-ordination; protection and support services </t>
  </si>
  <si>
    <t>73010: Reconstruction relief and rehabilitation</t>
  </si>
  <si>
    <t>74010: Disaster prevention and preparedness</t>
  </si>
  <si>
    <t>Disaster prevention and preparedness</t>
  </si>
  <si>
    <t>Emergency food aid</t>
  </si>
  <si>
    <t>Emergency/distress relief</t>
  </si>
  <si>
    <t>Reconstruction relief</t>
  </si>
  <si>
    <t>Bilateral, unspecified</t>
  </si>
  <si>
    <t>Central Asia, regional</t>
  </si>
  <si>
    <t>Europe, regional</t>
  </si>
  <si>
    <t>Middle East, regional</t>
  </si>
  <si>
    <t>North &amp; Central America, regional</t>
  </si>
  <si>
    <t>South of Sahara, regional</t>
  </si>
  <si>
    <t>Total allocable by country</t>
  </si>
  <si>
    <t>Kosovo</t>
  </si>
  <si>
    <t>08/09 change</t>
  </si>
  <si>
    <t>Top humanitarian aid recipients, 2009</t>
  </si>
  <si>
    <t>Humanitarian Aid (Non Food)</t>
  </si>
  <si>
    <t>Total HA as a share of GNI, 2009</t>
  </si>
  <si>
    <t>Total ODA as a share of GNI, 2009</t>
  </si>
  <si>
    <t>NATIONAL NGOs</t>
  </si>
  <si>
    <t>OTHER</t>
  </si>
  <si>
    <t>CRS</t>
  </si>
  <si>
    <t>Core ODA</t>
  </si>
  <si>
    <t>% total</t>
  </si>
  <si>
    <t>% core</t>
  </si>
  <si>
    <t>Relief co-ordination; protection and support services</t>
  </si>
  <si>
    <t>AfDF</t>
  </si>
  <si>
    <t>Australia</t>
  </si>
  <si>
    <t>Austria</t>
  </si>
  <si>
    <t>Belgium</t>
  </si>
  <si>
    <t>Canada</t>
  </si>
  <si>
    <t>Denmark</t>
  </si>
  <si>
    <t>EU Institutions</t>
  </si>
  <si>
    <t>Finland</t>
  </si>
  <si>
    <t>France</t>
  </si>
  <si>
    <t>GEF</t>
  </si>
  <si>
    <t>Germany</t>
  </si>
  <si>
    <t>Greece</t>
  </si>
  <si>
    <t>IDB Sp.Fund</t>
  </si>
  <si>
    <t>IFAD</t>
  </si>
  <si>
    <t>Ireland</t>
  </si>
  <si>
    <t>Italy</t>
  </si>
  <si>
    <t>Japan</t>
  </si>
  <si>
    <t>Luxembourg</t>
  </si>
  <si>
    <t>Netherlands</t>
  </si>
  <si>
    <t>New Zealand</t>
  </si>
  <si>
    <t>Norway</t>
  </si>
  <si>
    <t>OPEC Fund</t>
  </si>
  <si>
    <t>Portugal</t>
  </si>
  <si>
    <t>Spain</t>
  </si>
  <si>
    <t>Sweden</t>
  </si>
  <si>
    <t>United Kingdom</t>
  </si>
  <si>
    <t>United States</t>
  </si>
  <si>
    <t>2009CRS (constant 2008)</t>
  </si>
  <si>
    <t>Average</t>
  </si>
  <si>
    <t>Anti-corruption organisations and institutions</t>
  </si>
  <si>
    <t>Child soldiers (prevention and demobilisation)</t>
  </si>
  <si>
    <t>Civilian peace-building, conflict prevention and resolution</t>
  </si>
  <si>
    <t>Decentralisation and support to subnational govt.</t>
  </si>
  <si>
    <t>Democratic participation and civil society</t>
  </si>
  <si>
    <t>Elections</t>
  </si>
  <si>
    <t>Human rights</t>
  </si>
  <si>
    <t>Land mine clearance</t>
  </si>
  <si>
    <t>Legal and judicial development</t>
  </si>
  <si>
    <t>Legislatures and political parties</t>
  </si>
  <si>
    <t>Media and free flow of information</t>
  </si>
  <si>
    <t>Post-conflict peace building (un)</t>
  </si>
  <si>
    <t>Public finance management</t>
  </si>
  <si>
    <t>Public sector policy and adm. management</t>
  </si>
  <si>
    <t>Reintegration and salw control</t>
  </si>
  <si>
    <t>Security system management and reform</t>
  </si>
  <si>
    <t>Women's equality organisations and institutions</t>
  </si>
  <si>
    <t>Africa, regional</t>
  </si>
  <si>
    <t>America, regional</t>
  </si>
  <si>
    <t>Asia, regional</t>
  </si>
  <si>
    <t>Far East Asia, regional</t>
  </si>
  <si>
    <t>South Asia, regional</t>
  </si>
  <si>
    <t xml:space="preserve">Top 10 delivery agencies </t>
  </si>
  <si>
    <t>EC</t>
  </si>
  <si>
    <t>GTZ</t>
  </si>
  <si>
    <t>KfW</t>
  </si>
  <si>
    <t>European Commission</t>
  </si>
  <si>
    <t>Foreign Office</t>
  </si>
  <si>
    <t>data extracted on 21 Feb 2011 23:47 UTC (GMT) from OECD.Stat</t>
  </si>
  <si>
    <t>data extracted on 22 Feb 2011 08:03 UTC (GMT) from OECD.Stat</t>
  </si>
  <si>
    <t>DPRK</t>
  </si>
  <si>
    <t>DRC</t>
  </si>
  <si>
    <t xml:space="preserve">Germany </t>
  </si>
  <si>
    <t>Others</t>
  </si>
  <si>
    <t>MDTF</t>
  </si>
  <si>
    <t>PBF</t>
  </si>
  <si>
    <t>data extracted on 22 Feb 2011 12:48 UTC (GMT) from OECD.Stat</t>
  </si>
  <si>
    <t>Germany (constant US$m)</t>
  </si>
  <si>
    <t>Federal Ministry</t>
  </si>
  <si>
    <t>Federal State</t>
  </si>
  <si>
    <t>International Committee of the Red Cross (ICRC)</t>
  </si>
  <si>
    <t>Multilateral institutions</t>
  </si>
  <si>
    <t>Non-governmental organisations (NGOs) and civil society</t>
  </si>
  <si>
    <t>United Nations agencies, funds and commissions</t>
  </si>
  <si>
    <t>United Nations Office of Co-ordination of Humanitarian Affairs (UNOCHA)</t>
  </si>
  <si>
    <t>United Nations Office of the United Nations High Commissioner for Refugees (UNHCR)</t>
  </si>
  <si>
    <t>World Bank Group</t>
  </si>
  <si>
    <t>World Food Programme (WFP)</t>
  </si>
  <si>
    <t>2009 (US$m constant 2008 prices)</t>
  </si>
  <si>
    <t xml:space="preserve">Material relief assistance and services </t>
  </si>
  <si>
    <t xml:space="preserve">Relief co-ordination; protection and support services </t>
  </si>
  <si>
    <t>Reconstruction relief and rehabilitation</t>
  </si>
  <si>
    <t>700: VIII. HUMANITARIAN AID</t>
  </si>
  <si>
    <t>NGOs &amp; Civil Society</t>
  </si>
  <si>
    <t>Public-Private Partnerships (PPP)</t>
  </si>
  <si>
    <t>Multilateral Organisations</t>
  </si>
  <si>
    <t>data extracted on 22 Feb 2011 17:30 UTC (GMT) from OECD.Stat</t>
  </si>
  <si>
    <t>Not known/other</t>
  </si>
  <si>
    <t>Top first-level recipients, 2009 (constant 2008 prices)</t>
  </si>
  <si>
    <t>Top 10 delivery agencies 2009</t>
  </si>
  <si>
    <t>US$m (constant 2008 prices)</t>
  </si>
  <si>
    <t>UNOCHA</t>
  </si>
  <si>
    <t>5yr average</t>
  </si>
  <si>
    <t>Bilateral humanitarian aid</t>
  </si>
  <si>
    <t>North of Sahara, regional</t>
  </si>
  <si>
    <t>South America, regional</t>
  </si>
  <si>
    <t>Row Labels</t>
  </si>
  <si>
    <t>data extracted on 03 Mar 2011 09:45 UTC (GMT) from OECD.Stat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</si>
</sst>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%"/>
    <numFmt numFmtId="166" formatCode="_-* #,##0_-;\-* #,##0_-;_-* &quot;-&quot;??_-;_-@_-"/>
    <numFmt numFmtId="167" formatCode="_-* #,##0.0_-;\-* #,##0.0_-;_-* &quot;-&quot;??_-;_-@_-"/>
    <numFmt numFmtId="168" formatCode="#,##0.00_);[Red]\-#,##0.00_);0.00_);@_)"/>
    <numFmt numFmtId="169" formatCode="* _(#,##0.00_);[Red]* \(#,##0.00\);* _(&quot;-&quot;?_);@_)"/>
    <numFmt numFmtId="170" formatCode="\$\ * _(#,##0_);[Red]\$\ * \(#,##0\);\$\ * _(&quot;-&quot;?_);@_)"/>
    <numFmt numFmtId="171" formatCode="\$\ * _(#,##0.00_);[Red]\$\ * \(#,##0.00\);\$\ * _(&quot;-&quot;?_);@_)"/>
    <numFmt numFmtId="172" formatCode="[$EUR]\ * _(#,##0_);[Red][$EUR]\ * \(#,##0\);[$EUR]\ * _(&quot;-&quot;?_);@_)"/>
    <numFmt numFmtId="173" formatCode="[$EUR]\ * _(#,##0.00_);[Red][$EUR]\ * \(#,##0.00\);[$EUR]\ * _(&quot;-&quot;?_);@_)"/>
    <numFmt numFmtId="174" formatCode="\€\ * _(#,##0_);[Red]\€\ * \(#,##0\);\€\ * _(&quot;-&quot;?_);@_)"/>
    <numFmt numFmtId="175" formatCode="\€\ * _(#,##0.00_);[Red]\€\ * \(#,##0.00\);\€\ * _(&quot;-&quot;?_);@_)"/>
    <numFmt numFmtId="176" formatCode="[$GBP]\ * _(#,##0_);[Red][$GBP]\ * \(#,##0\);[$GBP]\ * _(&quot;-&quot;?_);@_)"/>
    <numFmt numFmtId="177" formatCode="[$GBP]\ * _(#,##0.00_);[Red][$GBP]\ * \(#,##0.00\);[$GBP]\ * _(&quot;-&quot;?_);@_)"/>
    <numFmt numFmtId="178" formatCode="\£\ * _(#,##0_);[Red]\£\ * \(#,##0\);\£\ * _(&quot;-&quot;?_);@_)"/>
    <numFmt numFmtId="179" formatCode="\£\ * _(#,##0.00_);[Red]\£\ * \(#,##0.00\);\£\ * _(&quot;-&quot;?_);@_)"/>
    <numFmt numFmtId="180" formatCode="[$USD]\ * _(#,##0_);[Red][$USD]\ * \(#,##0\);[$USD]\ * _(&quot;-&quot;?_);@_)"/>
    <numFmt numFmtId="181" formatCode="[$USD]\ * _(#,##0.00_);[Red][$USD]\ * \(#,##0.00\);[$USD]\ * _(&quot;-&quot;?_);@_)"/>
    <numFmt numFmtId="182" formatCode="dd\ mmm\ yy_)"/>
    <numFmt numFmtId="183" formatCode="mmm\ yy_)"/>
    <numFmt numFmtId="184" formatCode="yyyy_)"/>
    <numFmt numFmtId="185" formatCode="#,##0_);[Red]\-#,##0_);0_);@_)"/>
    <numFmt numFmtId="186" formatCode="#,##0%;[Red]\-#,##0%;0%;@_)"/>
    <numFmt numFmtId="187" formatCode="#,##0.00%;[Red]\-#,##0.00%;0.00%;@_)"/>
    <numFmt numFmtId="188" formatCode="_-* #,##0.0_-;\-* #,##0.0_-;_-* &quot;-&quot;?_-;_-@_-"/>
    <numFmt numFmtId="189" formatCode="[$-809]dd\ mmmm\ yyyy"/>
    <numFmt numFmtId="190" formatCode="0.0000"/>
    <numFmt numFmtId="191" formatCode="0.000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8"/>
      <color indexed="9"/>
      <name val="Verdana"/>
      <family val="2"/>
    </font>
    <font>
      <sz val="8"/>
      <color indexed="9"/>
      <name val="Verdana"/>
      <family val="2"/>
    </font>
    <font>
      <b/>
      <sz val="8"/>
      <color indexed="56"/>
      <name val="Verdana"/>
      <family val="2"/>
    </font>
    <font>
      <sz val="8"/>
      <color indexed="56"/>
      <name val="Verdana"/>
      <family val="2"/>
    </font>
    <font>
      <u val="single"/>
      <sz val="8"/>
      <color indexed="56"/>
      <name val="Verdana"/>
      <family val="2"/>
    </font>
    <font>
      <b/>
      <sz val="8"/>
      <color indexed="60"/>
      <name val="Verdana"/>
      <family val="2"/>
    </font>
    <font>
      <b/>
      <sz val="9"/>
      <color indexed="10"/>
      <name val="Courier New"/>
      <family val="3"/>
    </font>
    <font>
      <sz val="8"/>
      <color indexed="60"/>
      <name val="Verdana"/>
      <family val="2"/>
    </font>
    <font>
      <sz val="8"/>
      <name val="Arial"/>
      <family val="2"/>
    </font>
    <font>
      <u val="single"/>
      <sz val="8"/>
      <name val="Verdana"/>
      <family val="2"/>
    </font>
    <font>
      <sz val="8"/>
      <name val="Verdana"/>
      <family val="2"/>
    </font>
    <font>
      <b/>
      <sz val="9"/>
      <name val="Tahoma"/>
      <family val="2"/>
    </font>
    <font>
      <sz val="9"/>
      <name val="Tahoma"/>
      <family val="2"/>
    </font>
    <font>
      <b/>
      <u val="single"/>
      <sz val="9"/>
      <color indexed="18"/>
      <name val="Verdana"/>
      <family val="2"/>
    </font>
    <font>
      <b/>
      <sz val="8"/>
      <name val="Tahoma"/>
      <family val="2"/>
    </font>
    <font>
      <sz val="8"/>
      <name val="Tahoma"/>
      <family val="2"/>
    </font>
    <font>
      <u val="single"/>
      <sz val="8"/>
      <color indexed="60"/>
      <name val="Verdana"/>
      <family val="2"/>
    </font>
    <font>
      <b/>
      <sz val="8"/>
      <name val="Arial"/>
      <family val="2"/>
    </font>
    <font>
      <u val="single"/>
      <sz val="8"/>
      <color indexed="9"/>
      <name val="Verdana"/>
      <family val="2"/>
    </font>
    <font>
      <b/>
      <sz val="8"/>
      <name val="Verdana"/>
      <family val="2"/>
    </font>
    <font>
      <i/>
      <sz val="9"/>
      <color indexed="5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9"/>
      <color indexed="16"/>
      <name val="Arial"/>
      <family val="2"/>
    </font>
    <font>
      <sz val="10"/>
      <color indexed="8"/>
      <name val="Calibri"/>
      <family val="0"/>
    </font>
    <font>
      <sz val="7.75"/>
      <color indexed="8"/>
      <name val="Calibri"/>
      <family val="0"/>
    </font>
    <font>
      <sz val="9.2"/>
      <color indexed="8"/>
      <name val="Calibri"/>
      <family val="0"/>
    </font>
    <font>
      <sz val="8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u val="single"/>
      <sz val="9.3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56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u val="single"/>
      <sz val="9.3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  <font>
      <i/>
      <sz val="11"/>
      <color theme="1"/>
      <name val="Calibri"/>
      <family val="2"/>
    </font>
    <font>
      <sz val="11"/>
      <color theme="3"/>
      <name val="Calibri"/>
      <family val="2"/>
    </font>
    <font>
      <sz val="8"/>
      <color theme="1"/>
      <name val="Calibri"/>
      <family val="2"/>
    </font>
    <font>
      <b/>
      <sz val="8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99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theme="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theme="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tted">
        <color indexed="57"/>
      </left>
      <right style="dotted">
        <color indexed="57"/>
      </right>
      <top style="dotted">
        <color indexed="57"/>
      </top>
      <bottom style="dotted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>
        <color indexed="41"/>
      </top>
      <bottom style="medium">
        <color indexed="41"/>
      </bottom>
    </border>
    <border>
      <left/>
      <right/>
      <top style="medium">
        <color indexed="41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 style="thin">
        <color rgb="FFC0C0C0"/>
      </left>
      <right style="thin">
        <color rgb="FFC0C0C0"/>
      </right>
      <top/>
      <bottom/>
    </border>
    <border>
      <left>
        <color indexed="63"/>
      </left>
      <right>
        <color indexed="63"/>
      </right>
      <top style="thin">
        <color theme="4" tint="0.39998000860214233"/>
      </top>
      <bottom>
        <color indexed="63"/>
      </bottom>
    </border>
    <border>
      <left>
        <color indexed="63"/>
      </left>
      <right>
        <color indexed="63"/>
      </right>
      <top style="thin">
        <color rgb="FFC0C0C0"/>
      </top>
      <bottom style="thin">
        <color rgb="FFC0C0C0"/>
      </bottom>
    </border>
    <border>
      <left style="thin">
        <color rgb="FFC0C0C0"/>
      </left>
      <right>
        <color indexed="63"/>
      </right>
      <top style="thin">
        <color rgb="FFC0C0C0"/>
      </top>
      <bottom style="thin">
        <color rgb="FFC0C0C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hair">
        <color rgb="FFFFFFCC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 style="thin">
        <color rgb="FFC0C0C0"/>
      </right>
      <top>
        <color indexed="63"/>
      </top>
      <bottom>
        <color indexed="63"/>
      </bottom>
    </border>
    <border>
      <left style="thin">
        <color rgb="FFC0C0C0"/>
      </left>
      <right style="thin">
        <color rgb="FFC0C0C0"/>
      </right>
      <top style="thin">
        <color rgb="FFC0C0C0"/>
      </top>
      <bottom>
        <color indexed="63"/>
      </bottom>
    </border>
    <border>
      <left style="thin">
        <color rgb="FFC0C0C0"/>
      </left>
      <right style="thin">
        <color rgb="FFC0C0C0"/>
      </right>
      <top>
        <color indexed="63"/>
      </top>
      <bottom style="thin">
        <color rgb="FFC0C0C0"/>
      </bottom>
    </border>
  </borders>
  <cellStyleXfs count="13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168" fontId="24" fillId="0" borderId="0" applyNumberFormat="0" applyAlignment="0">
      <protection/>
    </xf>
    <xf numFmtId="0" fontId="25" fillId="29" borderId="0" applyNumberFormat="0">
      <alignment horizontal="center" vertical="top" wrapText="1"/>
      <protection/>
    </xf>
    <xf numFmtId="0" fontId="25" fillId="29" borderId="0" applyNumberFormat="0">
      <alignment horizontal="left" vertical="top" wrapText="1"/>
      <protection/>
    </xf>
    <xf numFmtId="0" fontId="25" fillId="29" borderId="0" applyNumberFormat="0">
      <alignment horizontal="centerContinuous" vertical="top"/>
      <protection/>
    </xf>
    <xf numFmtId="0" fontId="26" fillId="29" borderId="0" applyNumberFormat="0">
      <alignment horizontal="center" vertical="top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9" fontId="26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4" fontId="26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27" fillId="29" borderId="0" applyNumberFormat="0">
      <alignment vertical="center"/>
      <protection/>
    </xf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26" fillId="31" borderId="0" applyNumberFormat="0" applyFont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5" fillId="32" borderId="1" applyNumberFormat="0" applyAlignment="0" applyProtection="0"/>
    <xf numFmtId="0" fontId="26" fillId="0" borderId="6" applyNumberFormat="0" applyAlignment="0">
      <protection/>
    </xf>
    <xf numFmtId="0" fontId="26" fillId="0" borderId="7" applyNumberFormat="0" applyAlignment="0">
      <protection locked="0"/>
    </xf>
    <xf numFmtId="185" fontId="26" fillId="33" borderId="7" applyNumberFormat="0" applyAlignment="0">
      <protection locked="0"/>
    </xf>
    <xf numFmtId="0" fontId="26" fillId="34" borderId="0" applyNumberFormat="0" applyAlignment="0">
      <protection/>
    </xf>
    <xf numFmtId="0" fontId="26" fillId="35" borderId="0" applyNumberFormat="0" applyAlignment="0">
      <protection/>
    </xf>
    <xf numFmtId="0" fontId="26" fillId="0" borderId="8" applyNumberFormat="0" applyAlignment="0">
      <protection locked="0"/>
    </xf>
    <xf numFmtId="0" fontId="76" fillId="0" borderId="9" applyNumberFormat="0" applyFill="0" applyAlignment="0" applyProtection="0"/>
    <xf numFmtId="0" fontId="31" fillId="0" borderId="0" applyNumberFormat="0" applyAlignment="0">
      <protection/>
    </xf>
    <xf numFmtId="0" fontId="77" fillId="36" borderId="0" applyNumberFormat="0" applyBorder="0" applyAlignment="0" applyProtection="0"/>
    <xf numFmtId="0" fontId="3" fillId="0" borderId="0">
      <alignment/>
      <protection/>
    </xf>
    <xf numFmtId="0" fontId="2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7" borderId="10" applyNumberFormat="0" applyFont="0" applyAlignment="0" applyProtection="0"/>
    <xf numFmtId="185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78" fillId="27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6" fontId="26" fillId="0" borderId="0" applyFont="0" applyFill="0" applyBorder="0" applyAlignment="0" applyProtection="0"/>
    <xf numFmtId="187" fontId="26" fillId="0" borderId="0" applyFont="0" applyFill="0" applyBorder="0" applyAlignment="0" applyProtection="0"/>
    <xf numFmtId="0" fontId="25" fillId="0" borderId="0" applyNumberFormat="0" applyFill="0" applyBorder="0">
      <alignment horizontal="left" vertical="center" wrapText="1"/>
      <protection/>
    </xf>
    <xf numFmtId="0" fontId="26" fillId="0" borderId="0" applyNumberFormat="0" applyFill="0" applyBorder="0">
      <alignment horizontal="left" vertical="center" wrapText="1" indent="1"/>
      <protection/>
    </xf>
    <xf numFmtId="0" fontId="2" fillId="0" borderId="0">
      <alignment vertical="top"/>
      <protection/>
    </xf>
    <xf numFmtId="185" fontId="25" fillId="0" borderId="12" applyNumberFormat="0" applyFill="0" applyAlignment="0" applyProtection="0"/>
    <xf numFmtId="185" fontId="26" fillId="0" borderId="13" applyNumberFormat="0" applyFont="0" applyFill="0" applyAlignment="0" applyProtection="0"/>
    <xf numFmtId="0" fontId="26" fillId="38" borderId="0" applyNumberFormat="0" applyFont="0" applyBorder="0" applyAlignment="0" applyProtection="0"/>
    <xf numFmtId="0" fontId="26" fillId="0" borderId="0" applyNumberFormat="0" applyFont="0" applyFill="0" applyAlignment="0" applyProtection="0"/>
    <xf numFmtId="185" fontId="26" fillId="0" borderId="0" applyNumberFormat="0" applyFont="0" applyBorder="0" applyAlignment="0" applyProtection="0"/>
    <xf numFmtId="49" fontId="26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14" applyNumberFormat="0" applyFill="0" applyAlignment="0" applyProtection="0"/>
    <xf numFmtId="185" fontId="25" fillId="29" borderId="0" applyNumberFormat="0" applyAlignment="0" applyProtection="0"/>
    <xf numFmtId="0" fontId="26" fillId="0" borderId="0" applyNumberFormat="0" applyFont="0" applyBorder="0" applyAlignment="0" applyProtection="0"/>
    <xf numFmtId="0" fontId="26" fillId="0" borderId="0" applyNumberFormat="0" applyFont="0" applyAlignment="0" applyProtection="0"/>
    <xf numFmtId="0" fontId="81" fillId="0" borderId="0" applyNumberFormat="0" applyFill="0" applyBorder="0" applyAlignment="0" applyProtection="0"/>
  </cellStyleXfs>
  <cellXfs count="184">
    <xf numFmtId="0" fontId="0" fillId="0" borderId="0" xfId="0" applyFont="1" applyAlignment="1">
      <alignment/>
    </xf>
    <xf numFmtId="0" fontId="65" fillId="39" borderId="0" xfId="0" applyFont="1" applyFill="1" applyAlignment="1">
      <alignment/>
    </xf>
    <xf numFmtId="164" fontId="0" fillId="0" borderId="0" xfId="0" applyNumberFormat="1" applyAlignment="1">
      <alignment/>
    </xf>
    <xf numFmtId="0" fontId="7" fillId="40" borderId="15" xfId="0" applyFont="1" applyFill="1" applyBorder="1" applyAlignment="1">
      <alignment horizontal="left" vertical="top" wrapText="1"/>
    </xf>
    <xf numFmtId="0" fontId="72" fillId="0" borderId="0" xfId="82" applyAlignment="1" applyProtection="1">
      <alignment/>
      <protection/>
    </xf>
    <xf numFmtId="0" fontId="9" fillId="41" borderId="15" xfId="0" applyFont="1" applyFill="1" applyBorder="1" applyAlignment="1">
      <alignment wrapText="1"/>
    </xf>
    <xf numFmtId="0" fontId="10" fillId="42" borderId="15" xfId="0" applyFont="1" applyFill="1" applyBorder="1" applyAlignment="1">
      <alignment horizontal="center"/>
    </xf>
    <xf numFmtId="0" fontId="11" fillId="41" borderId="15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167" fontId="0" fillId="0" borderId="0" xfId="47" applyNumberFormat="1" applyFont="1" applyAlignment="1">
      <alignment/>
    </xf>
    <xf numFmtId="0" fontId="17" fillId="0" borderId="15" xfId="0" applyFont="1" applyBorder="1" applyAlignment="1">
      <alignment horizontal="left" wrapText="1"/>
    </xf>
    <xf numFmtId="0" fontId="62" fillId="43" borderId="0" xfId="0" applyFont="1" applyFill="1" applyAlignment="1">
      <alignment/>
    </xf>
    <xf numFmtId="0" fontId="65" fillId="39" borderId="0" xfId="0" applyFont="1" applyFill="1" applyBorder="1" applyAlignment="1">
      <alignment/>
    </xf>
    <xf numFmtId="0" fontId="65" fillId="39" borderId="0" xfId="0" applyFont="1" applyFill="1" applyBorder="1" applyAlignment="1">
      <alignment vertical="top" wrapText="1"/>
    </xf>
    <xf numFmtId="0" fontId="65" fillId="39" borderId="0" xfId="0" applyFont="1" applyFill="1" applyAlignment="1">
      <alignment vertical="top" wrapText="1"/>
    </xf>
    <xf numFmtId="0" fontId="12" fillId="0" borderId="15" xfId="0" applyFont="1" applyBorder="1" applyAlignment="1">
      <alignment/>
    </xf>
    <xf numFmtId="0" fontId="13" fillId="0" borderId="0" xfId="0" applyFont="1" applyAlignment="1">
      <alignment horizontal="left"/>
    </xf>
    <xf numFmtId="0" fontId="0" fillId="0" borderId="16" xfId="0" applyBorder="1" applyAlignment="1">
      <alignment/>
    </xf>
    <xf numFmtId="0" fontId="7" fillId="40" borderId="16" xfId="0" applyFont="1" applyFill="1" applyBorder="1" applyAlignment="1">
      <alignment horizontal="center" vertical="top" wrapText="1"/>
    </xf>
    <xf numFmtId="0" fontId="14" fillId="44" borderId="16" xfId="0" applyFont="1" applyFill="1" applyBorder="1" applyAlignment="1">
      <alignment wrapText="1"/>
    </xf>
    <xf numFmtId="164" fontId="0" fillId="0" borderId="16" xfId="0" applyNumberFormat="1" applyBorder="1" applyAlignment="1">
      <alignment/>
    </xf>
    <xf numFmtId="165" fontId="0" fillId="0" borderId="0" xfId="119" applyNumberFormat="1" applyFont="1" applyAlignment="1">
      <alignment/>
    </xf>
    <xf numFmtId="0" fontId="80" fillId="45" borderId="17" xfId="0" applyFont="1" applyFill="1" applyBorder="1" applyAlignment="1">
      <alignment/>
    </xf>
    <xf numFmtId="0" fontId="11" fillId="41" borderId="18" xfId="0" applyFont="1" applyFill="1" applyBorder="1" applyAlignment="1">
      <alignment vertical="top" wrapText="1"/>
    </xf>
    <xf numFmtId="164" fontId="0" fillId="0" borderId="0" xfId="0" applyNumberFormat="1" applyFont="1" applyFill="1" applyAlignment="1">
      <alignment/>
    </xf>
    <xf numFmtId="0" fontId="7" fillId="40" borderId="15" xfId="98" applyFont="1" applyFill="1" applyBorder="1" applyAlignment="1">
      <alignment horizontal="center" vertical="top" wrapText="1"/>
      <protection/>
    </xf>
    <xf numFmtId="0" fontId="10" fillId="42" borderId="15" xfId="98" applyFont="1" applyFill="1" applyBorder="1" applyAlignment="1">
      <alignment horizontal="center"/>
      <protection/>
    </xf>
    <xf numFmtId="165" fontId="0" fillId="0" borderId="0" xfId="119" applyNumberFormat="1" applyFont="1" applyAlignment="1">
      <alignment/>
    </xf>
    <xf numFmtId="10" fontId="0" fillId="0" borderId="0" xfId="119" applyNumberFormat="1" applyFont="1" applyAlignment="1">
      <alignment/>
    </xf>
    <xf numFmtId="2" fontId="0" fillId="0" borderId="0" xfId="0" applyNumberFormat="1" applyAlignment="1">
      <alignment/>
    </xf>
    <xf numFmtId="167" fontId="0" fillId="0" borderId="0" xfId="47" applyNumberFormat="1" applyFont="1" applyAlignment="1">
      <alignment/>
    </xf>
    <xf numFmtId="166" fontId="0" fillId="0" borderId="0" xfId="47" applyNumberFormat="1" applyFont="1" applyAlignment="1">
      <alignment/>
    </xf>
    <xf numFmtId="0" fontId="17" fillId="0" borderId="15" xfId="96" applyFont="1" applyBorder="1" applyAlignment="1">
      <alignment horizontal="left" wrapText="1"/>
      <protection/>
    </xf>
    <xf numFmtId="0" fontId="3" fillId="0" borderId="0" xfId="96">
      <alignment/>
      <protection/>
    </xf>
    <xf numFmtId="0" fontId="7" fillId="40" borderId="15" xfId="96" applyFont="1" applyFill="1" applyBorder="1" applyAlignment="1">
      <alignment horizontal="center" vertical="top" wrapText="1"/>
      <protection/>
    </xf>
    <xf numFmtId="0" fontId="8" fillId="40" borderId="15" xfId="96" applyFont="1" applyFill="1" applyBorder="1" applyAlignment="1">
      <alignment horizontal="center" vertical="top" wrapText="1"/>
      <protection/>
    </xf>
    <xf numFmtId="0" fontId="9" fillId="41" borderId="15" xfId="96" applyFont="1" applyFill="1" applyBorder="1" applyAlignment="1">
      <alignment wrapText="1"/>
      <protection/>
    </xf>
    <xf numFmtId="0" fontId="10" fillId="42" borderId="15" xfId="96" applyFont="1" applyFill="1" applyBorder="1" applyAlignment="1">
      <alignment horizontal="center"/>
      <protection/>
    </xf>
    <xf numFmtId="0" fontId="11" fillId="41" borderId="15" xfId="96" applyFont="1" applyFill="1" applyBorder="1" applyAlignment="1">
      <alignment vertical="top" wrapText="1"/>
      <protection/>
    </xf>
    <xf numFmtId="2" fontId="12" fillId="0" borderId="15" xfId="96" applyNumberFormat="1" applyFont="1" applyBorder="1" applyAlignment="1">
      <alignment horizontal="right"/>
      <protection/>
    </xf>
    <xf numFmtId="0" fontId="13" fillId="0" borderId="0" xfId="96" applyFont="1" applyAlignment="1">
      <alignment horizontal="left"/>
      <protection/>
    </xf>
    <xf numFmtId="164" fontId="12" fillId="0" borderId="15" xfId="96" applyNumberFormat="1" applyFont="1" applyBorder="1" applyAlignment="1">
      <alignment horizontal="right"/>
      <protection/>
    </xf>
    <xf numFmtId="0" fontId="82" fillId="0" borderId="0" xfId="0" applyFont="1" applyAlignment="1">
      <alignment vertical="top" wrapText="1"/>
    </xf>
    <xf numFmtId="0" fontId="82" fillId="0" borderId="0" xfId="0" applyFont="1" applyAlignment="1">
      <alignment horizontal="center" vertical="top"/>
    </xf>
    <xf numFmtId="0" fontId="57" fillId="0" borderId="15" xfId="96" applyFont="1" applyFill="1" applyBorder="1" applyAlignment="1">
      <alignment vertical="top" wrapText="1"/>
      <protection/>
    </xf>
    <xf numFmtId="164" fontId="57" fillId="0" borderId="15" xfId="96" applyNumberFormat="1" applyFont="1" applyBorder="1" applyAlignment="1">
      <alignment horizontal="right"/>
      <protection/>
    </xf>
    <xf numFmtId="0" fontId="83" fillId="0" borderId="0" xfId="0" applyFont="1" applyAlignment="1" quotePrefix="1">
      <alignment horizontal="right"/>
    </xf>
    <xf numFmtId="0" fontId="0" fillId="0" borderId="0" xfId="0" applyAlignment="1">
      <alignment horizontal="left"/>
    </xf>
    <xf numFmtId="164" fontId="12" fillId="0" borderId="15" xfId="0" applyNumberFormat="1" applyFont="1" applyFill="1" applyBorder="1" applyAlignment="1">
      <alignment horizontal="right"/>
    </xf>
    <xf numFmtId="165" fontId="84" fillId="0" borderId="0" xfId="0" applyNumberFormat="1" applyFont="1" applyAlignment="1">
      <alignment/>
    </xf>
    <xf numFmtId="0" fontId="84" fillId="0" borderId="0" xfId="0" applyFont="1" applyAlignment="1">
      <alignment/>
    </xf>
    <xf numFmtId="165" fontId="0" fillId="0" borderId="0" xfId="0" applyNumberFormat="1" applyAlignment="1">
      <alignment/>
    </xf>
    <xf numFmtId="165" fontId="83" fillId="0" borderId="0" xfId="0" applyNumberFormat="1" applyFont="1" applyAlignment="1">
      <alignment/>
    </xf>
    <xf numFmtId="2" fontId="84" fillId="0" borderId="0" xfId="0" applyNumberFormat="1" applyFont="1" applyFill="1" applyAlignment="1">
      <alignment/>
    </xf>
    <xf numFmtId="0" fontId="84" fillId="0" borderId="0" xfId="0" applyFont="1" applyFill="1" applyAlignment="1">
      <alignment horizontal="left"/>
    </xf>
    <xf numFmtId="9" fontId="0" fillId="0" borderId="0" xfId="119" applyFont="1" applyAlignment="1">
      <alignment/>
    </xf>
    <xf numFmtId="0" fontId="80" fillId="0" borderId="0" xfId="0" applyFont="1" applyFill="1" applyAlignment="1">
      <alignment/>
    </xf>
    <xf numFmtId="0" fontId="0" fillId="0" borderId="0" xfId="0" applyFill="1" applyAlignment="1">
      <alignment/>
    </xf>
    <xf numFmtId="0" fontId="80" fillId="0" borderId="0" xfId="0" applyNumberFormat="1" applyFont="1" applyFill="1" applyAlignment="1">
      <alignment horizontal="center"/>
    </xf>
    <xf numFmtId="0" fontId="7" fillId="40" borderId="15" xfId="0" applyFont="1" applyFill="1" applyBorder="1" applyAlignment="1">
      <alignment horizontal="center" vertical="top" wrapText="1"/>
    </xf>
    <xf numFmtId="0" fontId="20" fillId="41" borderId="15" xfId="0" applyFont="1" applyFill="1" applyBorder="1" applyAlignment="1">
      <alignment vertical="top" wrapText="1"/>
    </xf>
    <xf numFmtId="0" fontId="12" fillId="0" borderId="15" xfId="0" applyNumberFormat="1" applyFont="1" applyBorder="1" applyAlignment="1">
      <alignment horizontal="right"/>
    </xf>
    <xf numFmtId="0" fontId="12" fillId="37" borderId="15" xfId="0" applyNumberFormat="1" applyFont="1" applyFill="1" applyBorder="1" applyAlignment="1">
      <alignment horizontal="right"/>
    </xf>
    <xf numFmtId="165" fontId="0" fillId="0" borderId="0" xfId="119" applyNumberFormat="1" applyFont="1" applyAlignment="1">
      <alignment/>
    </xf>
    <xf numFmtId="0" fontId="0" fillId="0" borderId="0" xfId="0" applyNumberFormat="1" applyAlignment="1">
      <alignment/>
    </xf>
    <xf numFmtId="0" fontId="80" fillId="45" borderId="19" xfId="0" applyFont="1" applyFill="1" applyBorder="1" applyAlignment="1">
      <alignment horizontal="left"/>
    </xf>
    <xf numFmtId="0" fontId="80" fillId="45" borderId="19" xfId="0" applyNumberFormat="1" applyFont="1" applyFill="1" applyBorder="1" applyAlignment="1">
      <alignment/>
    </xf>
    <xf numFmtId="0" fontId="3" fillId="41" borderId="0" xfId="96" applyFill="1">
      <alignment/>
      <protection/>
    </xf>
    <xf numFmtId="0" fontId="3" fillId="0" borderId="0" xfId="96" applyFill="1">
      <alignment/>
      <protection/>
    </xf>
    <xf numFmtId="0" fontId="3" fillId="2" borderId="0" xfId="96" applyFill="1">
      <alignment/>
      <protection/>
    </xf>
    <xf numFmtId="0" fontId="9" fillId="41" borderId="20" xfId="96" applyFont="1" applyFill="1" applyBorder="1" applyAlignment="1">
      <alignment wrapText="1"/>
      <protection/>
    </xf>
    <xf numFmtId="167" fontId="12" fillId="0" borderId="15" xfId="47" applyNumberFormat="1" applyFont="1" applyFill="1" applyBorder="1" applyAlignment="1">
      <alignment horizontal="right"/>
    </xf>
    <xf numFmtId="167" fontId="21" fillId="0" borderId="15" xfId="47" applyNumberFormat="1" applyFont="1" applyFill="1" applyBorder="1" applyAlignment="1">
      <alignment horizontal="right"/>
    </xf>
    <xf numFmtId="0" fontId="11" fillId="41" borderId="21" xfId="96" applyFont="1" applyFill="1" applyBorder="1" applyAlignment="1">
      <alignment vertical="top" wrapText="1"/>
      <protection/>
    </xf>
    <xf numFmtId="165" fontId="3" fillId="0" borderId="0" xfId="119" applyNumberFormat="1" applyFont="1" applyFill="1" applyAlignment="1">
      <alignment/>
    </xf>
    <xf numFmtId="0" fontId="7" fillId="40" borderId="0" xfId="96" applyFont="1" applyFill="1" applyBorder="1" applyAlignment="1">
      <alignment horizontal="center" vertical="top" wrapText="1"/>
      <protection/>
    </xf>
    <xf numFmtId="0" fontId="10" fillId="42" borderId="0" xfId="96" applyFont="1" applyFill="1" applyBorder="1" applyAlignment="1">
      <alignment horizontal="center"/>
      <protection/>
    </xf>
    <xf numFmtId="2" fontId="12" fillId="0" borderId="0" xfId="96" applyNumberFormat="1" applyFont="1" applyBorder="1" applyAlignment="1">
      <alignment horizontal="right"/>
      <protection/>
    </xf>
    <xf numFmtId="164" fontId="12" fillId="0" borderId="0" xfId="96" applyNumberFormat="1" applyFont="1" applyBorder="1" applyAlignment="1">
      <alignment horizontal="right"/>
      <protection/>
    </xf>
    <xf numFmtId="0" fontId="12" fillId="0" borderId="15" xfId="96" applyNumberFormat="1" applyFont="1" applyBorder="1" applyAlignment="1">
      <alignment horizontal="right"/>
      <protection/>
    </xf>
    <xf numFmtId="0" fontId="12" fillId="37" borderId="15" xfId="96" applyNumberFormat="1" applyFont="1" applyFill="1" applyBorder="1" applyAlignment="1">
      <alignment horizontal="right"/>
      <protection/>
    </xf>
    <xf numFmtId="0" fontId="80" fillId="0" borderId="0" xfId="0" applyFont="1" applyAlignment="1">
      <alignment/>
    </xf>
    <xf numFmtId="165" fontId="0" fillId="0" borderId="0" xfId="119" applyNumberFormat="1" applyFont="1" applyAlignment="1">
      <alignment/>
    </xf>
    <xf numFmtId="165" fontId="83" fillId="0" borderId="0" xfId="119" applyNumberFormat="1" applyFont="1" applyAlignment="1">
      <alignment/>
    </xf>
    <xf numFmtId="165" fontId="0" fillId="0" borderId="0" xfId="119" applyNumberFormat="1" applyFont="1" applyAlignment="1">
      <alignment/>
    </xf>
    <xf numFmtId="165" fontId="0" fillId="0" borderId="0" xfId="119" applyNumberFormat="1" applyFont="1" applyAlignment="1">
      <alignment/>
    </xf>
    <xf numFmtId="0" fontId="17" fillId="41" borderId="15" xfId="0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0" fontId="7" fillId="2" borderId="15" xfId="0" applyFont="1" applyFill="1" applyBorder="1" applyAlignment="1">
      <alignment horizontal="center" vertical="top" wrapText="1"/>
    </xf>
    <xf numFmtId="0" fontId="8" fillId="2" borderId="15" xfId="0" applyFont="1" applyFill="1" applyBorder="1" applyAlignment="1">
      <alignment horizontal="center" vertical="top" wrapText="1"/>
    </xf>
    <xf numFmtId="0" fontId="9" fillId="41" borderId="20" xfId="0" applyFont="1" applyFill="1" applyBorder="1" applyAlignment="1">
      <alignment wrapText="1"/>
    </xf>
    <xf numFmtId="0" fontId="10" fillId="0" borderId="15" xfId="0" applyFont="1" applyFill="1" applyBorder="1" applyAlignment="1">
      <alignment horizontal="center"/>
    </xf>
    <xf numFmtId="0" fontId="11" fillId="41" borderId="20" xfId="0" applyFont="1" applyFill="1" applyBorder="1" applyAlignment="1">
      <alignment vertical="top" wrapText="1"/>
    </xf>
    <xf numFmtId="0" fontId="23" fillId="41" borderId="20" xfId="0" applyFont="1" applyFill="1" applyBorder="1" applyAlignment="1">
      <alignment vertical="top" wrapText="1"/>
    </xf>
    <xf numFmtId="0" fontId="11" fillId="41" borderId="21" xfId="0" applyFont="1" applyFill="1" applyBorder="1" applyAlignment="1">
      <alignment vertical="top" wrapText="1"/>
    </xf>
    <xf numFmtId="0" fontId="0" fillId="46" borderId="0" xfId="0" applyFill="1" applyAlignment="1">
      <alignment/>
    </xf>
    <xf numFmtId="167" fontId="3" fillId="0" borderId="0" xfId="96" applyNumberFormat="1" applyFill="1">
      <alignment/>
      <protection/>
    </xf>
    <xf numFmtId="0" fontId="4" fillId="47" borderId="20" xfId="96" applyFont="1" applyFill="1" applyBorder="1" applyAlignment="1">
      <alignment horizontal="right" vertical="top" wrapText="1"/>
      <protection/>
    </xf>
    <xf numFmtId="0" fontId="6" fillId="40" borderId="20" xfId="96" applyFont="1" applyFill="1" applyBorder="1" applyAlignment="1">
      <alignment horizontal="right" vertical="center" wrapText="1"/>
      <protection/>
    </xf>
    <xf numFmtId="0" fontId="0" fillId="0" borderId="22" xfId="0" applyBorder="1" applyAlignment="1">
      <alignment/>
    </xf>
    <xf numFmtId="0" fontId="80" fillId="0" borderId="23" xfId="0" applyFont="1" applyBorder="1" applyAlignment="1">
      <alignment/>
    </xf>
    <xf numFmtId="0" fontId="80" fillId="0" borderId="0" xfId="0" applyNumberFormat="1" applyFont="1" applyAlignment="1">
      <alignment horizontal="center"/>
    </xf>
    <xf numFmtId="0" fontId="0" fillId="0" borderId="24" xfId="0" applyBorder="1" applyAlignment="1">
      <alignment horizontal="left"/>
    </xf>
    <xf numFmtId="164" fontId="0" fillId="0" borderId="25" xfId="0" applyNumberFormat="1" applyBorder="1" applyAlignment="1">
      <alignment/>
    </xf>
    <xf numFmtId="0" fontId="0" fillId="0" borderId="26" xfId="0" applyBorder="1" applyAlignment="1">
      <alignment horizontal="left"/>
    </xf>
    <xf numFmtId="164" fontId="0" fillId="0" borderId="27" xfId="0" applyNumberFormat="1" applyBorder="1" applyAlignment="1">
      <alignment/>
    </xf>
    <xf numFmtId="164" fontId="83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28" xfId="0" applyBorder="1" applyAlignment="1">
      <alignment horizontal="left"/>
    </xf>
    <xf numFmtId="0" fontId="84" fillId="0" borderId="0" xfId="0" applyFont="1" applyAlignment="1">
      <alignment horizontal="left"/>
    </xf>
    <xf numFmtId="164" fontId="84" fillId="0" borderId="0" xfId="0" applyNumberFormat="1" applyFont="1" applyAlignment="1">
      <alignment/>
    </xf>
    <xf numFmtId="0" fontId="80" fillId="0" borderId="0" xfId="0" applyFont="1" applyAlignment="1">
      <alignment horizontal="center"/>
    </xf>
    <xf numFmtId="0" fontId="10" fillId="42" borderId="29" xfId="0" applyFont="1" applyFill="1" applyBorder="1" applyAlignment="1">
      <alignment horizontal="center"/>
    </xf>
    <xf numFmtId="0" fontId="12" fillId="0" borderId="30" xfId="0" applyNumberFormat="1" applyFont="1" applyBorder="1" applyAlignment="1">
      <alignment horizontal="right"/>
    </xf>
    <xf numFmtId="0" fontId="12" fillId="37" borderId="30" xfId="0" applyNumberFormat="1" applyFont="1" applyFill="1" applyBorder="1" applyAlignment="1">
      <alignment horizontal="right"/>
    </xf>
    <xf numFmtId="0" fontId="7" fillId="40" borderId="21" xfId="0" applyFont="1" applyFill="1" applyBorder="1" applyAlignment="1">
      <alignment vertical="top" wrapText="1"/>
    </xf>
    <xf numFmtId="0" fontId="4" fillId="47" borderId="21" xfId="0" applyFont="1" applyFill="1" applyBorder="1" applyAlignment="1">
      <alignment horizontal="right" vertical="top" wrapText="1"/>
    </xf>
    <xf numFmtId="0" fontId="6" fillId="40" borderId="21" xfId="0" applyFont="1" applyFill="1" applyBorder="1" applyAlignment="1">
      <alignment horizontal="right" vertical="center" wrapText="1"/>
    </xf>
    <xf numFmtId="164" fontId="21" fillId="0" borderId="15" xfId="96" applyNumberFormat="1" applyFont="1" applyBorder="1" applyAlignment="1">
      <alignment horizontal="right"/>
      <protection/>
    </xf>
    <xf numFmtId="0" fontId="65" fillId="48" borderId="0" xfId="0" applyFont="1" applyFill="1" applyAlignment="1">
      <alignment/>
    </xf>
    <xf numFmtId="2" fontId="0" fillId="0" borderId="0" xfId="0" applyNumberFormat="1" applyFill="1" applyAlignment="1">
      <alignment/>
    </xf>
    <xf numFmtId="167" fontId="0" fillId="0" borderId="0" xfId="0" applyNumberFormat="1" applyAlignment="1">
      <alignment/>
    </xf>
    <xf numFmtId="164" fontId="80" fillId="0" borderId="0" xfId="0" applyNumberFormat="1" applyFont="1" applyAlignment="1">
      <alignment horizontal="center"/>
    </xf>
    <xf numFmtId="164" fontId="80" fillId="45" borderId="19" xfId="0" applyNumberFormat="1" applyFont="1" applyFill="1" applyBorder="1" applyAlignment="1">
      <alignment/>
    </xf>
    <xf numFmtId="164" fontId="80" fillId="2" borderId="0" xfId="0" applyNumberFormat="1" applyFont="1" applyFill="1" applyAlignment="1">
      <alignment/>
    </xf>
    <xf numFmtId="165" fontId="0" fillId="45" borderId="0" xfId="119" applyNumberFormat="1" applyFont="1" applyFill="1" applyAlignment="1">
      <alignment/>
    </xf>
    <xf numFmtId="0" fontId="0" fillId="0" borderId="0" xfId="0" applyFont="1" applyAlignment="1">
      <alignment/>
    </xf>
    <xf numFmtId="167" fontId="0" fillId="0" borderId="0" xfId="47" applyNumberFormat="1" applyFont="1" applyAlignment="1">
      <alignment/>
    </xf>
    <xf numFmtId="167" fontId="80" fillId="45" borderId="19" xfId="47" applyNumberFormat="1" applyFont="1" applyFill="1" applyBorder="1" applyAlignment="1">
      <alignment/>
    </xf>
    <xf numFmtId="165" fontId="3" fillId="0" borderId="0" xfId="119" applyNumberFormat="1" applyFont="1" applyAlignment="1">
      <alignment/>
    </xf>
    <xf numFmtId="0" fontId="11" fillId="41" borderId="21" xfId="0" applyFont="1" applyFill="1" applyBorder="1" applyAlignment="1">
      <alignment vertical="top" wrapText="1"/>
    </xf>
    <xf numFmtId="165" fontId="0" fillId="0" borderId="0" xfId="119" applyNumberFormat="1" applyFont="1" applyAlignment="1">
      <alignment/>
    </xf>
    <xf numFmtId="0" fontId="6" fillId="40" borderId="21" xfId="96" applyFont="1" applyFill="1" applyBorder="1" applyAlignment="1">
      <alignment horizontal="right" vertical="center" wrapText="1"/>
      <protection/>
    </xf>
    <xf numFmtId="0" fontId="6" fillId="40" borderId="29" xfId="96" applyFont="1" applyFill="1" applyBorder="1" applyAlignment="1">
      <alignment horizontal="right" vertical="center" wrapText="1"/>
      <protection/>
    </xf>
    <xf numFmtId="0" fontId="85" fillId="0" borderId="31" xfId="0" applyFont="1" applyBorder="1" applyAlignment="1">
      <alignment horizontal="center"/>
    </xf>
    <xf numFmtId="0" fontId="4" fillId="47" borderId="21" xfId="96" applyFont="1" applyFill="1" applyBorder="1" applyAlignment="1">
      <alignment horizontal="right" vertical="top" wrapText="1"/>
      <protection/>
    </xf>
    <xf numFmtId="0" fontId="4" fillId="47" borderId="29" xfId="96" applyFont="1" applyFill="1" applyBorder="1" applyAlignment="1">
      <alignment horizontal="right" vertical="top" wrapText="1"/>
      <protection/>
    </xf>
    <xf numFmtId="0" fontId="5" fillId="47" borderId="21" xfId="96" applyFont="1" applyFill="1" applyBorder="1" applyAlignment="1">
      <alignment vertical="top" wrapText="1"/>
      <protection/>
    </xf>
    <xf numFmtId="0" fontId="5" fillId="47" borderId="20" xfId="96" applyFont="1" applyFill="1" applyBorder="1" applyAlignment="1">
      <alignment vertical="top" wrapText="1"/>
      <protection/>
    </xf>
    <xf numFmtId="0" fontId="60" fillId="46" borderId="0" xfId="96" applyFont="1" applyFill="1">
      <alignment/>
      <protection/>
    </xf>
    <xf numFmtId="0" fontId="5" fillId="47" borderId="21" xfId="0" applyFont="1" applyFill="1" applyBorder="1" applyAlignment="1">
      <alignment vertical="top" wrapText="1"/>
    </xf>
    <xf numFmtId="0" fontId="5" fillId="47" borderId="20" xfId="0" applyFont="1" applyFill="1" applyBorder="1" applyAlignment="1">
      <alignment vertical="top" wrapText="1"/>
    </xf>
    <xf numFmtId="0" fontId="5" fillId="47" borderId="29" xfId="0" applyFont="1" applyFill="1" applyBorder="1" applyAlignment="1">
      <alignment vertical="top" wrapText="1"/>
    </xf>
    <xf numFmtId="0" fontId="22" fillId="47" borderId="21" xfId="0" applyFont="1" applyFill="1" applyBorder="1" applyAlignment="1">
      <alignment vertical="top" wrapText="1"/>
    </xf>
    <xf numFmtId="0" fontId="22" fillId="47" borderId="20" xfId="0" applyFont="1" applyFill="1" applyBorder="1" applyAlignment="1">
      <alignment vertical="top" wrapText="1"/>
    </xf>
    <xf numFmtId="0" fontId="22" fillId="47" borderId="29" xfId="0" applyFont="1" applyFill="1" applyBorder="1" applyAlignment="1">
      <alignment vertical="top" wrapText="1"/>
    </xf>
    <xf numFmtId="0" fontId="5" fillId="47" borderId="21" xfId="0" applyFont="1" applyFill="1" applyBorder="1" applyAlignment="1">
      <alignment horizontal="left" vertical="top" wrapText="1"/>
    </xf>
    <xf numFmtId="0" fontId="5" fillId="47" borderId="20" xfId="0" applyFont="1" applyFill="1" applyBorder="1" applyAlignment="1">
      <alignment horizontal="left" vertical="top" wrapText="1"/>
    </xf>
    <xf numFmtId="0" fontId="5" fillId="47" borderId="29" xfId="0" applyFont="1" applyFill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4" fillId="47" borderId="21" xfId="0" applyFont="1" applyFill="1" applyBorder="1" applyAlignment="1">
      <alignment horizontal="right" vertical="top" wrapText="1"/>
    </xf>
    <xf numFmtId="0" fontId="4" fillId="47" borderId="29" xfId="0" applyFont="1" applyFill="1" applyBorder="1" applyAlignment="1">
      <alignment horizontal="right" vertical="top" wrapText="1"/>
    </xf>
    <xf numFmtId="0" fontId="6" fillId="40" borderId="21" xfId="0" applyFont="1" applyFill="1" applyBorder="1" applyAlignment="1">
      <alignment horizontal="right" vertical="center" wrapText="1"/>
    </xf>
    <xf numFmtId="0" fontId="6" fillId="40" borderId="29" xfId="0" applyFont="1" applyFill="1" applyBorder="1" applyAlignment="1">
      <alignment horizontal="right" vertical="center" wrapText="1"/>
    </xf>
    <xf numFmtId="0" fontId="22" fillId="47" borderId="21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right" vertical="top" wrapText="1"/>
    </xf>
    <xf numFmtId="0" fontId="4" fillId="0" borderId="29" xfId="0" applyFont="1" applyFill="1" applyBorder="1" applyAlignment="1">
      <alignment horizontal="right" vertical="top" wrapText="1"/>
    </xf>
    <xf numFmtId="0" fontId="14" fillId="0" borderId="21" xfId="0" applyFont="1" applyFill="1" applyBorder="1" applyAlignment="1">
      <alignment vertical="top" wrapText="1"/>
    </xf>
    <xf numFmtId="0" fontId="14" fillId="0" borderId="20" xfId="0" applyFont="1" applyFill="1" applyBorder="1" applyAlignment="1">
      <alignment vertical="top" wrapText="1"/>
    </xf>
    <xf numFmtId="0" fontId="14" fillId="0" borderId="29" xfId="0" applyFont="1" applyFill="1" applyBorder="1" applyAlignment="1">
      <alignment vertical="top" wrapText="1"/>
    </xf>
    <xf numFmtId="0" fontId="6" fillId="2" borderId="20" xfId="0" applyFont="1" applyFill="1" applyBorder="1" applyAlignment="1">
      <alignment horizontal="right" vertical="center" wrapText="1"/>
    </xf>
    <xf numFmtId="0" fontId="6" fillId="2" borderId="29" xfId="0" applyFont="1" applyFill="1" applyBorder="1" applyAlignment="1">
      <alignment horizontal="right" vertical="center" wrapText="1"/>
    </xf>
    <xf numFmtId="0" fontId="23" fillId="0" borderId="20" xfId="0" applyFont="1" applyFill="1" applyBorder="1" applyAlignment="1">
      <alignment horizontal="right" vertical="top" wrapText="1"/>
    </xf>
    <xf numFmtId="0" fontId="23" fillId="0" borderId="29" xfId="0" applyFont="1" applyFill="1" applyBorder="1" applyAlignment="1">
      <alignment horizontal="right" vertical="top" wrapText="1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3" fillId="0" borderId="21" xfId="0" applyFont="1" applyFill="1" applyBorder="1" applyAlignment="1">
      <alignment vertical="top" wrapText="1"/>
    </xf>
    <xf numFmtId="0" fontId="13" fillId="0" borderId="20" xfId="0" applyFont="1" applyFill="1" applyBorder="1" applyAlignment="1">
      <alignment vertical="top" wrapText="1"/>
    </xf>
    <xf numFmtId="0" fontId="13" fillId="0" borderId="29" xfId="0" applyFont="1" applyFill="1" applyBorder="1" applyAlignment="1">
      <alignment vertical="top" wrapText="1"/>
    </xf>
    <xf numFmtId="0" fontId="5" fillId="47" borderId="29" xfId="96" applyFont="1" applyFill="1" applyBorder="1" applyAlignment="1">
      <alignment vertical="top" wrapText="1"/>
      <protection/>
    </xf>
    <xf numFmtId="0" fontId="22" fillId="47" borderId="21" xfId="96" applyFont="1" applyFill="1" applyBorder="1" applyAlignment="1">
      <alignment vertical="top" wrapText="1"/>
      <protection/>
    </xf>
    <xf numFmtId="0" fontId="22" fillId="47" borderId="20" xfId="96" applyFont="1" applyFill="1" applyBorder="1" applyAlignment="1">
      <alignment vertical="top" wrapText="1"/>
      <protection/>
    </xf>
    <xf numFmtId="0" fontId="22" fillId="47" borderId="29" xfId="96" applyFont="1" applyFill="1" applyBorder="1" applyAlignment="1">
      <alignment vertical="top" wrapText="1"/>
      <protection/>
    </xf>
    <xf numFmtId="0" fontId="4" fillId="47" borderId="20" xfId="0" applyFont="1" applyFill="1" applyBorder="1" applyAlignment="1">
      <alignment horizontal="right" vertical="top" wrapText="1"/>
    </xf>
    <xf numFmtId="0" fontId="11" fillId="41" borderId="21" xfId="0" applyFont="1" applyFill="1" applyBorder="1" applyAlignment="1">
      <alignment vertical="top" wrapText="1"/>
    </xf>
    <xf numFmtId="0" fontId="11" fillId="41" borderId="29" xfId="0" applyFont="1" applyFill="1" applyBorder="1" applyAlignment="1">
      <alignment vertical="top" wrapText="1"/>
    </xf>
    <xf numFmtId="0" fontId="11" fillId="41" borderId="32" xfId="0" applyFont="1" applyFill="1" applyBorder="1" applyAlignment="1">
      <alignment vertical="top" wrapText="1"/>
    </xf>
    <xf numFmtId="0" fontId="11" fillId="41" borderId="18" xfId="0" applyFont="1" applyFill="1" applyBorder="1" applyAlignment="1">
      <alignment vertical="top" wrapText="1"/>
    </xf>
    <xf numFmtId="0" fontId="11" fillId="41" borderId="33" xfId="0" applyFont="1" applyFill="1" applyBorder="1" applyAlignment="1">
      <alignment vertical="top" wrapText="1"/>
    </xf>
    <xf numFmtId="0" fontId="6" fillId="40" borderId="20" xfId="0" applyFont="1" applyFill="1" applyBorder="1" applyAlignment="1">
      <alignment horizontal="right" vertical="center" wrapText="1"/>
    </xf>
    <xf numFmtId="0" fontId="9" fillId="41" borderId="21" xfId="0" applyFont="1" applyFill="1" applyBorder="1" applyAlignment="1">
      <alignment wrapText="1"/>
    </xf>
    <xf numFmtId="0" fontId="9" fillId="41" borderId="29" xfId="0" applyFont="1" applyFill="1" applyBorder="1" applyAlignment="1">
      <alignment wrapText="1"/>
    </xf>
    <xf numFmtId="165" fontId="0" fillId="0" borderId="0" xfId="119" applyNumberFormat="1" applyFont="1" applyAlignment="1">
      <alignment/>
    </xf>
  </cellXfs>
  <cellStyles count="12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hecksum" xfId="42"/>
    <cellStyle name="Column label" xfId="43"/>
    <cellStyle name="Column label (left aligned)" xfId="44"/>
    <cellStyle name="Column label (no wrap)" xfId="45"/>
    <cellStyle name="Column label (not bold)" xfId="46"/>
    <cellStyle name="Comma" xfId="47"/>
    <cellStyle name="Comma [0]" xfId="48"/>
    <cellStyle name="Comma 2" xfId="49"/>
    <cellStyle name="Comma 3" xfId="50"/>
    <cellStyle name="Currency" xfId="51"/>
    <cellStyle name="Currency (2dp)" xfId="52"/>
    <cellStyle name="Currency [0]" xfId="53"/>
    <cellStyle name="Currency Dollar" xfId="54"/>
    <cellStyle name="Currency Dollar (2dp)" xfId="55"/>
    <cellStyle name="Currency EUR" xfId="56"/>
    <cellStyle name="Currency EUR (2dp)" xfId="57"/>
    <cellStyle name="Currency Euro" xfId="58"/>
    <cellStyle name="Currency Euro (2dp)" xfId="59"/>
    <cellStyle name="Currency GBP" xfId="60"/>
    <cellStyle name="Currency GBP (2dp)" xfId="61"/>
    <cellStyle name="Currency Pound" xfId="62"/>
    <cellStyle name="Currency Pound (2dp)" xfId="63"/>
    <cellStyle name="Currency USD" xfId="64"/>
    <cellStyle name="Currency USD (2dp)" xfId="65"/>
    <cellStyle name="Date" xfId="66"/>
    <cellStyle name="Date (Month)" xfId="67"/>
    <cellStyle name="Date (Year)" xfId="68"/>
    <cellStyle name="Explanatory Text" xfId="69"/>
    <cellStyle name="Followed Hyperlink" xfId="70"/>
    <cellStyle name="Good" xfId="71"/>
    <cellStyle name="H0" xfId="72"/>
    <cellStyle name="H1" xfId="73"/>
    <cellStyle name="H2" xfId="74"/>
    <cellStyle name="H3" xfId="75"/>
    <cellStyle name="H4" xfId="76"/>
    <cellStyle name="Heading 1" xfId="77"/>
    <cellStyle name="Heading 2" xfId="78"/>
    <cellStyle name="Heading 3" xfId="79"/>
    <cellStyle name="Heading 4" xfId="80"/>
    <cellStyle name="Highlight" xfId="81"/>
    <cellStyle name="Hyperlink" xfId="82"/>
    <cellStyle name="Hyperlink 2" xfId="83"/>
    <cellStyle name="Hyperlink 2 2" xfId="84"/>
    <cellStyle name="Hyperlink 3" xfId="85"/>
    <cellStyle name="Input" xfId="86"/>
    <cellStyle name="Input calculation" xfId="87"/>
    <cellStyle name="Input data" xfId="88"/>
    <cellStyle name="Input estimate" xfId="89"/>
    <cellStyle name="Input link" xfId="90"/>
    <cellStyle name="Input link (different workbook)" xfId="91"/>
    <cellStyle name="Input parameter" xfId="92"/>
    <cellStyle name="Linked Cell" xfId="93"/>
    <cellStyle name="Name" xfId="94"/>
    <cellStyle name="Neutral" xfId="95"/>
    <cellStyle name="Normal 10" xfId="96"/>
    <cellStyle name="Normal 2" xfId="97"/>
    <cellStyle name="Normal 2 2" xfId="98"/>
    <cellStyle name="Normal 2 2 2" xfId="99"/>
    <cellStyle name="Normal 2 3" xfId="100"/>
    <cellStyle name="Normal 2 3 2" xfId="101"/>
    <cellStyle name="Normal 2 3 2 2" xfId="102"/>
    <cellStyle name="Normal 3" xfId="103"/>
    <cellStyle name="Normal 3 2" xfId="104"/>
    <cellStyle name="Normal 4" xfId="105"/>
    <cellStyle name="Normal 5" xfId="106"/>
    <cellStyle name="Normal 5 2" xfId="107"/>
    <cellStyle name="Normal 6" xfId="108"/>
    <cellStyle name="Normal 6 2" xfId="109"/>
    <cellStyle name="Normal 6 3" xfId="110"/>
    <cellStyle name="Normal 7" xfId="111"/>
    <cellStyle name="Normal 7 2" xfId="112"/>
    <cellStyle name="Normal 8" xfId="113"/>
    <cellStyle name="Normal 9" xfId="114"/>
    <cellStyle name="Note" xfId="115"/>
    <cellStyle name="Number" xfId="116"/>
    <cellStyle name="Number (2dp)" xfId="117"/>
    <cellStyle name="Output" xfId="118"/>
    <cellStyle name="Percent" xfId="119"/>
    <cellStyle name="Percent 2" xfId="120"/>
    <cellStyle name="Percentage" xfId="121"/>
    <cellStyle name="Percentage (2dp)" xfId="122"/>
    <cellStyle name="Row label" xfId="123"/>
    <cellStyle name="Row label (indent)" xfId="124"/>
    <cellStyle name="Style 1" xfId="125"/>
    <cellStyle name="Sub-total row" xfId="126"/>
    <cellStyle name="Table finish row" xfId="127"/>
    <cellStyle name="Table shading" xfId="128"/>
    <cellStyle name="Table unfinish row" xfId="129"/>
    <cellStyle name="Table unshading" xfId="130"/>
    <cellStyle name="Text" xfId="131"/>
    <cellStyle name="Title" xfId="132"/>
    <cellStyle name="Total" xfId="133"/>
    <cellStyle name="Total row" xfId="134"/>
    <cellStyle name="Unhighlight" xfId="135"/>
    <cellStyle name="Untotal row" xfId="136"/>
    <cellStyle name="Warning Text" xfId="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externalLink" Target="externalLinks/externalLink5.xml" /><Relationship Id="rId27" Type="http://schemas.openxmlformats.org/officeDocument/2006/relationships/externalLink" Target="externalLinks/externalLink6.xml" /><Relationship Id="rId28" Type="http://schemas.openxmlformats.org/officeDocument/2006/relationships/externalLink" Target="externalLinks/externalLink7.xml" /><Relationship Id="rId29" Type="http://schemas.openxmlformats.org/officeDocument/2006/relationships/externalLink" Target="externalLinks/externalLink8.xml" /><Relationship Id="rId30" Type="http://schemas.openxmlformats.org/officeDocument/2006/relationships/externalLink" Target="externalLinks/externalLink9.xml" /><Relationship Id="rId31" Type="http://schemas.openxmlformats.org/officeDocument/2006/relationships/externalLink" Target="externalLinks/externalLink10.xml" /><Relationship Id="rId32" Type="http://schemas.openxmlformats.org/officeDocument/2006/relationships/externalLink" Target="externalLinks/externalLink11.xml" /><Relationship Id="rId33" Type="http://schemas.openxmlformats.org/officeDocument/2006/relationships/externalLink" Target="externalLinks/externalLink12.xml" /><Relationship Id="rId3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25"/>
          <c:y val="0.066"/>
          <c:w val="0.92975"/>
          <c:h val="0.81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Overview!$A$2</c:f>
              <c:strCache>
                <c:ptCount val="1"/>
                <c:pt idx="0">
                  <c:v>Total humanitarian aid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Overview!$B$1:$P$1</c:f>
              <c:numCache/>
            </c:numRef>
          </c:cat>
          <c:val>
            <c:numRef>
              <c:f>Overview!$B$2:$P$2</c:f>
              <c:numCache/>
            </c:numRef>
          </c:val>
        </c:ser>
        <c:overlap val="100"/>
        <c:axId val="63422405"/>
        <c:axId val="33930734"/>
      </c:barChart>
      <c:catAx>
        <c:axId val="634224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930734"/>
        <c:crosses val="autoZero"/>
        <c:auto val="1"/>
        <c:lblOffset val="100"/>
        <c:tickLblSkip val="1"/>
        <c:noMultiLvlLbl val="0"/>
      </c:catAx>
      <c:valAx>
        <c:axId val="339307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US$ miillion (constant 2008 prices)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224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825"/>
          <c:y val="0.0935"/>
          <c:w val="0.51625"/>
          <c:h val="0.80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'Given-Received'!$A$9:$A$19</c:f>
              <c:strCache/>
            </c:strRef>
          </c:cat>
          <c:val>
            <c:numRef>
              <c:f>'Given-Received'!$L$9:$L$19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755"/>
          <c:w val="0.947"/>
          <c:h val="0.819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Timeline!$A$7</c:f>
              <c:strCache>
                <c:ptCount val="1"/>
                <c:pt idx="0">
                  <c:v>Total humanitarian aid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Timeline!$B$6:$P$6</c:f>
              <c:numCache/>
            </c:numRef>
          </c:cat>
          <c:val>
            <c:numRef>
              <c:f>Timeline!$B$7:$P$7</c:f>
              <c:numCache/>
            </c:numRef>
          </c:val>
        </c:ser>
        <c:ser>
          <c:idx val="2"/>
          <c:order val="1"/>
          <c:tx>
            <c:strRef>
              <c:f>Timeline!$A$8</c:f>
              <c:strCache>
                <c:ptCount val="1"/>
                <c:pt idx="0">
                  <c:v>Other ODA, excluding debt relief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Timeline!$B$6:$P$6</c:f>
              <c:numCache/>
            </c:numRef>
          </c:cat>
          <c:val>
            <c:numRef>
              <c:f>Timeline!$B$8:$P$8</c:f>
              <c:numCache/>
            </c:numRef>
          </c:val>
        </c:ser>
        <c:overlap val="100"/>
        <c:axId val="36941151"/>
        <c:axId val="64034904"/>
      </c:barChart>
      <c:lineChart>
        <c:grouping val="standard"/>
        <c:varyColors val="0"/>
        <c:ser>
          <c:idx val="0"/>
          <c:order val="2"/>
          <c:tx>
            <c:strRef>
              <c:f>Timeline!$A$9</c:f>
              <c:strCache>
                <c:ptCount val="1"/>
                <c:pt idx="0">
                  <c:v>Total ODA, excluding debt relief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Timeline!$B$9:$P$9</c:f>
              <c:numCache/>
            </c:numRef>
          </c:val>
          <c:smooth val="0"/>
        </c:ser>
        <c:axId val="36941151"/>
        <c:axId val="64034904"/>
      </c:lineChart>
      <c:catAx>
        <c:axId val="36941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034904"/>
        <c:crosses val="autoZero"/>
        <c:auto val="1"/>
        <c:lblOffset val="100"/>
        <c:tickLblSkip val="1"/>
        <c:noMultiLvlLbl val="0"/>
      </c:catAx>
      <c:valAx>
        <c:axId val="640349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US$ billion (constant 2008 prices)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941151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7875"/>
          <c:y val="0.94025"/>
          <c:w val="0.44075"/>
          <c:h val="0.04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1"/>
          <c:w val="0.6165"/>
          <c:h val="0.93775"/>
        </c:manualLayout>
      </c:layout>
      <c:barChart>
        <c:barDir val="bar"/>
        <c:grouping val="percentStacked"/>
        <c:varyColors val="0"/>
        <c:ser>
          <c:idx val="2"/>
          <c:order val="0"/>
          <c:tx>
            <c:strRef>
              <c:f>'Who-what-how'!$A$10</c:f>
              <c:strCache>
                <c:ptCount val="1"/>
                <c:pt idx="0">
                  <c:v>European Commission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'Who-what-how'!$B$4:$F$4</c:f>
              <c:numCache/>
            </c:numRef>
          </c:cat>
          <c:val>
            <c:numRef>
              <c:f>'Who-what-how'!$B$10:$F$10</c:f>
              <c:numCache/>
            </c:numRef>
          </c:val>
        </c:ser>
        <c:ser>
          <c:idx val="0"/>
          <c:order val="1"/>
          <c:tx>
            <c:strRef>
              <c:f>'Who-what-how'!$A$5</c:f>
              <c:strCache>
                <c:ptCount val="1"/>
                <c:pt idx="0">
                  <c:v>Multilateral organisations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'Who-what-how'!$B$4:$F$4</c:f>
              <c:numCache/>
            </c:numRef>
          </c:cat>
          <c:val>
            <c:numRef>
              <c:f>'Who-what-how'!$B$5:$F$5</c:f>
              <c:numCache/>
            </c:numRef>
          </c:val>
        </c:ser>
        <c:ser>
          <c:idx val="3"/>
          <c:order val="2"/>
          <c:tx>
            <c:strRef>
              <c:f>'Who-what-how'!$A$11</c:f>
              <c:strCache>
                <c:ptCount val="1"/>
                <c:pt idx="0">
                  <c:v>Public sector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'Who-what-how'!$B$4:$F$4</c:f>
              <c:numCache/>
            </c:numRef>
          </c:cat>
          <c:val>
            <c:numRef>
              <c:f>'Who-what-how'!$B$11:$F$11</c:f>
              <c:numCache/>
            </c:numRef>
          </c:val>
        </c:ser>
        <c:ser>
          <c:idx val="4"/>
          <c:order val="3"/>
          <c:tx>
            <c:strRef>
              <c:f>'Who-what-how'!$A$12</c:f>
              <c:strCache>
                <c:ptCount val="1"/>
                <c:pt idx="0">
                  <c:v>Public-private partnerships (PPP)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'Who-what-how'!$B$4:$F$4</c:f>
              <c:numCache/>
            </c:numRef>
          </c:cat>
          <c:val>
            <c:numRef>
              <c:f>'Who-what-how'!$B$12:$F$12</c:f>
              <c:numCache/>
            </c:numRef>
          </c:val>
        </c:ser>
        <c:ser>
          <c:idx val="1"/>
          <c:order val="4"/>
          <c:tx>
            <c:strRef>
              <c:f>'Who-what-how'!$A$9</c:f>
              <c:strCache>
                <c:ptCount val="1"/>
                <c:pt idx="0">
                  <c:v>NGOs and civil society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'Who-what-how'!$B$4:$F$4</c:f>
              <c:numCache/>
            </c:numRef>
          </c:cat>
          <c:val>
            <c:numRef>
              <c:f>'Who-what-how'!$B$9:$F$9</c:f>
              <c:numCache/>
            </c:numRef>
          </c:val>
        </c:ser>
        <c:ser>
          <c:idx val="5"/>
          <c:order val="5"/>
          <c:tx>
            <c:strRef>
              <c:f>'Who-what-how'!$A$13</c:f>
              <c:strCache>
                <c:ptCount val="1"/>
                <c:pt idx="0">
                  <c:v>Not known/other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'Who-what-how'!$B$4:$F$4</c:f>
              <c:numCache/>
            </c:numRef>
          </c:cat>
          <c:val>
            <c:numRef>
              <c:f>'Who-what-how'!$B$13:$F$13</c:f>
              <c:numCache/>
            </c:numRef>
          </c:val>
        </c:ser>
        <c:overlap val="100"/>
        <c:axId val="39443225"/>
        <c:axId val="19444706"/>
      </c:barChart>
      <c:catAx>
        <c:axId val="394432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444706"/>
        <c:crosses val="autoZero"/>
        <c:auto val="1"/>
        <c:lblOffset val="100"/>
        <c:tickLblSkip val="1"/>
        <c:noMultiLvlLbl val="0"/>
      </c:catAx>
      <c:valAx>
        <c:axId val="1944470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4432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55"/>
          <c:y val="0.0645"/>
          <c:w val="0.346"/>
          <c:h val="0.86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-0.0085"/>
          <c:w val="0.76325"/>
          <c:h val="0.97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'Who-what-how (2)'!$A$4</c:f>
              <c:strCache>
                <c:ptCount val="1"/>
                <c:pt idx="0">
                  <c:v>MDTF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'Who-what-how (2)'!$B$2:$E$2</c:f>
              <c:numCache/>
            </c:numRef>
          </c:cat>
          <c:val>
            <c:numRef>
              <c:f>'Who-what-how (2)'!$B$4:$E$4</c:f>
              <c:numCache/>
            </c:numRef>
          </c:val>
        </c:ser>
        <c:ser>
          <c:idx val="0"/>
          <c:order val="1"/>
          <c:tx>
            <c:strRef>
              <c:f>'Who-what-how (2)'!$A$3</c:f>
              <c:strCache>
                <c:ptCount val="1"/>
                <c:pt idx="0">
                  <c:v>CERF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'Who-what-how (2)'!$B$2:$E$2</c:f>
              <c:numCache/>
            </c:numRef>
          </c:cat>
          <c:val>
            <c:numRef>
              <c:f>'Who-what-how (2)'!$B$3:$E$3</c:f>
              <c:numCache/>
            </c:numRef>
          </c:val>
        </c:ser>
        <c:ser>
          <c:idx val="2"/>
          <c:order val="2"/>
          <c:tx>
            <c:strRef>
              <c:f>'Who-what-how (2)'!$A$5</c:f>
              <c:strCache>
                <c:ptCount val="1"/>
                <c:pt idx="0">
                  <c:v>PBF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'Who-what-how (2)'!$B$2:$E$2</c:f>
              <c:numCache/>
            </c:numRef>
          </c:cat>
          <c:val>
            <c:numRef>
              <c:f>'Who-what-how (2)'!$B$5:$E$5</c:f>
              <c:numCache/>
            </c:numRef>
          </c:val>
        </c:ser>
        <c:axId val="40784627"/>
        <c:axId val="31517324"/>
      </c:barChart>
      <c:catAx>
        <c:axId val="40784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517324"/>
        <c:crosses val="autoZero"/>
        <c:auto val="1"/>
        <c:lblOffset val="100"/>
        <c:tickLblSkip val="1"/>
        <c:noMultiLvlLbl val="0"/>
      </c:catAx>
      <c:valAx>
        <c:axId val="315173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7846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475"/>
          <c:y val="0.3655"/>
          <c:w val="0.1167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1"/>
          <c:w val="0.6185"/>
          <c:h val="0.93775"/>
        </c:manualLayout>
      </c:layout>
      <c:barChart>
        <c:barDir val="bar"/>
        <c:grouping val="percentStacked"/>
        <c:varyColors val="0"/>
        <c:ser>
          <c:idx val="3"/>
          <c:order val="0"/>
          <c:tx>
            <c:strRef>
              <c:f>'Who-what-how (3)'!$A$23</c:f>
              <c:strCache>
                <c:ptCount val="1"/>
                <c:pt idx="0">
                  <c:v>Material relief assistance and services 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'Who-what-how (3)'!$B$14:$F$14</c:f>
              <c:strCache/>
            </c:strRef>
          </c:cat>
          <c:val>
            <c:numRef>
              <c:f>'Who-what-how (3)'!$B$16:$F$16</c:f>
              <c:numCache/>
            </c:numRef>
          </c:val>
        </c:ser>
        <c:ser>
          <c:idx val="0"/>
          <c:order val="1"/>
          <c:tx>
            <c:strRef>
              <c:f>'Who-what-how (3)'!$A$24</c:f>
              <c:strCache>
                <c:ptCount val="1"/>
                <c:pt idx="0">
                  <c:v>Emergency food aid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'Who-what-how (3)'!$B$14:$F$14</c:f>
              <c:strCache/>
            </c:strRef>
          </c:cat>
          <c:val>
            <c:numRef>
              <c:f>'Who-what-how (3)'!$B$17:$F$17</c:f>
              <c:numCache/>
            </c:numRef>
          </c:val>
        </c:ser>
        <c:ser>
          <c:idx val="2"/>
          <c:order val="2"/>
          <c:tx>
            <c:strRef>
              <c:f>'Who-what-how (3)'!$A$26</c:f>
              <c:strCache>
                <c:ptCount val="1"/>
                <c:pt idx="0">
                  <c:v>Reconstruction relief and rehabilitation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'Who-what-how (3)'!$B$14:$F$14</c:f>
              <c:strCache/>
            </c:strRef>
          </c:cat>
          <c:val>
            <c:numRef>
              <c:f>'Who-what-how (3)'!$B$19:$F$19</c:f>
              <c:numCache/>
            </c:numRef>
          </c:val>
        </c:ser>
        <c:ser>
          <c:idx val="4"/>
          <c:order val="3"/>
          <c:tx>
            <c:strRef>
              <c:f>'Who-what-how (3)'!$A$27</c:f>
              <c:strCache>
                <c:ptCount val="1"/>
                <c:pt idx="0">
                  <c:v>Disaster prevention and preparedness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'Who-what-how (3)'!$B$14:$F$14</c:f>
              <c:strCache/>
            </c:strRef>
          </c:cat>
          <c:val>
            <c:numRef>
              <c:f>'Who-what-how (3)'!$B$20:$F$20</c:f>
              <c:numCache/>
            </c:numRef>
          </c:val>
        </c:ser>
        <c:ser>
          <c:idx val="1"/>
          <c:order val="4"/>
          <c:tx>
            <c:strRef>
              <c:f>'Who-what-how (3)'!$A$25</c:f>
              <c:strCache>
                <c:ptCount val="1"/>
                <c:pt idx="0">
                  <c:v>Relief co-ordination; protection and support services 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'Who-what-how (3)'!$B$14:$F$14</c:f>
              <c:strCache/>
            </c:strRef>
          </c:cat>
          <c:val>
            <c:numRef>
              <c:f>'Who-what-how (3)'!$B$18:$F$18</c:f>
              <c:numCache/>
            </c:numRef>
          </c:val>
        </c:ser>
        <c:overlap val="100"/>
        <c:axId val="15220461"/>
        <c:axId val="2766422"/>
      </c:barChart>
      <c:catAx>
        <c:axId val="152204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66422"/>
        <c:crosses val="autoZero"/>
        <c:auto val="1"/>
        <c:lblOffset val="100"/>
        <c:tickLblSkip val="1"/>
        <c:noMultiLvlLbl val="0"/>
      </c:catAx>
      <c:valAx>
        <c:axId val="276642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2204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75"/>
          <c:y val="0.00725"/>
          <c:w val="0.3205"/>
          <c:h val="0.80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-0.0085"/>
          <c:w val="0.8965"/>
          <c:h val="0.8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Appeals!$A$2</c:f>
              <c:strCache>
                <c:ptCount val="1"/>
                <c:pt idx="0">
                  <c:v>Funding for UN CAP appeals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Appeals!$B$1:$K$1</c:f>
              <c:numCache/>
            </c:numRef>
          </c:cat>
          <c:val>
            <c:numRef>
              <c:f>Appeals!$B$2:$K$2</c:f>
              <c:numCache/>
            </c:numRef>
          </c:val>
        </c:ser>
        <c:ser>
          <c:idx val="1"/>
          <c:order val="1"/>
          <c:tx>
            <c:strRef>
              <c:f>Appeals!$A$3</c:f>
              <c:strCache>
                <c:ptCount val="1"/>
                <c:pt idx="0">
                  <c:v>Total humanitarian aid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Appeals!$B$1:$K$1</c:f>
              <c:numCache/>
            </c:numRef>
          </c:cat>
          <c:val>
            <c:numRef>
              <c:f>Appeals!$B$3:$K$3</c:f>
              <c:numCache/>
            </c:numRef>
          </c:val>
        </c:ser>
        <c:axId val="24897799"/>
        <c:axId val="22753600"/>
      </c:barChart>
      <c:catAx>
        <c:axId val="24897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753600"/>
        <c:crosses val="autoZero"/>
        <c:auto val="1"/>
        <c:lblOffset val="100"/>
        <c:tickLblSkip val="1"/>
        <c:noMultiLvlLbl val="0"/>
      </c:catAx>
      <c:valAx>
        <c:axId val="227536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8977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225"/>
          <c:y val="0.90325"/>
          <c:w val="0.7112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"/>
          <c:y val="-0.0085"/>
          <c:w val="0.566"/>
          <c:h val="0.973"/>
        </c:manualLayout>
      </c:layout>
      <c:areaChart>
        <c:grouping val="stacked"/>
        <c:varyColors val="0"/>
        <c:ser>
          <c:idx val="3"/>
          <c:order val="1"/>
          <c:tx>
            <c:strRef>
              <c:f>'Governance and security'!$A$11</c:f>
              <c:strCache>
                <c:ptCount val="1"/>
                <c:pt idx="0">
                  <c:v>Other ODA 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'Governance and security'!$B$9:$I$9</c:f>
              <c:strCache/>
            </c:strRef>
          </c:cat>
          <c:val>
            <c:numRef>
              <c:f>'Governance and security'!$B$11:$I$11</c:f>
              <c:numCache/>
            </c:numRef>
          </c:val>
        </c:ser>
        <c:ser>
          <c:idx val="4"/>
          <c:order val="2"/>
          <c:tx>
            <c:strRef>
              <c:f>'Governance and security'!$A$12</c:f>
              <c:strCache>
                <c:ptCount val="1"/>
                <c:pt idx="0">
                  <c:v>Total humanitarian aid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'Governance and security'!$B$9:$I$9</c:f>
              <c:strCache/>
            </c:strRef>
          </c:cat>
          <c:val>
            <c:numRef>
              <c:f>'Governance and security'!$B$12:$I$12</c:f>
              <c:numCache/>
            </c:numRef>
          </c:val>
        </c:ser>
        <c:ser>
          <c:idx val="5"/>
          <c:order val="3"/>
          <c:tx>
            <c:strRef>
              <c:f>'Governance and security'!$A$13</c:f>
              <c:strCache>
                <c:ptCount val="1"/>
                <c:pt idx="0">
                  <c:v>Government and civil society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'Governance and security'!$B$9:$I$9</c:f>
              <c:strCache/>
            </c:strRef>
          </c:cat>
          <c:val>
            <c:numRef>
              <c:f>'Governance and security'!$B$13:$I$13</c:f>
              <c:numCache/>
            </c:numRef>
          </c:val>
        </c:ser>
        <c:ser>
          <c:idx val="0"/>
          <c:order val="4"/>
          <c:tx>
            <c:strRef>
              <c:f>'Governance and security'!$A$14</c:f>
              <c:strCache>
                <c:ptCount val="1"/>
                <c:pt idx="0">
                  <c:v>Conflict prevention and resolution, peace and security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'Governance and security'!$B$9:$I$9</c:f>
              <c:strCache/>
            </c:strRef>
          </c:cat>
          <c:val>
            <c:numRef>
              <c:f>'Governance and security'!$B$14:$I$14</c:f>
              <c:numCache/>
            </c:numRef>
          </c:val>
        </c:ser>
        <c:axId val="3455809"/>
        <c:axId val="31102282"/>
      </c:areaChart>
      <c:lineChart>
        <c:grouping val="standard"/>
        <c:varyColors val="0"/>
        <c:ser>
          <c:idx val="2"/>
          <c:order val="0"/>
          <c:tx>
            <c:strRef>
              <c:f>'Governance and security'!$A$10</c:f>
              <c:strCache>
                <c:ptCount val="1"/>
                <c:pt idx="0">
                  <c:v>Total ODA excluding debt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'Governance and security'!$B$9:$I$9</c:f>
              <c:strCache/>
            </c:strRef>
          </c:cat>
          <c:val>
            <c:numRef>
              <c:f>'Governance and security'!$B$10:$I$10</c:f>
              <c:numCache/>
            </c:numRef>
          </c:val>
          <c:smooth val="0"/>
        </c:ser>
        <c:axId val="3455809"/>
        <c:axId val="31102282"/>
      </c:lineChart>
      <c:catAx>
        <c:axId val="34558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102282"/>
        <c:crosses val="autoZero"/>
        <c:auto val="1"/>
        <c:lblOffset val="100"/>
        <c:tickLblSkip val="1"/>
        <c:noMultiLvlLbl val="0"/>
      </c:catAx>
      <c:valAx>
        <c:axId val="311022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US$ billion (constant 2008 prices)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558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3"/>
          <c:y val="0.14125"/>
          <c:w val="0.26925"/>
          <c:h val="0.8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"/>
          <c:y val="-0.00975"/>
          <c:w val="0.6125"/>
          <c:h val="0.9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'Governance and security (2)'!$B$2</c:f>
              <c:strCache>
                <c:ptCount val="1"/>
                <c:pt idx="0">
                  <c:v>Total humanitarian aid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'Governance and security (2)'!$A$3:$A$12</c:f>
              <c:strCache/>
            </c:strRef>
          </c:cat>
          <c:val>
            <c:numRef>
              <c:f>'Governance and security (2)'!$B$3:$B$12</c:f>
              <c:numCache/>
            </c:numRef>
          </c:val>
        </c:ser>
        <c:ser>
          <c:idx val="1"/>
          <c:order val="1"/>
          <c:tx>
            <c:strRef>
              <c:f>'Governance and security (2)'!$C$2</c:f>
              <c:strCache>
                <c:ptCount val="1"/>
                <c:pt idx="0">
                  <c:v>Government and civil society; and conflict prevention, peace and security ODA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'Governance and security (2)'!$A$3:$A$12</c:f>
              <c:strCache/>
            </c:strRef>
          </c:cat>
          <c:val>
            <c:numRef>
              <c:f>'Governance and security (2)'!$C$3:$C$12</c:f>
              <c:numCache/>
            </c:numRef>
          </c:val>
        </c:ser>
        <c:axId val="11485083"/>
        <c:axId val="36256884"/>
      </c:barChart>
      <c:catAx>
        <c:axId val="11485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256884"/>
        <c:crosses val="autoZero"/>
        <c:auto val="1"/>
        <c:lblOffset val="100"/>
        <c:tickLblSkip val="1"/>
        <c:noMultiLvlLbl val="0"/>
      </c:catAx>
      <c:valAx>
        <c:axId val="362568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US$ million (constant 2008 prices)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4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4850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15"/>
          <c:y val="0.1975"/>
          <c:w val="0.30775"/>
          <c:h val="0.58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3</xdr:row>
      <xdr:rowOff>0</xdr:rowOff>
    </xdr:from>
    <xdr:to>
      <xdr:col>17</xdr:col>
      <xdr:colOff>342900</xdr:colOff>
      <xdr:row>24</xdr:row>
      <xdr:rowOff>76200</xdr:rowOff>
    </xdr:to>
    <xdr:graphicFrame>
      <xdr:nvGraphicFramePr>
        <xdr:cNvPr id="1" name="Chart 2"/>
        <xdr:cNvGraphicFramePr/>
      </xdr:nvGraphicFramePr>
      <xdr:xfrm>
        <a:off x="1905000" y="571500"/>
        <a:ext cx="1043940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13</xdr:row>
      <xdr:rowOff>38100</xdr:rowOff>
    </xdr:from>
    <xdr:to>
      <xdr:col>20</xdr:col>
      <xdr:colOff>123825</xdr:colOff>
      <xdr:row>31</xdr:row>
      <xdr:rowOff>28575</xdr:rowOff>
    </xdr:to>
    <xdr:graphicFrame>
      <xdr:nvGraphicFramePr>
        <xdr:cNvPr id="1" name="Chart 1"/>
        <xdr:cNvGraphicFramePr/>
      </xdr:nvGraphicFramePr>
      <xdr:xfrm>
        <a:off x="8515350" y="2381250"/>
        <a:ext cx="446722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11</xdr:row>
      <xdr:rowOff>47625</xdr:rowOff>
    </xdr:from>
    <xdr:to>
      <xdr:col>17</xdr:col>
      <xdr:colOff>523875</xdr:colOff>
      <xdr:row>32</xdr:row>
      <xdr:rowOff>123825</xdr:rowOff>
    </xdr:to>
    <xdr:graphicFrame>
      <xdr:nvGraphicFramePr>
        <xdr:cNvPr id="1" name="Chart 1"/>
        <xdr:cNvGraphicFramePr/>
      </xdr:nvGraphicFramePr>
      <xdr:xfrm>
        <a:off x="2085975" y="2143125"/>
        <a:ext cx="1043940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14</xdr:row>
      <xdr:rowOff>95250</xdr:rowOff>
    </xdr:from>
    <xdr:to>
      <xdr:col>9</xdr:col>
      <xdr:colOff>571500</xdr:colOff>
      <xdr:row>28</xdr:row>
      <xdr:rowOff>171450</xdr:rowOff>
    </xdr:to>
    <xdr:graphicFrame>
      <xdr:nvGraphicFramePr>
        <xdr:cNvPr id="1" name="Chart 2"/>
        <xdr:cNvGraphicFramePr/>
      </xdr:nvGraphicFramePr>
      <xdr:xfrm>
        <a:off x="5857875" y="27908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1</xdr:row>
      <xdr:rowOff>0</xdr:rowOff>
    </xdr:from>
    <xdr:to>
      <xdr:col>13</xdr:col>
      <xdr:colOff>333375</xdr:colOff>
      <xdr:row>15</xdr:row>
      <xdr:rowOff>76200</xdr:rowOff>
    </xdr:to>
    <xdr:graphicFrame>
      <xdr:nvGraphicFramePr>
        <xdr:cNvPr id="1" name="Chart 1"/>
        <xdr:cNvGraphicFramePr/>
      </xdr:nvGraphicFramePr>
      <xdr:xfrm>
        <a:off x="3686175" y="1905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2</xdr:row>
      <xdr:rowOff>19050</xdr:rowOff>
    </xdr:from>
    <xdr:to>
      <xdr:col>13</xdr:col>
      <xdr:colOff>266700</xdr:colOff>
      <xdr:row>16</xdr:row>
      <xdr:rowOff>19050</xdr:rowOff>
    </xdr:to>
    <xdr:graphicFrame>
      <xdr:nvGraphicFramePr>
        <xdr:cNvPr id="1" name="Chart 2"/>
        <xdr:cNvGraphicFramePr/>
      </xdr:nvGraphicFramePr>
      <xdr:xfrm>
        <a:off x="4838700" y="3238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7</xdr:row>
      <xdr:rowOff>123825</xdr:rowOff>
    </xdr:from>
    <xdr:to>
      <xdr:col>8</xdr:col>
      <xdr:colOff>323850</xdr:colOff>
      <xdr:row>20</xdr:row>
      <xdr:rowOff>390525</xdr:rowOff>
    </xdr:to>
    <xdr:graphicFrame>
      <xdr:nvGraphicFramePr>
        <xdr:cNvPr id="1" name="Chart 4"/>
        <xdr:cNvGraphicFramePr/>
      </xdr:nvGraphicFramePr>
      <xdr:xfrm>
        <a:off x="4114800" y="14573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15</xdr:row>
      <xdr:rowOff>95250</xdr:rowOff>
    </xdr:from>
    <xdr:to>
      <xdr:col>6</xdr:col>
      <xdr:colOff>542925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152400" y="2952750"/>
        <a:ext cx="61722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3</xdr:row>
      <xdr:rowOff>19050</xdr:rowOff>
    </xdr:from>
    <xdr:to>
      <xdr:col>17</xdr:col>
      <xdr:colOff>371475</xdr:colOff>
      <xdr:row>14</xdr:row>
      <xdr:rowOff>171450</xdr:rowOff>
    </xdr:to>
    <xdr:graphicFrame>
      <xdr:nvGraphicFramePr>
        <xdr:cNvPr id="1" name="Chart 2"/>
        <xdr:cNvGraphicFramePr/>
      </xdr:nvGraphicFramePr>
      <xdr:xfrm>
        <a:off x="6705600" y="666750"/>
        <a:ext cx="457200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erryS\Desktop\ODA%20to%20WFP%20adjusted%201990-2008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isaW\Documents\Data\gha-FTS-appeal-germany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me%20resources\Data\GHA%20calcs%20and%20analyses\GHA-humanitarian-aid-UN-agencies%201990-200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vinit-ts\Company%20Data\Programme%20resources\Data\GHA%20calcs%20and%20analyses\gha-DAC-humanitarian-aid-donors-1990-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erryS\Desktop\December%202009\DAC2a%20ODA%20Disbursements-WFP-0912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me%20resources\Data\GHA%20calcs%20and%20analyses\gha-FTS-appeal-us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vinit-ts\Company%20Data\Programme%20resources\Data\GHA%20calcs%20and%20analyses\gha-ODA-WFP-adj1990-200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vinit-ts\Company%20Data\Programme%20resources\Data\GHA%20calcs%20and%20analyses\December%202009\DAC2a%20ODA%20Disbursements-WFP-09120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VINIT-SBS\Shared\Projects\G8%20DATA\d%20Data%20Report%202009\d%20Working%20docs\d_master%20exchange%20rate%20and%20deflator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me%20resources\Data\GHA%20calcs%20and%20analyses\gha-switz-total-ha-calc-jan-20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isaW\Documents\Data\gha-DAC-humanitarian-aid-donors-1990-200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isaW\Documents\Data\gha-germany-total%20ha%20calc-feb-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fpconstant08-adj"/>
      <sheetName val="wfpcurrent-adj"/>
      <sheetName val="wfpconstant08"/>
      <sheetName val="wfpcurrent"/>
      <sheetName val="WFP HA calc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ermany"/>
      <sheetName val="Top 10 recipients 08"/>
      <sheetName val="CAP pie charts"/>
      <sheetName val="CAP appeal summary 08-09"/>
      <sheetName val="Flash appeals 08-09"/>
      <sheetName val="2000"/>
      <sheetName val="2001"/>
      <sheetName val="2002 "/>
      <sheetName val="2003"/>
      <sheetName val="2004"/>
      <sheetName val="2005"/>
      <sheetName val="2006"/>
      <sheetName val="2007"/>
      <sheetName val="2008"/>
      <sheetName val="2009"/>
      <sheetName val="official by recip calcs"/>
    </sheetNames>
    <sheetDataSet>
      <sheetData sheetId="0">
        <row r="3">
          <cell r="B3">
            <v>9.352475</v>
          </cell>
          <cell r="C3">
            <v>22.419241000000003</v>
          </cell>
          <cell r="D3">
            <v>80.21542000000001</v>
          </cell>
          <cell r="E3">
            <v>37.985395</v>
          </cell>
          <cell r="F3">
            <v>55.697719000000006</v>
          </cell>
          <cell r="G3">
            <v>122.16934700000003</v>
          </cell>
          <cell r="H3">
            <v>35.647088</v>
          </cell>
          <cell r="I3">
            <v>68.915985</v>
          </cell>
          <cell r="J3">
            <v>72.013124</v>
          </cell>
          <cell r="K3">
            <v>119.32254899999998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ore HA to UN constant"/>
      <sheetName val="core HA to UN current"/>
      <sheetName val="unhcr oda constant"/>
      <sheetName val="unhcr oda current"/>
      <sheetName val="unrwa oda constant"/>
      <sheetName val="unrwa oda current"/>
      <sheetName val="wfp oda constant (gha adj)"/>
      <sheetName val="wfp oda current (gha adj)"/>
      <sheetName val="Total other UN HA constant"/>
      <sheetName val="Total other UN HA current"/>
    </sheetNames>
    <sheetDataSet>
      <sheetData sheetId="2">
        <row r="22">
          <cell r="V22">
            <v>11.43</v>
          </cell>
        </row>
      </sheetData>
      <sheetData sheetId="4">
        <row r="22">
          <cell r="V22">
            <v>11.43</v>
          </cell>
        </row>
      </sheetData>
      <sheetData sheetId="6">
        <row r="22">
          <cell r="V22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ha trends"/>
      <sheetName val="ha%oda"/>
      <sheetName val="total ha constant"/>
      <sheetName val="total ha per citizen"/>
      <sheetName val="changes in total ha"/>
      <sheetName val="biggest donors"/>
      <sheetName val="biggest 08-09 changes"/>
      <sheetName val="total ha share of total oda"/>
      <sheetName val="total ha share of GNI"/>
      <sheetName val="total ODA share of GNI"/>
      <sheetName val="bi-multi split"/>
      <sheetName val="... Reference..."/>
      <sheetName val="total ha current"/>
      <sheetName val="bilat ha constant"/>
      <sheetName val="bilat ha current"/>
      <sheetName val="core HA to UN constant"/>
      <sheetName val="core HA to UN current"/>
      <sheetName val="core ha to eu constant"/>
      <sheetName val="oda to eu constant"/>
      <sheetName val="oda to eu current"/>
      <sheetName val="dac donor list dec 2010"/>
      <sheetName val="gni constant 2008"/>
      <sheetName val="total ODA excuding debt"/>
    </sheetNames>
    <sheetDataSet>
      <sheetData sheetId="14">
        <row r="25">
          <cell r="M25">
            <v>190.62</v>
          </cell>
          <cell r="N25">
            <v>270</v>
          </cell>
          <cell r="O25">
            <v>307.41</v>
          </cell>
          <cell r="P25">
            <v>211.76</v>
          </cell>
          <cell r="Q25">
            <v>232.54</v>
          </cell>
          <cell r="R25">
            <v>382.1</v>
          </cell>
          <cell r="S25">
            <v>424.88</v>
          </cell>
          <cell r="T25">
            <v>298.07</v>
          </cell>
          <cell r="U25">
            <v>302.92</v>
          </cell>
          <cell r="V25">
            <v>378.99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FP HA adjusted current"/>
      <sheetName val="WFP HA adjusted constant"/>
      <sheetName val="WFP HA calc"/>
      <sheetName val="WFP ODA constant"/>
      <sheetName val="WFP ODA curren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United States"/>
      <sheetName val="Top 10 recipients 08"/>
      <sheetName val="CAP pie charts"/>
      <sheetName val="CAP appeal summary 08-09"/>
      <sheetName val="Flash appeals 08-09"/>
      <sheetName val="2000"/>
      <sheetName val="2001"/>
      <sheetName val="2002 "/>
      <sheetName val="2003"/>
      <sheetName val="2004"/>
      <sheetName val="2005"/>
      <sheetName val="2006"/>
      <sheetName val="2007"/>
      <sheetName val="2008"/>
      <sheetName val="2009"/>
      <sheetName val="official by recip calcs"/>
    </sheetNames>
    <sheetDataSet>
      <sheetData sheetId="3">
        <row r="25">
          <cell r="A25" t="str">
            <v>Appeal 2009</v>
          </cell>
          <cell r="B25" t="str">
            <v>Donor contributions to UN CAP appeals (US$m)</v>
          </cell>
          <cell r="C25" t="str">
            <v>Donor's contribution to the appeal's funding</v>
          </cell>
          <cell r="D25" t="str">
            <v>UN CAP appeal requirements (US$m)</v>
          </cell>
          <cell r="E25" t="str">
            <v>UN CAP appeal needs not met (%)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wfpconstant08-adj"/>
      <sheetName val="wfpcurrent-adj"/>
      <sheetName val="wfpconstant08"/>
      <sheetName val="wfpcurrent"/>
      <sheetName val="WFP HA calc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WFP HA adjusted current"/>
      <sheetName val="WFP HA adjusted constant"/>
      <sheetName val="WFP HA calc"/>
      <sheetName val="WFP ODA constant"/>
      <sheetName val="WFP ODA current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xchange rates"/>
      <sheetName val="Deflators 2003"/>
      <sheetName val="Deflators 2004"/>
      <sheetName val="Deflators 2005 updated"/>
      <sheetName val="Deflators 2006"/>
      <sheetName val="Deflators 2007"/>
      <sheetName val="PRICE DEFLATOR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op 10 recipients"/>
      <sheetName val="total ha summary"/>
      <sheetName val="total ha constant"/>
      <sheetName val="total ha current"/>
      <sheetName val="bilat constant"/>
      <sheetName val="bilat current"/>
      <sheetName val="eu total ha constant"/>
      <sheetName val="eu total ha current"/>
      <sheetName val="eu multilat shares constant"/>
      <sheetName val="eu multilat shares current"/>
      <sheetName val="unhcr oda constant"/>
      <sheetName val="unrwa oda constant"/>
      <sheetName val="wfp oda constant"/>
      <sheetName val="wfp oda current adj"/>
      <sheetName val="wfp oda constant adj"/>
      <sheetName val="unhcr oda current"/>
      <sheetName val="unrwa oda current"/>
      <sheetName val="wfp oda current"/>
      <sheetName val="WFP HA calc"/>
      <sheetName val="oda contribs current"/>
      <sheetName val="oda contribs constant"/>
      <sheetName val="Imputed CERF"/>
    </sheetNames>
    <sheetDataSet>
      <sheetData sheetId="0"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B104" t="str">
            <v/>
          </cell>
        </row>
        <row r="105">
          <cell r="B105" t="str">
            <v/>
          </cell>
        </row>
        <row r="106">
          <cell r="B106" t="str">
            <v/>
          </cell>
        </row>
        <row r="107">
          <cell r="B107" t="str">
            <v/>
          </cell>
        </row>
        <row r="108">
          <cell r="B108" t="str">
            <v/>
          </cell>
        </row>
        <row r="109">
          <cell r="B109" t="str">
            <v/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B114" t="str">
            <v/>
          </cell>
        </row>
        <row r="115">
          <cell r="B115" t="str">
            <v/>
          </cell>
        </row>
        <row r="116">
          <cell r="B116" t="str">
            <v/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/>
          </cell>
        </row>
        <row r="124">
          <cell r="B124" t="str">
            <v/>
          </cell>
        </row>
        <row r="125">
          <cell r="B125" t="str">
            <v/>
          </cell>
        </row>
        <row r="126">
          <cell r="B126" t="str">
            <v/>
          </cell>
        </row>
        <row r="127">
          <cell r="B127" t="str">
            <v/>
          </cell>
        </row>
        <row r="128">
          <cell r="B128" t="str">
            <v/>
          </cell>
        </row>
        <row r="129">
          <cell r="B129" t="str">
            <v/>
          </cell>
        </row>
        <row r="130">
          <cell r="B130" t="str">
            <v/>
          </cell>
        </row>
        <row r="131">
          <cell r="B131" t="str">
            <v/>
          </cell>
        </row>
        <row r="132">
          <cell r="B132" t="str">
            <v/>
          </cell>
        </row>
        <row r="133">
          <cell r="B133" t="str">
            <v/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/>
          </cell>
        </row>
        <row r="143">
          <cell r="B143" t="str">
            <v/>
          </cell>
        </row>
        <row r="144">
          <cell r="B144" t="str">
            <v/>
          </cell>
        </row>
        <row r="145">
          <cell r="B145" t="str">
            <v/>
          </cell>
        </row>
        <row r="146">
          <cell r="B146" t="str">
            <v/>
          </cell>
        </row>
        <row r="147">
          <cell r="B147" t="str">
            <v/>
          </cell>
        </row>
        <row r="148">
          <cell r="B148" t="str">
            <v/>
          </cell>
        </row>
        <row r="149">
          <cell r="B149" t="str">
            <v/>
          </cell>
        </row>
        <row r="150">
          <cell r="B150" t="str">
            <v/>
          </cell>
        </row>
        <row r="151">
          <cell r="B151" t="str">
            <v/>
          </cell>
        </row>
        <row r="152">
          <cell r="B152" t="str">
            <v/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/>
          </cell>
        </row>
        <row r="163">
          <cell r="B163" t="str">
            <v/>
          </cell>
        </row>
        <row r="164">
          <cell r="B164" t="str">
            <v/>
          </cell>
        </row>
        <row r="165">
          <cell r="B165" t="str">
            <v/>
          </cell>
        </row>
        <row r="166">
          <cell r="B166" t="str">
            <v/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/>
          </cell>
        </row>
        <row r="173">
          <cell r="B173" t="str">
            <v/>
          </cell>
        </row>
        <row r="174">
          <cell r="B174" t="str">
            <v/>
          </cell>
        </row>
        <row r="175">
          <cell r="B175" t="str">
            <v/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/>
          </cell>
        </row>
        <row r="183">
          <cell r="B183" t="str">
            <v/>
          </cell>
        </row>
        <row r="184">
          <cell r="B184" t="str">
            <v/>
          </cell>
        </row>
        <row r="185">
          <cell r="B185" t="str">
            <v/>
          </cell>
        </row>
        <row r="186">
          <cell r="B186" t="str">
            <v/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ha trends"/>
      <sheetName val="total ha constant"/>
      <sheetName val="total ha per citizen"/>
      <sheetName val="changes in total ha"/>
      <sheetName val="biggest donors"/>
      <sheetName val="biggest 08-09 changes"/>
      <sheetName val="total ha share of total oda"/>
      <sheetName val="total ha share of GNI"/>
      <sheetName val="total ODA share of GNI"/>
      <sheetName val="... Reference..."/>
      <sheetName val="total ha current"/>
      <sheetName val="bilat ha constant"/>
      <sheetName val="bilat ha current"/>
      <sheetName val="core HA to UN constant"/>
      <sheetName val="core HA to UN current"/>
      <sheetName val="core ha to eu constant"/>
      <sheetName val="oda to eu constant"/>
      <sheetName val="oda to eu current"/>
      <sheetName val="dac donor list dec 2010"/>
      <sheetName val="gni constant 2008"/>
      <sheetName val="total ODA excuding debt"/>
    </sheetNames>
    <sheetDataSet>
      <sheetData sheetId="2">
        <row r="25">
          <cell r="H25">
            <v>420.51822505447507</v>
          </cell>
          <cell r="I25">
            <v>494.71274880246483</v>
          </cell>
          <cell r="J25">
            <v>516.9397206985866</v>
          </cell>
          <cell r="K25">
            <v>394.66519333262886</v>
          </cell>
          <cell r="L25">
            <v>553.2644374780671</v>
          </cell>
          <cell r="M25">
            <v>527.8767932850344</v>
          </cell>
          <cell r="N25">
            <v>592.6151686651264</v>
          </cell>
          <cell r="O25">
            <v>596.7291627424132</v>
          </cell>
          <cell r="P25">
            <v>517.1874065484398</v>
          </cell>
          <cell r="Q25">
            <v>570.4680053782578</v>
          </cell>
          <cell r="R25">
            <v>838.4855740720109</v>
          </cell>
          <cell r="S25">
            <v>845.9048344939215</v>
          </cell>
          <cell r="T25">
            <v>669.3193021952004</v>
          </cell>
          <cell r="U25">
            <v>751.071673177014</v>
          </cell>
          <cell r="V25">
            <v>738.3227657345917</v>
          </cell>
        </row>
      </sheetData>
      <sheetData sheetId="3">
        <row r="30">
          <cell r="V30">
            <v>8.98996882568536</v>
          </cell>
        </row>
      </sheetData>
      <sheetData sheetId="8">
        <row r="36">
          <cell r="V36">
            <v>0.0002113830974081231</v>
          </cell>
        </row>
      </sheetData>
      <sheetData sheetId="9">
        <row r="22">
          <cell r="V22">
            <v>0.0035204922493579298</v>
          </cell>
        </row>
      </sheetData>
      <sheetData sheetId="11">
        <row r="25">
          <cell r="M25">
            <v>299.67007213984164</v>
          </cell>
          <cell r="N25">
            <v>334.0081240398964</v>
          </cell>
          <cell r="O25">
            <v>360.254536284046</v>
          </cell>
          <cell r="P25">
            <v>379.86654830509326</v>
          </cell>
          <cell r="Q25">
            <v>464.51018065398137</v>
          </cell>
          <cell r="R25">
            <v>688.9232419490482</v>
          </cell>
          <cell r="S25">
            <v>704.6331568506728</v>
          </cell>
          <cell r="T25">
            <v>617.5929288559292</v>
          </cell>
          <cell r="U25">
            <v>751.071673177014</v>
          </cell>
          <cell r="V25">
            <v>725.5536792146652</v>
          </cell>
        </row>
      </sheetData>
      <sheetData sheetId="14">
        <row r="25">
          <cell r="R25">
            <v>10.83</v>
          </cell>
          <cell r="S25">
            <v>10.19</v>
          </cell>
          <cell r="T25">
            <v>10.21</v>
          </cell>
          <cell r="U25">
            <v>18.39</v>
          </cell>
          <cell r="V25">
            <v>22.86</v>
          </cell>
        </row>
      </sheetData>
      <sheetData sheetId="16">
        <row r="25">
          <cell r="R25">
            <v>445.55557407201087</v>
          </cell>
          <cell r="S25">
            <v>410.8348344939215</v>
          </cell>
          <cell r="T25">
            <v>361.0393021952005</v>
          </cell>
          <cell r="U25">
            <v>429.761673177014</v>
          </cell>
          <cell r="V25">
            <v>336.4727657345917</v>
          </cell>
        </row>
      </sheetData>
      <sheetData sheetId="19">
        <row r="16">
          <cell r="U16">
            <v>82.1274</v>
          </cell>
        </row>
      </sheetData>
      <sheetData sheetId="21">
        <row r="22">
          <cell r="H22">
            <v>8387.2</v>
          </cell>
          <cell r="I22">
            <v>8370.32</v>
          </cell>
          <cell r="J22">
            <v>7729.67</v>
          </cell>
          <cell r="K22">
            <v>7614.119999999999</v>
          </cell>
          <cell r="L22">
            <v>7897.11</v>
          </cell>
          <cell r="M22">
            <v>8278.07</v>
          </cell>
          <cell r="N22">
            <v>8459.2</v>
          </cell>
          <cell r="O22">
            <v>7557.09</v>
          </cell>
          <cell r="P22">
            <v>7442.92</v>
          </cell>
          <cell r="Q22">
            <v>8467.25</v>
          </cell>
          <cell r="R22">
            <v>7965.389999999999</v>
          </cell>
          <cell r="S22">
            <v>9146.220000000001</v>
          </cell>
          <cell r="T22">
            <v>10078.77</v>
          </cell>
          <cell r="U22">
            <v>11387.810000000001</v>
          </cell>
          <cell r="V22">
            <v>12296.439999999999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p 10 recipients 09"/>
      <sheetName val="total ha summary"/>
      <sheetName val="total ha constant"/>
      <sheetName val="total ha current"/>
      <sheetName val="bilat constant"/>
      <sheetName val="bilat current"/>
      <sheetName val="eu total ha constant"/>
      <sheetName val="eu total ha current"/>
      <sheetName val="eu multilat shares constant"/>
      <sheetName val="eu multilat shares current"/>
      <sheetName val="unhcr oda constant"/>
      <sheetName val="unrwa oda constant"/>
      <sheetName val="wfp oda constant"/>
      <sheetName val="wfp oda current adj"/>
      <sheetName val="wfp oda constant adj"/>
      <sheetName val="unhcr oda current"/>
      <sheetName val="unrwa oda current"/>
      <sheetName val="wfp oda current"/>
      <sheetName val="WFP HA calc"/>
      <sheetName val="oda contribs current"/>
      <sheetName val="oda contribs constant"/>
      <sheetName val="Imputed CERF"/>
    </sheetNames>
    <sheetDataSet>
      <sheetData sheetId="0">
        <row r="12">
          <cell r="H12">
            <v>18.047620283081717</v>
          </cell>
          <cell r="I12">
            <v>28.18580836426059</v>
          </cell>
          <cell r="J12">
            <v>38.55358471789948</v>
          </cell>
          <cell r="K12">
            <v>43.94469951381145</v>
          </cell>
          <cell r="L12">
            <v>46.22088882852945</v>
          </cell>
          <cell r="M12">
            <v>50.570430582737686</v>
          </cell>
          <cell r="N12">
            <v>100.36721847561681</v>
          </cell>
          <cell r="O12">
            <v>98.31581307547268</v>
          </cell>
          <cell r="P12">
            <v>82.60751987499386</v>
          </cell>
          <cell r="Q12">
            <v>80.11869328599845</v>
          </cell>
        </row>
        <row r="13">
          <cell r="H13">
            <v>18.352134022850016</v>
          </cell>
          <cell r="I13">
            <v>87.91270981636187</v>
          </cell>
          <cell r="J13">
            <v>76.66469321233362</v>
          </cell>
          <cell r="K13">
            <v>39.8758739275148</v>
          </cell>
          <cell r="L13">
            <v>47.01159290910391</v>
          </cell>
          <cell r="M13">
            <v>48.8509878788732</v>
          </cell>
          <cell r="N13">
            <v>35.215409874302736</v>
          </cell>
          <cell r="O13">
            <v>32.960457523887484</v>
          </cell>
          <cell r="P13">
            <v>94.70668715007508</v>
          </cell>
          <cell r="Q13">
            <v>78.07807375857371</v>
          </cell>
        </row>
        <row r="14">
          <cell r="H14">
            <v>12.693108770326068</v>
          </cell>
          <cell r="I14">
            <v>13.169639375862957</v>
          </cell>
          <cell r="J14">
            <v>13.405759434324644</v>
          </cell>
          <cell r="K14">
            <v>13.776529571719562</v>
          </cell>
          <cell r="L14">
            <v>56.243233144057186</v>
          </cell>
          <cell r="M14">
            <v>70.97091201544276</v>
          </cell>
          <cell r="N14">
            <v>64.85887190037002</v>
          </cell>
          <cell r="O14">
            <v>68.3719558778781</v>
          </cell>
          <cell r="P14">
            <v>72.10176866035033</v>
          </cell>
          <cell r="Q14">
            <v>62.02652765469123</v>
          </cell>
        </row>
        <row r="15">
          <cell r="H15">
            <v>3.0279583133999015</v>
          </cell>
          <cell r="I15">
            <v>19.72300235165711</v>
          </cell>
          <cell r="J15">
            <v>6.179163512984518</v>
          </cell>
          <cell r="K15">
            <v>6.7643988532371955</v>
          </cell>
          <cell r="L15">
            <v>3.4454033948322618</v>
          </cell>
          <cell r="M15">
            <v>30.197518532278494</v>
          </cell>
          <cell r="N15">
            <v>54.67763079008698</v>
          </cell>
          <cell r="O15">
            <v>16.76601734104143</v>
          </cell>
          <cell r="P15">
            <v>10.552305148346962</v>
          </cell>
          <cell r="Q15">
            <v>45.85455301700815</v>
          </cell>
        </row>
        <row r="16">
          <cell r="H16">
            <v>4.655215110604804</v>
          </cell>
          <cell r="I16">
            <v>3.204765127306433</v>
          </cell>
          <cell r="J16">
            <v>5.043876943388181</v>
          </cell>
          <cell r="K16">
            <v>5.300064741356056</v>
          </cell>
          <cell r="L16">
            <v>12.453096877545999</v>
          </cell>
          <cell r="M16">
            <v>20.930283755667595</v>
          </cell>
          <cell r="N16">
            <v>26.886104315662106</v>
          </cell>
          <cell r="O16">
            <v>28.75961423320986</v>
          </cell>
          <cell r="P16">
            <v>34.986911150764286</v>
          </cell>
          <cell r="Q16">
            <v>32.96795618683893</v>
          </cell>
        </row>
        <row r="17">
          <cell r="H17">
            <v>10.154486681132537</v>
          </cell>
          <cell r="I17">
            <v>20.643717476092135</v>
          </cell>
          <cell r="J17">
            <v>29.026415251144467</v>
          </cell>
          <cell r="K17">
            <v>19.777617798376575</v>
          </cell>
          <cell r="L17">
            <v>29.833622805387133</v>
          </cell>
          <cell r="M17">
            <v>35.84206642819068</v>
          </cell>
          <cell r="N17">
            <v>31.418647460613762</v>
          </cell>
          <cell r="O17">
            <v>29.151109230707505</v>
          </cell>
          <cell r="P17">
            <v>31.539244546853627</v>
          </cell>
          <cell r="Q17">
            <v>32.14934314392912</v>
          </cell>
        </row>
        <row r="18">
          <cell r="H18">
            <v>8.406679062060949</v>
          </cell>
          <cell r="I18">
            <v>9.935787094557346</v>
          </cell>
          <cell r="J18">
            <v>3.261352892179619</v>
          </cell>
          <cell r="K18">
            <v>1.3239031522900984</v>
          </cell>
          <cell r="L18">
            <v>1.5127658820545573</v>
          </cell>
          <cell r="M18">
            <v>55.79790115457382</v>
          </cell>
          <cell r="N18">
            <v>72.07002777170615</v>
          </cell>
          <cell r="O18">
            <v>48.81737982095722</v>
          </cell>
          <cell r="P18">
            <v>8.550809052237462</v>
          </cell>
          <cell r="Q18">
            <v>20.211423397579484</v>
          </cell>
        </row>
        <row r="19">
          <cell r="H19">
            <v>0.32836486553234556</v>
          </cell>
          <cell r="I19">
            <v>0.6038446082603229</v>
          </cell>
          <cell r="J19">
            <v>0.35093184550310846</v>
          </cell>
          <cell r="K19">
            <v>1.49892262967833</v>
          </cell>
          <cell r="L19">
            <v>18.46627507518279</v>
          </cell>
          <cell r="M19">
            <v>16.532998859199413</v>
          </cell>
          <cell r="N19">
            <v>15.79658059484612</v>
          </cell>
          <cell r="O19">
            <v>17.351391818360177</v>
          </cell>
          <cell r="P19">
            <v>19.262463309989624</v>
          </cell>
          <cell r="Q19">
            <v>19.761502807989988</v>
          </cell>
        </row>
        <row r="20">
          <cell r="H20">
            <v>0.49304712041884813</v>
          </cell>
          <cell r="I20">
            <v>0.4402908760930595</v>
          </cell>
          <cell r="J20">
            <v>8.338255701466853</v>
          </cell>
          <cell r="K20">
            <v>9.517408388007748</v>
          </cell>
          <cell r="L20">
            <v>11.110124933023513</v>
          </cell>
          <cell r="M20">
            <v>24.058642982359633</v>
          </cell>
          <cell r="N20">
            <v>8.645099359282431</v>
          </cell>
          <cell r="O20">
            <v>10.296555873552306</v>
          </cell>
          <cell r="P20">
            <v>14.262133281160379</v>
          </cell>
          <cell r="Q20">
            <v>19.449019594581213</v>
          </cell>
        </row>
        <row r="21">
          <cell r="H21">
            <v>4.462349653679457</v>
          </cell>
          <cell r="I21">
            <v>4.141118516660924</v>
          </cell>
          <cell r="J21">
            <v>5.16285391461275</v>
          </cell>
          <cell r="K21">
            <v>5.700509491091324</v>
          </cell>
          <cell r="L21">
            <v>9.089942353836161</v>
          </cell>
          <cell r="M21">
            <v>41.790360646511054</v>
          </cell>
          <cell r="N21">
            <v>27.057303609415946</v>
          </cell>
          <cell r="O21">
            <v>30.42112464232944</v>
          </cell>
          <cell r="P21">
            <v>31.92779462062828</v>
          </cell>
          <cell r="Q21">
            <v>19.1944251615354</v>
          </cell>
        </row>
        <row r="23">
          <cell r="H23">
            <v>9.071413098530735</v>
          </cell>
          <cell r="I23">
            <v>8.608261089386891</v>
          </cell>
          <cell r="J23">
            <v>7.239157921582784</v>
          </cell>
          <cell r="K23">
            <v>4.782803887866594</v>
          </cell>
          <cell r="L23">
            <v>5.77604175498378</v>
          </cell>
          <cell r="M23">
            <v>2.549264406952356</v>
          </cell>
          <cell r="N23">
            <v>10.407803742267745</v>
          </cell>
          <cell r="O23">
            <v>8.976716035700719</v>
          </cell>
          <cell r="P23">
            <v>15.815382702853839</v>
          </cell>
          <cell r="Q23">
            <v>19.15083077554858</v>
          </cell>
        </row>
        <row r="24">
          <cell r="H24">
            <v>0.4710343317753476</v>
          </cell>
          <cell r="I24">
            <v>0.372078142245458</v>
          </cell>
          <cell r="J24">
            <v>0.4852012152192496</v>
          </cell>
          <cell r="K24">
            <v>0.7415522442548382</v>
          </cell>
          <cell r="L24">
            <v>7.9686372723778565</v>
          </cell>
          <cell r="M24">
            <v>5.330725167697335</v>
          </cell>
          <cell r="N24">
            <v>6.306742340825007</v>
          </cell>
          <cell r="O24">
            <v>5.898549966063048</v>
          </cell>
          <cell r="P24">
            <v>17.484522873851688</v>
          </cell>
          <cell r="Q24">
            <v>18.095960687655513</v>
          </cell>
        </row>
        <row r="25">
          <cell r="H25">
            <v>4.428749617749173</v>
          </cell>
          <cell r="I25">
            <v>5.226089896792338</v>
          </cell>
          <cell r="J25">
            <v>6.5787015075864055</v>
          </cell>
          <cell r="K25">
            <v>6.425898723019249</v>
          </cell>
          <cell r="L25">
            <v>9.639153925745468</v>
          </cell>
          <cell r="M25">
            <v>10.269627779457215</v>
          </cell>
          <cell r="N25">
            <v>36.18221400283082</v>
          </cell>
          <cell r="O25">
            <v>16.686249220009667</v>
          </cell>
          <cell r="P25">
            <v>21.482701764275628</v>
          </cell>
          <cell r="Q25">
            <v>17.537852357321263</v>
          </cell>
        </row>
        <row r="26">
          <cell r="H26">
            <v>4.7261824367751135</v>
          </cell>
          <cell r="I26">
            <v>2.90710767698903</v>
          </cell>
          <cell r="J26">
            <v>2.7361809731772095</v>
          </cell>
          <cell r="K26">
            <v>2.320124929893044</v>
          </cell>
          <cell r="L26">
            <v>1.6854725529177683</v>
          </cell>
          <cell r="M26">
            <v>3.091474485442723</v>
          </cell>
          <cell r="N26">
            <v>1.5182731001275034</v>
          </cell>
          <cell r="O26">
            <v>0.8635539490953063</v>
          </cell>
          <cell r="P26">
            <v>11.070542855766579</v>
          </cell>
          <cell r="Q26">
            <v>15.40204317147131</v>
          </cell>
        </row>
        <row r="27">
          <cell r="H27">
            <v>7.09147715580192</v>
          </cell>
          <cell r="I27">
            <v>7.953038909879062</v>
          </cell>
          <cell r="J27">
            <v>8.664399799327327</v>
          </cell>
          <cell r="K27">
            <v>9.143615231481942</v>
          </cell>
          <cell r="L27">
            <v>9.972392336632156</v>
          </cell>
          <cell r="M27">
            <v>11.713147253530703</v>
          </cell>
          <cell r="N27">
            <v>12.60391233322748</v>
          </cell>
          <cell r="O27">
            <v>9.411687326192702</v>
          </cell>
          <cell r="P27">
            <v>16.303722279348122</v>
          </cell>
          <cell r="Q27">
            <v>13.462222344158672</v>
          </cell>
        </row>
        <row r="28">
          <cell r="H28">
            <v>1.4784404763951018</v>
          </cell>
          <cell r="I28">
            <v>1.0490201889434188</v>
          </cell>
          <cell r="J28">
            <v>0.9011716027267731</v>
          </cell>
          <cell r="K28">
            <v>1.4382907872341177</v>
          </cell>
          <cell r="L28">
            <v>1.3356190498297345</v>
          </cell>
          <cell r="M28">
            <v>3.7602412500827644</v>
          </cell>
          <cell r="N28">
            <v>1.4381097232974585</v>
          </cell>
          <cell r="O28">
            <v>0.9532358927452496</v>
          </cell>
          <cell r="P28">
            <v>2.1356900841056645</v>
          </cell>
          <cell r="Q28">
            <v>13.40080129566697</v>
          </cell>
        </row>
        <row r="29">
          <cell r="H29">
            <v>6.8811743142598605</v>
          </cell>
          <cell r="I29">
            <v>4.581108855105233</v>
          </cell>
          <cell r="J29">
            <v>8.94497800557178</v>
          </cell>
          <cell r="K29">
            <v>14.171706630608517</v>
          </cell>
          <cell r="L29">
            <v>15.97432048004427</v>
          </cell>
          <cell r="M29">
            <v>18.65383927171595</v>
          </cell>
          <cell r="N29">
            <v>15.217634875770012</v>
          </cell>
          <cell r="O29">
            <v>17.622792240162816</v>
          </cell>
          <cell r="P29">
            <v>14.2293688142694</v>
          </cell>
          <cell r="Q29">
            <v>13.341448537256856</v>
          </cell>
        </row>
        <row r="30">
          <cell r="H30">
            <v>0.9550456113291372</v>
          </cell>
          <cell r="I30">
            <v>2.6911585024107554</v>
          </cell>
          <cell r="J30">
            <v>3.3687891453080687</v>
          </cell>
          <cell r="K30">
            <v>2.5821049394325484</v>
          </cell>
          <cell r="L30">
            <v>4.842585064540469</v>
          </cell>
          <cell r="M30">
            <v>6.6292827712226305</v>
          </cell>
          <cell r="N30">
            <v>5.363995898290208</v>
          </cell>
          <cell r="O30">
            <v>5.127743820293791</v>
          </cell>
          <cell r="P30">
            <v>19.435879674971076</v>
          </cell>
          <cell r="Q30">
            <v>12.15660305642737</v>
          </cell>
        </row>
        <row r="31">
          <cell r="H31">
            <v>1.0782420152309031</v>
          </cell>
          <cell r="I31">
            <v>2.517294448232782</v>
          </cell>
          <cell r="J31">
            <v>6.217054930418899</v>
          </cell>
          <cell r="K31">
            <v>6.350278261824914</v>
          </cell>
          <cell r="L31">
            <v>10.896381952302802</v>
          </cell>
          <cell r="M31">
            <v>12.457526317971526</v>
          </cell>
          <cell r="N31">
            <v>14.472781822469884</v>
          </cell>
          <cell r="O31">
            <v>15.745413220226002</v>
          </cell>
          <cell r="P31">
            <v>17.154235967856888</v>
          </cell>
          <cell r="Q31">
            <v>11.910988877167991</v>
          </cell>
        </row>
        <row r="32">
          <cell r="H32">
            <v>52.66284630320699</v>
          </cell>
          <cell r="I32">
            <v>79.83761880566622</v>
          </cell>
          <cell r="J32">
            <v>29.02750085686623</v>
          </cell>
          <cell r="K32">
            <v>54.277642083292406</v>
          </cell>
          <cell r="L32">
            <v>17.728439687989777</v>
          </cell>
          <cell r="M32">
            <v>6.756292036263419</v>
          </cell>
          <cell r="N32">
            <v>57.172782118904514</v>
          </cell>
          <cell r="O32">
            <v>12.118503276396034</v>
          </cell>
          <cell r="P32">
            <v>12.799895468587613</v>
          </cell>
          <cell r="Q32">
            <v>11.801997195809399</v>
          </cell>
        </row>
        <row r="33">
          <cell r="H33">
            <v>19.442791226446815</v>
          </cell>
          <cell r="I33">
            <v>11.183381808406056</v>
          </cell>
          <cell r="J33">
            <v>13.51628740972873</v>
          </cell>
          <cell r="K33">
            <v>37.22477011009059</v>
          </cell>
          <cell r="L33">
            <v>6.620595010715851</v>
          </cell>
          <cell r="M33">
            <v>12.660764643744868</v>
          </cell>
          <cell r="N33">
            <v>6.81661685068301</v>
          </cell>
          <cell r="O33">
            <v>7.714153525054184</v>
          </cell>
          <cell r="P33">
            <v>24.27508588141991</v>
          </cell>
          <cell r="Q33">
            <v>11.53678920446815</v>
          </cell>
        </row>
        <row r="34">
          <cell r="H34">
            <v>5.226032520768051</v>
          </cell>
          <cell r="I34">
            <v>5.411395940804823</v>
          </cell>
          <cell r="J34">
            <v>6.802235981746367</v>
          </cell>
          <cell r="K34">
            <v>7.341622673925095</v>
          </cell>
          <cell r="L34">
            <v>7.114453769303934</v>
          </cell>
          <cell r="M34">
            <v>9.388049715618308</v>
          </cell>
          <cell r="N34">
            <v>10.581123943167333</v>
          </cell>
          <cell r="O34">
            <v>11.25312703658974</v>
          </cell>
          <cell r="P34">
            <v>10.873108235342784</v>
          </cell>
          <cell r="Q34">
            <v>11.42803420427613</v>
          </cell>
        </row>
        <row r="35">
          <cell r="H35">
            <v>6.307101672999328</v>
          </cell>
          <cell r="I35">
            <v>2.7054696656786317</v>
          </cell>
          <cell r="J35">
            <v>3.7393056335165133</v>
          </cell>
          <cell r="K35">
            <v>1.8344189916649005</v>
          </cell>
          <cell r="L35">
            <v>3.637131536373132</v>
          </cell>
          <cell r="M35">
            <v>4.455444947461878</v>
          </cell>
          <cell r="N35">
            <v>1.5785795324146892</v>
          </cell>
          <cell r="O35">
            <v>7.783425213543018</v>
          </cell>
          <cell r="P35">
            <v>13.125170634709185</v>
          </cell>
          <cell r="Q35">
            <v>9.516803553796429</v>
          </cell>
        </row>
        <row r="36">
          <cell r="H36">
            <v>2.003909355528877</v>
          </cell>
          <cell r="I36">
            <v>1.5963710718683481</v>
          </cell>
          <cell r="J36">
            <v>4.590384212379419</v>
          </cell>
          <cell r="K36">
            <v>8.063175322388968</v>
          </cell>
          <cell r="L36">
            <v>11.994137417674029</v>
          </cell>
          <cell r="M36">
            <v>15.455347145817587</v>
          </cell>
          <cell r="N36">
            <v>12.727177089425803</v>
          </cell>
          <cell r="O36">
            <v>10.29067483663201</v>
          </cell>
          <cell r="P36">
            <v>11.436034195488762</v>
          </cell>
          <cell r="Q36">
            <v>9.235580807967587</v>
          </cell>
        </row>
        <row r="37">
          <cell r="H37">
            <v>0.34255537770915606</v>
          </cell>
          <cell r="I37">
            <v>1.248698654924202</v>
          </cell>
          <cell r="J37">
            <v>0.8935761582025288</v>
          </cell>
          <cell r="K37">
            <v>0.472445076041488</v>
          </cell>
          <cell r="L37">
            <v>1.8249033861247148</v>
          </cell>
          <cell r="M37">
            <v>1.9670277422168438</v>
          </cell>
          <cell r="N37">
            <v>2.058564234081497</v>
          </cell>
          <cell r="O37">
            <v>2.5169354985233707</v>
          </cell>
          <cell r="P37">
            <v>4.2785383277799784</v>
          </cell>
          <cell r="Q37">
            <v>9.155163502206573</v>
          </cell>
        </row>
        <row r="38">
          <cell r="H38">
            <v>4.360010987420148</v>
          </cell>
          <cell r="I38">
            <v>4.3782984593685335</v>
          </cell>
          <cell r="J38">
            <v>4.406279245268006</v>
          </cell>
          <cell r="K38">
            <v>4.085363604702563</v>
          </cell>
          <cell r="L38">
            <v>4.088566893513295</v>
          </cell>
          <cell r="M38">
            <v>6.614064346855391</v>
          </cell>
          <cell r="N38">
            <v>5.541382601279124</v>
          </cell>
          <cell r="O38">
            <v>3.648085388059908</v>
          </cell>
          <cell r="P38">
            <v>9.63891135182388</v>
          </cell>
          <cell r="Q38">
            <v>7.635845586747088</v>
          </cell>
        </row>
        <row r="39">
          <cell r="H39">
            <v>11.077028229672173</v>
          </cell>
          <cell r="I39">
            <v>5.45571301119643</v>
          </cell>
          <cell r="J39">
            <v>2.279949132171206</v>
          </cell>
          <cell r="K39">
            <v>2.789343163631518</v>
          </cell>
          <cell r="L39">
            <v>4.281966010138748</v>
          </cell>
          <cell r="M39">
            <v>3.2777795450807465</v>
          </cell>
          <cell r="N39">
            <v>4.612686996560066</v>
          </cell>
          <cell r="O39">
            <v>7.55258832918442</v>
          </cell>
          <cell r="P39">
            <v>7.098147827508296</v>
          </cell>
          <cell r="Q39">
            <v>5.536749752993813</v>
          </cell>
        </row>
        <row r="40">
          <cell r="H40">
            <v>0.5936519647905794</v>
          </cell>
          <cell r="I40">
            <v>2.5403815101127947</v>
          </cell>
          <cell r="J40">
            <v>2.5489578564253783</v>
          </cell>
          <cell r="K40">
            <v>2.7222895941772824</v>
          </cell>
          <cell r="L40">
            <v>4.846682637046474</v>
          </cell>
          <cell r="M40">
            <v>6.106222987192719</v>
          </cell>
          <cell r="N40">
            <v>8.66510479075706</v>
          </cell>
          <cell r="O40">
            <v>7.757896240838747</v>
          </cell>
          <cell r="P40">
            <v>7.340192001508785</v>
          </cell>
          <cell r="Q40">
            <v>5.278209497375855</v>
          </cell>
        </row>
        <row r="41">
          <cell r="H41">
            <v>7.429859895602959</v>
          </cell>
          <cell r="I41">
            <v>12.780642952445927</v>
          </cell>
          <cell r="J41">
            <v>2.115386948881177</v>
          </cell>
          <cell r="K41">
            <v>3.032531348612752</v>
          </cell>
          <cell r="L41">
            <v>5.119447183832731</v>
          </cell>
          <cell r="M41">
            <v>12.091968529421141</v>
          </cell>
          <cell r="N41">
            <v>24.0210852465789</v>
          </cell>
          <cell r="O41">
            <v>5.806678390125159</v>
          </cell>
          <cell r="P41">
            <v>7.8147451170284725</v>
          </cell>
          <cell r="Q41">
            <v>4.227188705479039</v>
          </cell>
        </row>
        <row r="42">
          <cell r="H42">
            <v>0.470861094726791</v>
          </cell>
          <cell r="I42">
            <v>4.413852482503867</v>
          </cell>
          <cell r="J42">
            <v>2.0537856536640997</v>
          </cell>
          <cell r="K42">
            <v>0.8141838518465295</v>
          </cell>
          <cell r="L42">
            <v>0.5969879126655463</v>
          </cell>
          <cell r="M42">
            <v>8.164218309344133</v>
          </cell>
          <cell r="N42">
            <v>7.303054820362636</v>
          </cell>
          <cell r="O42">
            <v>3.883612663126991</v>
          </cell>
          <cell r="P42">
            <v>3.9220865517183663</v>
          </cell>
          <cell r="Q42">
            <v>3.8062796778013883</v>
          </cell>
        </row>
        <row r="43">
          <cell r="H43">
            <v>3.0126246660275418</v>
          </cell>
          <cell r="I43">
            <v>2.6218390763951165</v>
          </cell>
          <cell r="J43">
            <v>2.6625540880416847</v>
          </cell>
          <cell r="K43">
            <v>2.303251386631607</v>
          </cell>
          <cell r="L43">
            <v>2.1798098111827366</v>
          </cell>
          <cell r="M43">
            <v>3.0464983121019946</v>
          </cell>
          <cell r="N43">
            <v>4.846734974937948</v>
          </cell>
          <cell r="O43">
            <v>5.544202596408782</v>
          </cell>
          <cell r="P43">
            <v>3.049457367892838</v>
          </cell>
          <cell r="Q43">
            <v>3.6023295915906437</v>
          </cell>
        </row>
        <row r="44">
          <cell r="H44">
            <v>10.466858435484111</v>
          </cell>
          <cell r="I44">
            <v>11.511769122156615</v>
          </cell>
          <cell r="J44">
            <v>11.850152485126436</v>
          </cell>
          <cell r="K44">
            <v>11.698970300194475</v>
          </cell>
          <cell r="L44">
            <v>8.114255177080242</v>
          </cell>
          <cell r="M44">
            <v>7.5416797986674835</v>
          </cell>
          <cell r="N44">
            <v>7.483148189746939</v>
          </cell>
          <cell r="O44">
            <v>6.0635049006775015</v>
          </cell>
          <cell r="P44">
            <v>5.460618507506471</v>
          </cell>
          <cell r="Q44">
            <v>3.6011128996467443</v>
          </cell>
        </row>
        <row r="45">
          <cell r="H45">
            <v>8.604193446329472</v>
          </cell>
          <cell r="I45">
            <v>3.5649881863975623</v>
          </cell>
          <cell r="J45">
            <v>3.015079785604665</v>
          </cell>
          <cell r="K45">
            <v>1.1979435118837793</v>
          </cell>
          <cell r="L45">
            <v>1.8872390613427</v>
          </cell>
          <cell r="M45">
            <v>2.4041927405827384</v>
          </cell>
          <cell r="N45">
            <v>2.269040033709852</v>
          </cell>
          <cell r="O45">
            <v>2.286867433724161</v>
          </cell>
          <cell r="P45">
            <v>2.9566547539729497</v>
          </cell>
          <cell r="Q45">
            <v>3.5563226640079546</v>
          </cell>
        </row>
        <row r="46">
          <cell r="H46">
            <v>0.16130499159106684</v>
          </cell>
          <cell r="I46">
            <v>0.6415885931405767</v>
          </cell>
          <cell r="J46">
            <v>0.35489052820630984</v>
          </cell>
          <cell r="K46">
            <v>1.5912526781804979</v>
          </cell>
          <cell r="L46">
            <v>0.5127443379375023</v>
          </cell>
          <cell r="M46">
            <v>0.6280323604659477</v>
          </cell>
          <cell r="N46">
            <v>0.9076369841707145</v>
          </cell>
          <cell r="O46">
            <v>3.232515438361702</v>
          </cell>
          <cell r="P46">
            <v>3.0604552340776157</v>
          </cell>
          <cell r="Q46">
            <v>3.4869690704317344</v>
          </cell>
        </row>
        <row r="47">
          <cell r="H47">
            <v>8.083695322264113</v>
          </cell>
          <cell r="I47">
            <v>9.656777250833171</v>
          </cell>
          <cell r="J47">
            <v>10.614687394773364</v>
          </cell>
          <cell r="K47">
            <v>4.16355092455093</v>
          </cell>
          <cell r="L47">
            <v>5.641285761619031</v>
          </cell>
          <cell r="M47">
            <v>5.2354405253628595</v>
          </cell>
          <cell r="N47">
            <v>2.9867237101323676</v>
          </cell>
          <cell r="O47">
            <v>2.83593062192063</v>
          </cell>
          <cell r="P47">
            <v>5.453308300408919</v>
          </cell>
          <cell r="Q47">
            <v>3.351934398499047</v>
          </cell>
        </row>
        <row r="48">
          <cell r="H48">
            <v>7.926833659456857</v>
          </cell>
          <cell r="I48">
            <v>7.154654523246002</v>
          </cell>
          <cell r="J48">
            <v>6.0811727992953</v>
          </cell>
          <cell r="K48">
            <v>4.735225174199588</v>
          </cell>
          <cell r="L48">
            <v>3.038830914036898</v>
          </cell>
          <cell r="M48">
            <v>2.3941882637282372</v>
          </cell>
          <cell r="N48">
            <v>3.1237649188293166</v>
          </cell>
          <cell r="O48">
            <v>3.4027340407733546</v>
          </cell>
          <cell r="P48">
            <v>4.064421275726462</v>
          </cell>
          <cell r="Q48">
            <v>3.241073994349331</v>
          </cell>
        </row>
        <row r="49">
          <cell r="H49">
            <v>0.5563253643954574</v>
          </cell>
          <cell r="I49">
            <v>0.19122750948917694</v>
          </cell>
          <cell r="J49">
            <v>0.3596152921910045</v>
          </cell>
          <cell r="K49">
            <v>0.47279414500112477</v>
          </cell>
          <cell r="L49">
            <v>0.49478633353092977</v>
          </cell>
          <cell r="M49">
            <v>0.19293948495408275</v>
          </cell>
          <cell r="N49">
            <v>1.093698383556715</v>
          </cell>
          <cell r="O49">
            <v>1.1581439139584933</v>
          </cell>
          <cell r="P49">
            <v>3.5441656786540796</v>
          </cell>
          <cell r="Q49">
            <v>2.988591221875366</v>
          </cell>
        </row>
        <row r="50">
          <cell r="H50">
            <v>1.316161506297611</v>
          </cell>
          <cell r="I50">
            <v>1.2482594710393624</v>
          </cell>
          <cell r="J50">
            <v>1.7272624963906344</v>
          </cell>
          <cell r="K50">
            <v>0.5985339836546643</v>
          </cell>
          <cell r="L50">
            <v>0.5103718300302548</v>
          </cell>
          <cell r="M50">
            <v>2.706114561996392</v>
          </cell>
          <cell r="N50">
            <v>2.130399114876356</v>
          </cell>
          <cell r="O50">
            <v>1.4219594582058452</v>
          </cell>
          <cell r="P50">
            <v>1.7161807589112201</v>
          </cell>
          <cell r="Q50">
            <v>2.7874706179060134</v>
          </cell>
        </row>
        <row r="51"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2.4380557304980117</v>
          </cell>
        </row>
        <row r="52">
          <cell r="H52">
            <v>4.6863363520255765</v>
          </cell>
          <cell r="I52">
            <v>12.419204963273238</v>
          </cell>
          <cell r="J52">
            <v>17.41726780416311</v>
          </cell>
          <cell r="K52">
            <v>11.339529579084886</v>
          </cell>
          <cell r="L52">
            <v>10.865202031797061</v>
          </cell>
          <cell r="M52">
            <v>5.71681320987701</v>
          </cell>
          <cell r="N52">
            <v>6.831556573684891</v>
          </cell>
          <cell r="O52">
            <v>4.118093061762348</v>
          </cell>
          <cell r="P52">
            <v>4.120722980518401</v>
          </cell>
          <cell r="Q52">
            <v>2.370821247439175</v>
          </cell>
        </row>
        <row r="53">
          <cell r="H53">
            <v>121.83568396137596</v>
          </cell>
          <cell r="I53">
            <v>39.68741747183136</v>
          </cell>
          <cell r="J53">
            <v>16.635542837593956</v>
          </cell>
          <cell r="K53">
            <v>18.123681642730393</v>
          </cell>
          <cell r="L53">
            <v>18.88787993366191</v>
          </cell>
          <cell r="M53">
            <v>6.542033198309961</v>
          </cell>
          <cell r="N53">
            <v>7.801416073445499</v>
          </cell>
          <cell r="O53">
            <v>3.9404030973406265</v>
          </cell>
          <cell r="P53">
            <v>3.563746055814092</v>
          </cell>
          <cell r="Q53">
            <v>2.351319437725683</v>
          </cell>
        </row>
        <row r="54">
          <cell r="H54">
            <v>2.41883675634506</v>
          </cell>
          <cell r="I54">
            <v>1.7408468155176844</v>
          </cell>
          <cell r="J54">
            <v>1.7245470197529287</v>
          </cell>
          <cell r="K54">
            <v>0.8624987181242627</v>
          </cell>
          <cell r="L54">
            <v>7.162903991517778</v>
          </cell>
          <cell r="M54">
            <v>6.357292996737263</v>
          </cell>
          <cell r="N54">
            <v>6.00273349203035</v>
          </cell>
          <cell r="O54">
            <v>4.991639323960826</v>
          </cell>
          <cell r="P54">
            <v>2.8799511609908297</v>
          </cell>
          <cell r="Q54">
            <v>2.2763546186313857</v>
          </cell>
        </row>
        <row r="55">
          <cell r="H55">
            <v>0.8985093370573047</v>
          </cell>
          <cell r="I55">
            <v>5.035593452662141</v>
          </cell>
          <cell r="J55">
            <v>3.532267446224751</v>
          </cell>
          <cell r="K55">
            <v>1.0916903203519075</v>
          </cell>
          <cell r="L55">
            <v>1.5643408410217092</v>
          </cell>
          <cell r="M55">
            <v>0.9849773303926013</v>
          </cell>
          <cell r="N55">
            <v>0.09539775962403223</v>
          </cell>
          <cell r="O55">
            <v>4.051792182661517</v>
          </cell>
          <cell r="P55">
            <v>2.731705640054069</v>
          </cell>
          <cell r="Q55">
            <v>2.1487796745872014</v>
          </cell>
        </row>
        <row r="56">
          <cell r="H56">
            <v>0.4647721318731635</v>
          </cell>
          <cell r="I56">
            <v>1.9567144018012226</v>
          </cell>
          <cell r="J56">
            <v>2.581664987029624</v>
          </cell>
          <cell r="K56">
            <v>0.5919138387374673</v>
          </cell>
          <cell r="L56">
            <v>1.4593727002177548</v>
          </cell>
          <cell r="M56">
            <v>5.0497036339651205</v>
          </cell>
          <cell r="N56">
            <v>1.6168414218053566</v>
          </cell>
          <cell r="O56">
            <v>2.0745943617697895</v>
          </cell>
          <cell r="P56">
            <v>3.1199567289201586</v>
          </cell>
          <cell r="Q56">
            <v>2.046077306104095</v>
          </cell>
        </row>
        <row r="57">
          <cell r="H57">
            <v>6.6525317092912974</v>
          </cell>
          <cell r="I57">
            <v>6.6134632901947885</v>
          </cell>
          <cell r="J57">
            <v>5.511495247649649</v>
          </cell>
          <cell r="K57">
            <v>10.282949977824707</v>
          </cell>
          <cell r="L57">
            <v>4.041690534079852</v>
          </cell>
          <cell r="M57">
            <v>3.747850746042727</v>
          </cell>
          <cell r="N57">
            <v>3.0169033600392674</v>
          </cell>
          <cell r="O57">
            <v>2.547034631814664</v>
          </cell>
          <cell r="P57">
            <v>1.9998856687536821</v>
          </cell>
          <cell r="Q57">
            <v>2.005480493476684</v>
          </cell>
        </row>
        <row r="58">
          <cell r="H58">
            <v>18.164660181585763</v>
          </cell>
          <cell r="I58">
            <v>10.862941104823328</v>
          </cell>
          <cell r="J58">
            <v>7.87144769376788</v>
          </cell>
          <cell r="K58">
            <v>4.488351642096875</v>
          </cell>
          <cell r="L58">
            <v>8.10118432277814</v>
          </cell>
          <cell r="M58">
            <v>6.869668243963834</v>
          </cell>
          <cell r="N58">
            <v>6.49587090051552</v>
          </cell>
          <cell r="O58">
            <v>1.3457001960413757</v>
          </cell>
          <cell r="P58">
            <v>0.9365364195109193</v>
          </cell>
          <cell r="Q58">
            <v>1.9056521214240139</v>
          </cell>
        </row>
        <row r="59">
          <cell r="H59">
            <v>2.206902601033835</v>
          </cell>
          <cell r="I59">
            <v>0.39172220986321166</v>
          </cell>
          <cell r="J59">
            <v>0.3483044307862549</v>
          </cell>
          <cell r="K59">
            <v>0.6515076414424334</v>
          </cell>
          <cell r="L59">
            <v>0.6366390204415328</v>
          </cell>
          <cell r="M59">
            <v>7.3659095721608185</v>
          </cell>
          <cell r="N59">
            <v>3.827184207495361</v>
          </cell>
          <cell r="O59">
            <v>0.9638033227815163</v>
          </cell>
          <cell r="P59">
            <v>1.6722292584029281</v>
          </cell>
          <cell r="Q59">
            <v>1.7434106926266475</v>
          </cell>
        </row>
        <row r="60">
          <cell r="H60">
            <v>6.5052183406689315</v>
          </cell>
          <cell r="I60">
            <v>7.027531944471806</v>
          </cell>
          <cell r="J60">
            <v>8.086988240556447</v>
          </cell>
          <cell r="K60">
            <v>7.079143245261443</v>
          </cell>
          <cell r="L60">
            <v>5.739129494314923</v>
          </cell>
          <cell r="M60">
            <v>5.254832365264546</v>
          </cell>
          <cell r="N60">
            <v>5.107622412532985</v>
          </cell>
          <cell r="O60">
            <v>2.1022318623307488</v>
          </cell>
          <cell r="P60">
            <v>0.2200713322741002</v>
          </cell>
          <cell r="Q60">
            <v>1.7411759883303262</v>
          </cell>
        </row>
        <row r="61">
          <cell r="H61">
            <v>2.864581024682929</v>
          </cell>
          <cell r="I61">
            <v>3.4610763169503858</v>
          </cell>
          <cell r="J61">
            <v>2.945043716866157</v>
          </cell>
          <cell r="K61">
            <v>0.30392828111162423</v>
          </cell>
          <cell r="L61">
            <v>1.0795068355694952</v>
          </cell>
          <cell r="M61">
            <v>1.785544502171645</v>
          </cell>
          <cell r="N61">
            <v>1.9438064866095646</v>
          </cell>
          <cell r="O61">
            <v>0.059131722676972975</v>
          </cell>
          <cell r="P61">
            <v>0.9615065116596718</v>
          </cell>
          <cell r="Q61">
            <v>1.7080829948432315</v>
          </cell>
        </row>
        <row r="62">
          <cell r="H62">
            <v>4.111083401016558</v>
          </cell>
          <cell r="I62">
            <v>47.87263161423049</v>
          </cell>
          <cell r="J62">
            <v>60.10156583850333</v>
          </cell>
          <cell r="K62">
            <v>12.243969522865523</v>
          </cell>
          <cell r="L62">
            <v>12.632309401995215</v>
          </cell>
          <cell r="M62">
            <v>7.711737149607151</v>
          </cell>
          <cell r="N62">
            <v>3.668564237433294</v>
          </cell>
          <cell r="O62">
            <v>8.5297022084299</v>
          </cell>
          <cell r="P62">
            <v>4.941817472752473</v>
          </cell>
          <cell r="Q62">
            <v>1.6425412798253938</v>
          </cell>
        </row>
        <row r="63">
          <cell r="H63">
            <v>0.49205297182000285</v>
          </cell>
          <cell r="I63">
            <v>0.4384908205266542</v>
          </cell>
          <cell r="J63">
            <v>2.429404836548695</v>
          </cell>
          <cell r="K63">
            <v>3.192346332929498</v>
          </cell>
          <cell r="L63">
            <v>6.431832859299495</v>
          </cell>
          <cell r="M63">
            <v>6.200914041364463</v>
          </cell>
          <cell r="N63">
            <v>8.985550524068403</v>
          </cell>
          <cell r="O63">
            <v>6.377609458459236</v>
          </cell>
          <cell r="P63">
            <v>15.520785141702511</v>
          </cell>
          <cell r="Q63">
            <v>1.6155337795849818</v>
          </cell>
        </row>
        <row r="64">
          <cell r="H64">
            <v>1.4227234996470117</v>
          </cell>
          <cell r="I64">
            <v>2.408249802486516</v>
          </cell>
          <cell r="J64">
            <v>3.6011312007176115</v>
          </cell>
          <cell r="K64">
            <v>3.469276127389504</v>
          </cell>
          <cell r="L64">
            <v>2.3253673155956136</v>
          </cell>
          <cell r="M64">
            <v>1.4916517261397058</v>
          </cell>
          <cell r="N64">
            <v>0.12670438785182142</v>
          </cell>
          <cell r="O64">
            <v>0.23352183023575834</v>
          </cell>
          <cell r="P64">
            <v>7.167466803168594</v>
          </cell>
          <cell r="Q64">
            <v>1.5154045650555317</v>
          </cell>
        </row>
        <row r="65">
          <cell r="H65">
            <v>1.5916875401771393</v>
          </cell>
          <cell r="I65">
            <v>0.8996493444235694</v>
          </cell>
          <cell r="J65">
            <v>1.613988581674187</v>
          </cell>
          <cell r="K65">
            <v>0.8376334118880513</v>
          </cell>
          <cell r="L65">
            <v>0.8607570574930352</v>
          </cell>
          <cell r="M65">
            <v>0.9012392853022428</v>
          </cell>
          <cell r="N65">
            <v>1.262969010387592</v>
          </cell>
          <cell r="O65">
            <v>1.8182705753780188</v>
          </cell>
          <cell r="P65">
            <v>2.261085235850677</v>
          </cell>
          <cell r="Q65">
            <v>1.47483501518387</v>
          </cell>
        </row>
        <row r="66">
          <cell r="H66">
            <v>1.008127544034424</v>
          </cell>
          <cell r="I66">
            <v>1.1750923784384295</v>
          </cell>
          <cell r="J66">
            <v>6.615145338173221</v>
          </cell>
          <cell r="K66">
            <v>1.9705662987261567</v>
          </cell>
          <cell r="L66">
            <v>0.5369753834900598</v>
          </cell>
          <cell r="M66">
            <v>6.149112468021771</v>
          </cell>
          <cell r="N66">
            <v>4.017627089298755</v>
          </cell>
          <cell r="O66">
            <v>0.11850271937937601</v>
          </cell>
          <cell r="P66">
            <v>0.6969025570609201</v>
          </cell>
          <cell r="Q66">
            <v>1.276187281690855</v>
          </cell>
        </row>
        <row r="67">
          <cell r="H67">
            <v>0.26140255061754175</v>
          </cell>
          <cell r="I67">
            <v>0.28117919333126157</v>
          </cell>
          <cell r="J67">
            <v>1.435050998536818</v>
          </cell>
          <cell r="K67">
            <v>1.029834488292821</v>
          </cell>
          <cell r="L67">
            <v>0.20943227009365345</v>
          </cell>
          <cell r="M67">
            <v>2.342607690727003</v>
          </cell>
          <cell r="N67">
            <v>1.2678274625366055</v>
          </cell>
          <cell r="O67">
            <v>0.40117855966234783</v>
          </cell>
          <cell r="P67">
            <v>2.3226838546745467</v>
          </cell>
          <cell r="Q67">
            <v>1.2059195497518862</v>
          </cell>
        </row>
        <row r="68">
          <cell r="H68">
            <v>0.32629638274120865</v>
          </cell>
          <cell r="I68">
            <v>0.18958384113987786</v>
          </cell>
          <cell r="J68">
            <v>0.7109698222886283</v>
          </cell>
          <cell r="K68">
            <v>1.6173686321033847</v>
          </cell>
          <cell r="L68">
            <v>1.3926344546148832</v>
          </cell>
          <cell r="M68">
            <v>1.4082263231989407</v>
          </cell>
          <cell r="N68">
            <v>1.515634251585873</v>
          </cell>
          <cell r="O68">
            <v>1.173635583310579</v>
          </cell>
          <cell r="P68">
            <v>0.41507389476694667</v>
          </cell>
          <cell r="Q68">
            <v>1.1748740382017628</v>
          </cell>
        </row>
        <row r="69">
          <cell r="H69">
            <v>4.612338830952894</v>
          </cell>
          <cell r="I69">
            <v>5.01520011449885</v>
          </cell>
          <cell r="J69">
            <v>2.085878368969542</v>
          </cell>
          <cell r="K69">
            <v>0.997843853409821</v>
          </cell>
          <cell r="L69">
            <v>6.537913687823632</v>
          </cell>
          <cell r="M69">
            <v>5.8400293974864175</v>
          </cell>
          <cell r="N69">
            <v>2.557365371632213</v>
          </cell>
          <cell r="O69">
            <v>1.4545099164504143</v>
          </cell>
          <cell r="P69">
            <v>0.8918150417229226</v>
          </cell>
          <cell r="Q69">
            <v>1.099468747812697</v>
          </cell>
        </row>
        <row r="70"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0.1901298804234175</v>
          </cell>
          <cell r="P70">
            <v>0</v>
          </cell>
          <cell r="Q70">
            <v>0.9471957848295793</v>
          </cell>
        </row>
        <row r="71">
          <cell r="H71">
            <v>0.7305991513247221</v>
          </cell>
          <cell r="I71">
            <v>1.1985114217490325</v>
          </cell>
          <cell r="J71">
            <v>2.6494236310357855</v>
          </cell>
          <cell r="K71">
            <v>1.2573614636760817</v>
          </cell>
          <cell r="L71">
            <v>1.0293066609099788</v>
          </cell>
          <cell r="M71">
            <v>0.47784514333611233</v>
          </cell>
          <cell r="N71">
            <v>0.7261248107304639</v>
          </cell>
          <cell r="O71">
            <v>0.37364229642507163</v>
          </cell>
          <cell r="P71">
            <v>1.4606736484242475</v>
          </cell>
          <cell r="Q71">
            <v>0.9290129151629494</v>
          </cell>
        </row>
        <row r="72">
          <cell r="H72">
            <v>1.1921933870646673</v>
          </cell>
          <cell r="I72">
            <v>5.122492193190318</v>
          </cell>
          <cell r="J72">
            <v>13.246996708288266</v>
          </cell>
          <cell r="K72">
            <v>2.875044516719399</v>
          </cell>
          <cell r="L72">
            <v>2.495200100516616</v>
          </cell>
          <cell r="M72">
            <v>7.779795042767223</v>
          </cell>
          <cell r="N72">
            <v>3.0602391663102972</v>
          </cell>
          <cell r="O72">
            <v>0.844870531731924</v>
          </cell>
          <cell r="P72">
            <v>1.3481220363383675</v>
          </cell>
          <cell r="Q72">
            <v>0.8704033834864959</v>
          </cell>
        </row>
        <row r="73">
          <cell r="H73">
            <v>24.040874502550462</v>
          </cell>
          <cell r="I73">
            <v>14.999557008539957</v>
          </cell>
          <cell r="J73">
            <v>14.440049816201602</v>
          </cell>
          <cell r="K73">
            <v>10.189184917463256</v>
          </cell>
          <cell r="L73">
            <v>7.015257033172032</v>
          </cell>
          <cell r="M73">
            <v>7.344959189294798</v>
          </cell>
          <cell r="N73">
            <v>0.47825201707968035</v>
          </cell>
          <cell r="O73">
            <v>0.7018604528103918</v>
          </cell>
          <cell r="P73">
            <v>0.8768008226083792</v>
          </cell>
          <cell r="Q73">
            <v>0.8677324463368805</v>
          </cell>
        </row>
        <row r="74">
          <cell r="H74">
            <v>1.9773839562249989</v>
          </cell>
          <cell r="I74">
            <v>0.9090956211999439</v>
          </cell>
          <cell r="J74">
            <v>2.5790452809078035</v>
          </cell>
          <cell r="K74">
            <v>4.397831062906794</v>
          </cell>
          <cell r="L74">
            <v>0.8014450357089073</v>
          </cell>
          <cell r="M74">
            <v>3.8013209229602793</v>
          </cell>
          <cell r="N74">
            <v>2.6779278315907677</v>
          </cell>
          <cell r="O74">
            <v>0.4543724651709279</v>
          </cell>
          <cell r="P74">
            <v>0.47518868239443474</v>
          </cell>
          <cell r="Q74">
            <v>0.8590762833922365</v>
          </cell>
        </row>
        <row r="75">
          <cell r="H75">
            <v>0.06428970331588132</v>
          </cell>
          <cell r="I75">
            <v>0.1031901603762209</v>
          </cell>
          <cell r="J75">
            <v>0.1673248407643312</v>
          </cell>
          <cell r="K75">
            <v>0.23342990494621207</v>
          </cell>
          <cell r="L75">
            <v>0.13044361921011693</v>
          </cell>
          <cell r="M75">
            <v>0.09440010438640367</v>
          </cell>
          <cell r="N75">
            <v>0.01177580344411539</v>
          </cell>
          <cell r="O75">
            <v>0.10031610875176974</v>
          </cell>
          <cell r="P75">
            <v>0.6873324183069425</v>
          </cell>
          <cell r="Q75">
            <v>0.8303644669254286</v>
          </cell>
        </row>
        <row r="76">
          <cell r="H76">
            <v>0.16204633509436897</v>
          </cell>
          <cell r="I76">
            <v>0.26520102126323164</v>
          </cell>
          <cell r="J76">
            <v>0.1723140775039459</v>
          </cell>
          <cell r="K76">
            <v>0.2629868341006492</v>
          </cell>
          <cell r="L76">
            <v>0.7095303204723971</v>
          </cell>
          <cell r="M76">
            <v>0.1210075721018779</v>
          </cell>
          <cell r="N76">
            <v>1.0841682941729205</v>
          </cell>
          <cell r="O76">
            <v>1.026041449786927</v>
          </cell>
          <cell r="P76">
            <v>1.7804506964728564</v>
          </cell>
          <cell r="Q76">
            <v>0.8111598657548821</v>
          </cell>
        </row>
        <row r="77"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0.14295642942313125</v>
          </cell>
          <cell r="O77">
            <v>0.7241115144722297</v>
          </cell>
          <cell r="P77">
            <v>0.25948711913168565</v>
          </cell>
          <cell r="Q77">
            <v>0.6683850747894531</v>
          </cell>
        </row>
        <row r="78">
          <cell r="H78">
            <v>0.0029821989528795814</v>
          </cell>
          <cell r="I78">
            <v>0.006930423248522851</v>
          </cell>
          <cell r="J78">
            <v>0.08270316664408005</v>
          </cell>
          <cell r="K78">
            <v>0</v>
          </cell>
          <cell r="L78">
            <v>0</v>
          </cell>
          <cell r="M78">
            <v>0.06184587847181433</v>
          </cell>
          <cell r="N78">
            <v>0.014088033000106422</v>
          </cell>
          <cell r="O78">
            <v>0.03315037349788892</v>
          </cell>
          <cell r="P78">
            <v>0.08738558612032002</v>
          </cell>
          <cell r="Q78">
            <v>0.6673813067168727</v>
          </cell>
        </row>
        <row r="79"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1.414615516653744</v>
          </cell>
          <cell r="N79">
            <v>2.5521424626681037</v>
          </cell>
          <cell r="O79">
            <v>1.669372238655953</v>
          </cell>
          <cell r="P79">
            <v>0.11974412738284036</v>
          </cell>
          <cell r="Q79">
            <v>0.6304872966170011</v>
          </cell>
        </row>
        <row r="80">
          <cell r="H80">
            <v>2.049164203792297</v>
          </cell>
          <cell r="I80">
            <v>12.131964033741742</v>
          </cell>
          <cell r="J80">
            <v>2.19706456965309</v>
          </cell>
          <cell r="K80">
            <v>0.2997069129629629</v>
          </cell>
          <cell r="L80">
            <v>2.0155822470280857</v>
          </cell>
          <cell r="M80">
            <v>8.2144132968001</v>
          </cell>
          <cell r="N80">
            <v>1.9126640821588867</v>
          </cell>
          <cell r="O80">
            <v>0.502782837861057</v>
          </cell>
          <cell r="P80">
            <v>0.446902189696672</v>
          </cell>
          <cell r="Q80">
            <v>0.5527498324552026</v>
          </cell>
        </row>
        <row r="81">
          <cell r="H81">
            <v>1.5561712179471145</v>
          </cell>
          <cell r="I81">
            <v>0.9272032828061627</v>
          </cell>
          <cell r="J81">
            <v>3.487511990310268</v>
          </cell>
          <cell r="K81">
            <v>1.2543164843133208</v>
          </cell>
          <cell r="L81">
            <v>1.3176886174185574</v>
          </cell>
          <cell r="M81">
            <v>1.457251724435742</v>
          </cell>
          <cell r="N81">
            <v>0.13912531957834184</v>
          </cell>
          <cell r="O81">
            <v>0.4254833098319185</v>
          </cell>
          <cell r="P81">
            <v>0.36663971669337825</v>
          </cell>
          <cell r="Q81">
            <v>0.5440718024264138</v>
          </cell>
        </row>
        <row r="82">
          <cell r="H82">
            <v>1.7353966714779419</v>
          </cell>
          <cell r="I82">
            <v>3.0960321484909903</v>
          </cell>
          <cell r="J82">
            <v>4.552974678362327</v>
          </cell>
          <cell r="K82">
            <v>2.8008784404130296</v>
          </cell>
          <cell r="L82">
            <v>2.2444527355796775</v>
          </cell>
          <cell r="M82">
            <v>3.9461570546385536</v>
          </cell>
          <cell r="N82">
            <v>2.2162384614211357</v>
          </cell>
          <cell r="O82">
            <v>0.5689299154041555</v>
          </cell>
          <cell r="P82">
            <v>0.7534864948361344</v>
          </cell>
          <cell r="Q82">
            <v>0.5355662927422498</v>
          </cell>
        </row>
        <row r="83">
          <cell r="H83">
            <v>0.16631325311966697</v>
          </cell>
          <cell r="I83">
            <v>0.12742134145057277</v>
          </cell>
          <cell r="J83">
            <v>0.253912754132707</v>
          </cell>
          <cell r="K83">
            <v>0.26175886621819344</v>
          </cell>
          <cell r="L83">
            <v>0.5842902744888883</v>
          </cell>
          <cell r="M83">
            <v>0.07146432350100856</v>
          </cell>
          <cell r="N83">
            <v>0.0764160501047605</v>
          </cell>
          <cell r="O83">
            <v>0.031937752530383945</v>
          </cell>
          <cell r="P83">
            <v>0.3308960779715377</v>
          </cell>
          <cell r="Q83">
            <v>0.5170546005155128</v>
          </cell>
        </row>
        <row r="84">
          <cell r="H84">
            <v>0.0053431064572425834</v>
          </cell>
          <cell r="I84">
            <v>0.004359459785361148</v>
          </cell>
          <cell r="J84">
            <v>0.7248709847054758</v>
          </cell>
          <cell r="K84">
            <v>0.7168913642881042</v>
          </cell>
          <cell r="L84">
            <v>0.4947802111864161</v>
          </cell>
          <cell r="M84">
            <v>0.30659359719486745</v>
          </cell>
          <cell r="N84">
            <v>0.004328017142406868</v>
          </cell>
          <cell r="O84">
            <v>1.2300378858122574</v>
          </cell>
          <cell r="P84">
            <v>0.08339323157019239</v>
          </cell>
          <cell r="Q84">
            <v>0.46853251624085374</v>
          </cell>
        </row>
        <row r="85">
          <cell r="H85">
            <v>7.416849191088469</v>
          </cell>
          <cell r="I85">
            <v>8.075099539676673</v>
          </cell>
          <cell r="J85">
            <v>4.756219369043242</v>
          </cell>
          <cell r="K85">
            <v>4.272605758822646</v>
          </cell>
          <cell r="L85">
            <v>3.876681360348893</v>
          </cell>
          <cell r="M85">
            <v>3.9877370835669934</v>
          </cell>
          <cell r="N85">
            <v>2.376864000885532</v>
          </cell>
          <cell r="O85">
            <v>2.3475783768927796</v>
          </cell>
          <cell r="P85">
            <v>1.9934216278226402</v>
          </cell>
          <cell r="Q85">
            <v>0.37015080176472076</v>
          </cell>
        </row>
        <row r="86">
          <cell r="H86">
            <v>19.057894476991834</v>
          </cell>
          <cell r="I86">
            <v>17.298867896380386</v>
          </cell>
          <cell r="J86">
            <v>27.71243888556325</v>
          </cell>
          <cell r="K86">
            <v>16.500395034212662</v>
          </cell>
          <cell r="L86">
            <v>15.232001292743105</v>
          </cell>
          <cell r="M86">
            <v>14.536573152748238</v>
          </cell>
          <cell r="N86">
            <v>10.424340647392523</v>
          </cell>
          <cell r="O86">
            <v>3.2765498192315743</v>
          </cell>
          <cell r="P86">
            <v>1.3711759897799056</v>
          </cell>
          <cell r="Q86">
            <v>0.36982697823700067</v>
          </cell>
        </row>
        <row r="87">
          <cell r="H87">
            <v>0.1077301288180394</v>
          </cell>
          <cell r="I87">
            <v>0.12957307383137534</v>
          </cell>
          <cell r="J87">
            <v>0.36575495456830354</v>
          </cell>
          <cell r="K87">
            <v>0.4946476182742819</v>
          </cell>
          <cell r="L87">
            <v>0.22090077837073196</v>
          </cell>
          <cell r="M87">
            <v>0.41712618834678816</v>
          </cell>
          <cell r="N87">
            <v>0.2442192363640642</v>
          </cell>
          <cell r="O87">
            <v>0.10148283016697456</v>
          </cell>
          <cell r="P87">
            <v>1.4469339530313008</v>
          </cell>
          <cell r="Q87">
            <v>0.36769796957997036</v>
          </cell>
        </row>
        <row r="88">
          <cell r="H88">
            <v>0.05</v>
          </cell>
          <cell r="I88">
            <v>0.17927349633317513</v>
          </cell>
          <cell r="J88">
            <v>0.6471957292025964</v>
          </cell>
          <cell r="K88">
            <v>0.4405497914559114</v>
          </cell>
          <cell r="L88">
            <v>0.3868329402318462</v>
          </cell>
          <cell r="M88">
            <v>0.0270969706195768</v>
          </cell>
          <cell r="N88">
            <v>0.016559723593287265</v>
          </cell>
          <cell r="O88">
            <v>0.02693569340695031</v>
          </cell>
          <cell r="P88">
            <v>0.47574839806460045</v>
          </cell>
          <cell r="Q88">
            <v>0.3332015118639322</v>
          </cell>
        </row>
        <row r="89">
          <cell r="H89">
            <v>0.13592904492918936</v>
          </cell>
          <cell r="I89">
            <v>0.2400318888401372</v>
          </cell>
          <cell r="J89">
            <v>0.36176551378131766</v>
          </cell>
          <cell r="K89">
            <v>0.0762478855370736</v>
          </cell>
          <cell r="L89">
            <v>0.04663902044153281</v>
          </cell>
          <cell r="M89">
            <v>0</v>
          </cell>
          <cell r="N89">
            <v>0</v>
          </cell>
          <cell r="O89">
            <v>0.43469830009704286</v>
          </cell>
          <cell r="P89">
            <v>0.431934173773817</v>
          </cell>
          <cell r="Q89">
            <v>0.3274466282430232</v>
          </cell>
        </row>
        <row r="90">
          <cell r="H90">
            <v>0.6242247818499127</v>
          </cell>
          <cell r="I90">
            <v>0.8638005546846738</v>
          </cell>
          <cell r="J90">
            <v>0.79</v>
          </cell>
          <cell r="K90">
            <v>0.57</v>
          </cell>
          <cell r="L90">
            <v>0.38</v>
          </cell>
          <cell r="M90">
            <v>0.6150804132598339</v>
          </cell>
          <cell r="N90">
            <v>0.02343725790971953</v>
          </cell>
          <cell r="O90">
            <v>0.5105703201458065</v>
          </cell>
          <cell r="P90">
            <v>0.4347900661513123</v>
          </cell>
          <cell r="Q90">
            <v>0.3193098097590579</v>
          </cell>
        </row>
        <row r="91">
          <cell r="H91">
            <v>0</v>
          </cell>
          <cell r="I91">
            <v>0.004359459785361148</v>
          </cell>
          <cell r="J91">
            <v>0.03688078782129466</v>
          </cell>
          <cell r="K91">
            <v>0.006104502248278218</v>
          </cell>
          <cell r="L91">
            <v>0.014958598885933658</v>
          </cell>
          <cell r="M91">
            <v>0.007741991605593372</v>
          </cell>
          <cell r="N91">
            <v>0.021874310956754475</v>
          </cell>
          <cell r="O91">
            <v>0.03229912462299436</v>
          </cell>
          <cell r="P91">
            <v>0.16215556127397507</v>
          </cell>
          <cell r="Q91">
            <v>0.27427367177497364</v>
          </cell>
        </row>
        <row r="92"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0.0256594558677515</v>
          </cell>
          <cell r="Q92">
            <v>0.2681312893124873</v>
          </cell>
        </row>
        <row r="93">
          <cell r="H93">
            <v>0.13809354275741711</v>
          </cell>
          <cell r="I93">
            <v>0.22606258290124204</v>
          </cell>
          <cell r="J93">
            <v>0.04804264353796811</v>
          </cell>
          <cell r="K93">
            <v>0.13094484603563095</v>
          </cell>
          <cell r="L93">
            <v>0.12964972148341447</v>
          </cell>
          <cell r="M93">
            <v>0.018352860127242607</v>
          </cell>
          <cell r="N93">
            <v>0.05343177580344412</v>
          </cell>
          <cell r="O93">
            <v>0.030558622929522574</v>
          </cell>
          <cell r="P93">
            <v>0.2774565188962992</v>
          </cell>
          <cell r="Q93">
            <v>0.25133687968082874</v>
          </cell>
        </row>
        <row r="94">
          <cell r="H94">
            <v>5.012995027988275</v>
          </cell>
          <cell r="I94">
            <v>0.6188397627884381</v>
          </cell>
          <cell r="J94">
            <v>0.18643907744309868</v>
          </cell>
          <cell r="K94">
            <v>-0.0285946988679786</v>
          </cell>
          <cell r="L94">
            <v>1.0598431883011312</v>
          </cell>
          <cell r="M94">
            <v>3.7821545659677698</v>
          </cell>
          <cell r="N94">
            <v>2.3847374454661843</v>
          </cell>
          <cell r="O94">
            <v>2.964246522632434</v>
          </cell>
          <cell r="P94">
            <v>0.42979588578483763</v>
          </cell>
          <cell r="Q94">
            <v>0.24258437078524114</v>
          </cell>
        </row>
        <row r="95">
          <cell r="H95">
            <v>0.018638743455497382</v>
          </cell>
          <cell r="I95">
            <v>0.016208247919932472</v>
          </cell>
          <cell r="J95">
            <v>0.24499028775353482</v>
          </cell>
          <cell r="K95">
            <v>0.4213675332958148</v>
          </cell>
          <cell r="L95">
            <v>0.02649709440107207</v>
          </cell>
          <cell r="M95">
            <v>0.208624383763376</v>
          </cell>
          <cell r="N95">
            <v>0</v>
          </cell>
          <cell r="O95">
            <v>0.09808453776401413</v>
          </cell>
          <cell r="P95">
            <v>0</v>
          </cell>
          <cell r="Q95">
            <v>0.2151399410068405</v>
          </cell>
        </row>
        <row r="96">
          <cell r="H96">
            <v>0.02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0.40199814192810684</v>
          </cell>
          <cell r="Q96">
            <v>0.20338299890871003</v>
          </cell>
        </row>
        <row r="97">
          <cell r="H97">
            <v>0.7527578917867522</v>
          </cell>
          <cell r="I97">
            <v>1.3609340845313194</v>
          </cell>
          <cell r="J97">
            <v>1.7041145152845834</v>
          </cell>
          <cell r="K97">
            <v>0.7045775221424542</v>
          </cell>
          <cell r="L97">
            <v>5.276105125576423</v>
          </cell>
          <cell r="M97">
            <v>4.940257685321551</v>
          </cell>
          <cell r="N97">
            <v>2.299641315657487</v>
          </cell>
          <cell r="O97">
            <v>1.7836258519479955</v>
          </cell>
          <cell r="P97">
            <v>1.2710336488108511</v>
          </cell>
          <cell r="Q97">
            <v>0.16915291246423192</v>
          </cell>
        </row>
        <row r="98">
          <cell r="H98">
            <v>0.18111533324625118</v>
          </cell>
          <cell r="I98">
            <v>7.951183113631287</v>
          </cell>
          <cell r="J98">
            <v>0.3764786942157795</v>
          </cell>
          <cell r="K98">
            <v>0.4314292778710148</v>
          </cell>
          <cell r="L98">
            <v>0.3408977263533955</v>
          </cell>
          <cell r="M98">
            <v>0.1942293780263416</v>
          </cell>
          <cell r="N98">
            <v>0.29157189199932404</v>
          </cell>
          <cell r="O98">
            <v>0.005355634946411173</v>
          </cell>
          <cell r="P98">
            <v>0.7375122288803956</v>
          </cell>
          <cell r="Q98">
            <v>0.16435695529304056</v>
          </cell>
        </row>
        <row r="99"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0.03207431983468938</v>
          </cell>
          <cell r="Q99">
            <v>0.16067256913788094</v>
          </cell>
        </row>
        <row r="100">
          <cell r="H100">
            <v>3.3519018386242525</v>
          </cell>
          <cell r="I100">
            <v>4.942072430353352</v>
          </cell>
          <cell r="J100">
            <v>1.1005908025100046</v>
          </cell>
          <cell r="K100">
            <v>1.5240292554676043</v>
          </cell>
          <cell r="L100">
            <v>1.6892993253463318</v>
          </cell>
          <cell r="M100">
            <v>1.2147733425786515</v>
          </cell>
          <cell r="N100">
            <v>0.13158558964125164</v>
          </cell>
          <cell r="O100">
            <v>0.3988919603730742</v>
          </cell>
          <cell r="P100">
            <v>0.39938105868969376</v>
          </cell>
          <cell r="Q100">
            <v>0.16046320123769733</v>
          </cell>
        </row>
        <row r="101">
          <cell r="H101">
            <v>0.622544430727078</v>
          </cell>
          <cell r="I101">
            <v>0.3325160499719669</v>
          </cell>
          <cell r="J101">
            <v>0.2020780109365743</v>
          </cell>
          <cell r="K101">
            <v>0.1415566846701104</v>
          </cell>
          <cell r="L101">
            <v>0.23175057140463307</v>
          </cell>
          <cell r="M101">
            <v>0.4470382112458865</v>
          </cell>
          <cell r="N101">
            <v>0.5468728901393167</v>
          </cell>
          <cell r="O101">
            <v>0.13155876737070438</v>
          </cell>
          <cell r="P101">
            <v>0.21324657360072527</v>
          </cell>
          <cell r="Q101">
            <v>0.14728553958530982</v>
          </cell>
        </row>
        <row r="102"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0.14</v>
          </cell>
        </row>
        <row r="103">
          <cell r="H103">
            <v>0.14373339195096682</v>
          </cell>
          <cell r="I103">
            <v>0.09592932398752219</v>
          </cell>
          <cell r="J103">
            <v>0.3137175273549503</v>
          </cell>
          <cell r="K103">
            <v>0.6712858779875356</v>
          </cell>
          <cell r="L103">
            <v>0.2978447708239231</v>
          </cell>
          <cell r="M103">
            <v>0.12245142944507151</v>
          </cell>
          <cell r="N103">
            <v>0.08110283707974263</v>
          </cell>
          <cell r="O103">
            <v>0</v>
          </cell>
          <cell r="P103">
            <v>0.014968015922855045</v>
          </cell>
          <cell r="Q103">
            <v>0.13583823404372194</v>
          </cell>
        </row>
        <row r="104">
          <cell r="H104">
            <v>0</v>
          </cell>
          <cell r="I104">
            <v>0</v>
          </cell>
          <cell r="J104">
            <v>0.02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0.0256594558677515</v>
          </cell>
          <cell r="Q104">
            <v>0.12813128931248732</v>
          </cell>
        </row>
        <row r="105">
          <cell r="H105">
            <v>1.890001033691586</v>
          </cell>
          <cell r="I105">
            <v>1.90737629235732</v>
          </cell>
          <cell r="J105">
            <v>1.9428284186595322</v>
          </cell>
          <cell r="K105">
            <v>1.2409557877893338</v>
          </cell>
          <cell r="L105">
            <v>0.7746920705098777</v>
          </cell>
          <cell r="M105">
            <v>0.7727062317494696</v>
          </cell>
          <cell r="N105">
            <v>1.1373973794451404</v>
          </cell>
          <cell r="O105">
            <v>1.4090987161264685</v>
          </cell>
          <cell r="P105">
            <v>0.943231702727716</v>
          </cell>
          <cell r="Q105">
            <v>0.12442988333766669</v>
          </cell>
        </row>
        <row r="106">
          <cell r="H106">
            <v>0.09375320147309428</v>
          </cell>
          <cell r="I106">
            <v>0.07183113631915913</v>
          </cell>
          <cell r="J106">
            <v>1.9678973266168358</v>
          </cell>
          <cell r="K106">
            <v>1.1035980054576098</v>
          </cell>
          <cell r="L106">
            <v>0.9756317396755427</v>
          </cell>
          <cell r="M106">
            <v>2.450739443137866</v>
          </cell>
          <cell r="N106">
            <v>1.4493763995621562</v>
          </cell>
          <cell r="O106">
            <v>1.7044639932745533</v>
          </cell>
          <cell r="P106">
            <v>0.5480285679007626</v>
          </cell>
          <cell r="Q106">
            <v>0.11120914668980111</v>
          </cell>
        </row>
        <row r="107">
          <cell r="H107">
            <v>0.009319371727748691</v>
          </cell>
          <cell r="I107">
            <v>0.014307970577595563</v>
          </cell>
          <cell r="J107">
            <v>0.021502461941545828</v>
          </cell>
          <cell r="K107">
            <v>0.015871705845523366</v>
          </cell>
          <cell r="L107">
            <v>0.023268931600341245</v>
          </cell>
          <cell r="M107">
            <v>0.014400104386403672</v>
          </cell>
          <cell r="N107">
            <v>0.006071898650871998</v>
          </cell>
          <cell r="O107">
            <v>0.03160098504348804</v>
          </cell>
          <cell r="P107">
            <v>0.08789358922227908</v>
          </cell>
          <cell r="Q107">
            <v>0.10940187989838138</v>
          </cell>
        </row>
        <row r="108">
          <cell r="H108">
            <v>0.09358618803448994</v>
          </cell>
          <cell r="I108">
            <v>0.47291321993018215</v>
          </cell>
          <cell r="J108">
            <v>0.13781543382145434</v>
          </cell>
          <cell r="K108">
            <v>0</v>
          </cell>
          <cell r="L108">
            <v>0</v>
          </cell>
          <cell r="M108">
            <v>0</v>
          </cell>
          <cell r="N108">
            <v>0.16230064284025755</v>
          </cell>
          <cell r="O108">
            <v>0.0719374602209156</v>
          </cell>
          <cell r="P108">
            <v>0.019244591900813627</v>
          </cell>
          <cell r="Q108">
            <v>0.09152234950891952</v>
          </cell>
        </row>
        <row r="109">
          <cell r="H109">
            <v>0.06711294750259755</v>
          </cell>
          <cell r="I109">
            <v>0.05468434893974695</v>
          </cell>
          <cell r="J109">
            <v>0.27482609487374104</v>
          </cell>
          <cell r="K109">
            <v>0.06527188706569387</v>
          </cell>
          <cell r="L109">
            <v>0.03319597704798532</v>
          </cell>
          <cell r="M109">
            <v>0.03024402775450561</v>
          </cell>
          <cell r="N109">
            <v>0.585580965271432</v>
          </cell>
          <cell r="O109">
            <v>0</v>
          </cell>
          <cell r="P109">
            <v>0</v>
          </cell>
          <cell r="Q109">
            <v>0.09076738603564326</v>
          </cell>
        </row>
        <row r="110"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0.014968015922855045</v>
          </cell>
          <cell r="Q110">
            <v>0.07931936957439692</v>
          </cell>
        </row>
        <row r="111">
          <cell r="H111">
            <v>0.4883686997976838</v>
          </cell>
          <cell r="I111">
            <v>1.6758775419289558</v>
          </cell>
          <cell r="J111">
            <v>0.012609898933719336</v>
          </cell>
          <cell r="K111">
            <v>0.25418902681711364</v>
          </cell>
          <cell r="L111">
            <v>0.20876807560220634</v>
          </cell>
          <cell r="M111">
            <v>0.2026491469056749</v>
          </cell>
          <cell r="N111">
            <v>0.23154891711876746</v>
          </cell>
          <cell r="O111">
            <v>0.11002199798492975</v>
          </cell>
          <cell r="P111">
            <v>0.0019513534719497838</v>
          </cell>
          <cell r="Q111">
            <v>0.07586687198152167</v>
          </cell>
        </row>
        <row r="112">
          <cell r="H112">
            <v>0</v>
          </cell>
          <cell r="I112">
            <v>0</v>
          </cell>
          <cell r="J112">
            <v>0</v>
          </cell>
          <cell r="K112">
            <v>0.16109958291182275</v>
          </cell>
          <cell r="L112">
            <v>0.026639020441532806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0.0711840496180485</v>
          </cell>
        </row>
        <row r="113">
          <cell r="H113">
            <v>0.05156054150079567</v>
          </cell>
          <cell r="I113">
            <v>0.13473649956391298</v>
          </cell>
          <cell r="J113">
            <v>0.13848988866564982</v>
          </cell>
          <cell r="K113">
            <v>0.11905056286477377</v>
          </cell>
          <cell r="L113">
            <v>0.03201957545561954</v>
          </cell>
          <cell r="M113">
            <v>0.05382308633739514</v>
          </cell>
          <cell r="N113">
            <v>0.5349037512339585</v>
          </cell>
          <cell r="O113">
            <v>0.1990181510593367</v>
          </cell>
          <cell r="P113">
            <v>0.7978627465636103</v>
          </cell>
          <cell r="Q113">
            <v>0.0700361619143583</v>
          </cell>
        </row>
        <row r="114"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0.01282972793387575</v>
          </cell>
          <cell r="Q114">
            <v>0.06915021962896141</v>
          </cell>
        </row>
        <row r="115"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0.20752749748116217</v>
          </cell>
          <cell r="P115">
            <v>0.04490404776856513</v>
          </cell>
          <cell r="Q115">
            <v>0.06304872966170011</v>
          </cell>
        </row>
        <row r="116"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0.07167757649566145</v>
          </cell>
          <cell r="N116">
            <v>0.028887517823845566</v>
          </cell>
          <cell r="O116">
            <v>0.029613510880155895</v>
          </cell>
          <cell r="P116">
            <v>0.03729253301948476</v>
          </cell>
          <cell r="Q116">
            <v>0.06070595376823592</v>
          </cell>
        </row>
        <row r="117"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0.01069143994489646</v>
          </cell>
          <cell r="Q117">
            <v>0.05898106968352591</v>
          </cell>
        </row>
        <row r="118">
          <cell r="H118">
            <v>0.007331239092495638</v>
          </cell>
          <cell r="I118">
            <v>0.010507415892921741</v>
          </cell>
          <cell r="J118">
            <v>0</v>
          </cell>
          <cell r="K118">
            <v>0.04609368774546076</v>
          </cell>
          <cell r="L118">
            <v>0</v>
          </cell>
          <cell r="M118">
            <v>0.016413022203857947</v>
          </cell>
          <cell r="N118">
            <v>0.005703904793243391</v>
          </cell>
          <cell r="O118">
            <v>0.031031178954205915</v>
          </cell>
          <cell r="P118">
            <v>0.19767333594873807</v>
          </cell>
          <cell r="Q118">
            <v>0.0589353958143767</v>
          </cell>
        </row>
        <row r="119">
          <cell r="H119">
            <v>0.06341989528795812</v>
          </cell>
          <cell r="I119">
            <v>0.44308074628575533</v>
          </cell>
          <cell r="J119">
            <v>0.15834116599285508</v>
          </cell>
          <cell r="K119">
            <v>0.022763959246399908</v>
          </cell>
          <cell r="L119">
            <v>0.02699001354945551</v>
          </cell>
          <cell r="M119">
            <v>0.01541939412391536</v>
          </cell>
          <cell r="N119">
            <v>0.007175880223757815</v>
          </cell>
          <cell r="O119">
            <v>0.755769212379406</v>
          </cell>
          <cell r="P119">
            <v>0.3672844956241684</v>
          </cell>
          <cell r="Q119">
            <v>0.057245973707019324</v>
          </cell>
        </row>
        <row r="120">
          <cell r="H120">
            <v>0.8256725532547111</v>
          </cell>
          <cell r="I120">
            <v>0.16767698257588412</v>
          </cell>
          <cell r="J120">
            <v>0.4582958927698081</v>
          </cell>
          <cell r="K120">
            <v>0.46701632942567606</v>
          </cell>
          <cell r="L120">
            <v>0.4858850448903551</v>
          </cell>
          <cell r="M120">
            <v>1.1965280089108195</v>
          </cell>
          <cell r="N120">
            <v>0.36370970752939197</v>
          </cell>
          <cell r="O120">
            <v>0.2734972989936008</v>
          </cell>
          <cell r="P120">
            <v>0.032739374918268595</v>
          </cell>
          <cell r="Q120">
            <v>0.054935255826975574</v>
          </cell>
        </row>
        <row r="121">
          <cell r="H121">
            <v>0.14872078380307693</v>
          </cell>
          <cell r="I121">
            <v>0.1485896729919865</v>
          </cell>
          <cell r="J121">
            <v>0.17207429079928746</v>
          </cell>
          <cell r="K121">
            <v>0.16210804445205076</v>
          </cell>
          <cell r="L121">
            <v>0.1836302931095243</v>
          </cell>
          <cell r="M121">
            <v>0.32523990334650543</v>
          </cell>
          <cell r="N121">
            <v>0.611557729409717</v>
          </cell>
          <cell r="O121">
            <v>0.9873455731219114</v>
          </cell>
          <cell r="P121">
            <v>1.6301854929717765</v>
          </cell>
          <cell r="Q121">
            <v>0.052268495835374816</v>
          </cell>
        </row>
        <row r="122"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0.1625538105389988</v>
          </cell>
          <cell r="N122">
            <v>0.03208511356399177</v>
          </cell>
          <cell r="O122">
            <v>0.15488307892172784</v>
          </cell>
          <cell r="P122">
            <v>0.021681705243886486</v>
          </cell>
          <cell r="Q122">
            <v>0.05120179183873451</v>
          </cell>
        </row>
        <row r="123">
          <cell r="H123">
            <v>0</v>
          </cell>
          <cell r="I123">
            <v>0.05</v>
          </cell>
          <cell r="J123">
            <v>0</v>
          </cell>
          <cell r="K123">
            <v>0</v>
          </cell>
          <cell r="L123">
            <v>0</v>
          </cell>
          <cell r="M123">
            <v>0.06</v>
          </cell>
          <cell r="N123">
            <v>0</v>
          </cell>
          <cell r="O123">
            <v>0.05</v>
          </cell>
          <cell r="P123">
            <v>0</v>
          </cell>
          <cell r="Q123">
            <v>0.04677808974900331</v>
          </cell>
        </row>
        <row r="124">
          <cell r="H124">
            <v>0.017147643979057593</v>
          </cell>
          <cell r="I124">
            <v>0.013637284456770772</v>
          </cell>
          <cell r="J124">
            <v>0.11585038623119664</v>
          </cell>
          <cell r="K124">
            <v>0.06749668956521203</v>
          </cell>
          <cell r="L124">
            <v>0.04183490139529937</v>
          </cell>
          <cell r="M124">
            <v>0.06205525909689322</v>
          </cell>
          <cell r="N124">
            <v>0.0066238894373149065</v>
          </cell>
          <cell r="O124">
            <v>0.1851778965836628</v>
          </cell>
          <cell r="P124">
            <v>0.18947024534481088</v>
          </cell>
          <cell r="Q124">
            <v>0.04607763975571658</v>
          </cell>
        </row>
        <row r="125">
          <cell r="H125">
            <v>6.70448764881674</v>
          </cell>
          <cell r="I125">
            <v>5.127112625105511</v>
          </cell>
          <cell r="J125">
            <v>3.2827569227989337</v>
          </cell>
          <cell r="K125">
            <v>1.4880050088223575</v>
          </cell>
          <cell r="L125">
            <v>3.2691699703919306</v>
          </cell>
          <cell r="M125">
            <v>2.9127121333684167</v>
          </cell>
          <cell r="N125">
            <v>1.6991836378206935</v>
          </cell>
          <cell r="O125">
            <v>0.3594559922052615</v>
          </cell>
          <cell r="P125">
            <v>0.04574839806460048</v>
          </cell>
          <cell r="Q125">
            <v>0.04253447189752922</v>
          </cell>
        </row>
        <row r="126">
          <cell r="H126">
            <v>0</v>
          </cell>
          <cell r="I126">
            <v>0</v>
          </cell>
          <cell r="J126">
            <v>0.05646009846038068</v>
          </cell>
          <cell r="K126">
            <v>0.0022425848687374584</v>
          </cell>
          <cell r="L126">
            <v>0.3363902044153281</v>
          </cell>
          <cell r="M126">
            <v>0.07500062975675535</v>
          </cell>
          <cell r="N126">
            <v>0</v>
          </cell>
          <cell r="O126">
            <v>0.07</v>
          </cell>
          <cell r="P126">
            <v>0.027797743856730797</v>
          </cell>
          <cell r="Q126">
            <v>0.03864276979265491</v>
          </cell>
        </row>
        <row r="127">
          <cell r="H127">
            <v>0.2057808027923211</v>
          </cell>
          <cell r="I127">
            <v>0.028057036054503798</v>
          </cell>
          <cell r="J127">
            <v>0.028260378551745943</v>
          </cell>
          <cell r="K127">
            <v>0.02142125334395811</v>
          </cell>
          <cell r="L127">
            <v>0.048015255683243836</v>
          </cell>
          <cell r="M127">
            <v>0.010993628079942587</v>
          </cell>
          <cell r="N127">
            <v>0.006255895579686301</v>
          </cell>
          <cell r="O127">
            <v>0.01433419941539461</v>
          </cell>
          <cell r="P127">
            <v>0.059490555352787786</v>
          </cell>
          <cell r="Q127">
            <v>0.03710342586060314</v>
          </cell>
        </row>
        <row r="128">
          <cell r="H128">
            <v>1.0232868905556896</v>
          </cell>
          <cell r="I128">
            <v>6.475671753044658</v>
          </cell>
          <cell r="J128">
            <v>3.878627771006131</v>
          </cell>
          <cell r="K128">
            <v>0.6875569432410104</v>
          </cell>
          <cell r="L128">
            <v>0.4067034315433561</v>
          </cell>
          <cell r="M128">
            <v>0.1279614205249766</v>
          </cell>
          <cell r="N128">
            <v>0.017111714379730174</v>
          </cell>
          <cell r="O128">
            <v>0.1837089964274115</v>
          </cell>
          <cell r="P128">
            <v>0.036425264809729296</v>
          </cell>
          <cell r="Q128">
            <v>0.03546790788829005</v>
          </cell>
        </row>
        <row r="129"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0.07581875048743952</v>
          </cell>
          <cell r="M129">
            <v>0.016406387759290233</v>
          </cell>
          <cell r="N129">
            <v>0</v>
          </cell>
          <cell r="O129">
            <v>0</v>
          </cell>
          <cell r="P129">
            <v>0</v>
          </cell>
          <cell r="Q129">
            <v>0.030507449836306502</v>
          </cell>
        </row>
        <row r="130"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0.004276575977958584</v>
          </cell>
          <cell r="Q130">
            <v>0.030507449836306502</v>
          </cell>
        </row>
        <row r="131"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0.026439789858132307</v>
          </cell>
        </row>
        <row r="132">
          <cell r="H132">
            <v>0.5932828340652406</v>
          </cell>
          <cell r="I132">
            <v>0.6802535525119044</v>
          </cell>
          <cell r="J132">
            <v>1.0203415793228252</v>
          </cell>
          <cell r="K132">
            <v>0.8579054093830301</v>
          </cell>
          <cell r="L132">
            <v>0.5263490904939964</v>
          </cell>
          <cell r="M132">
            <v>0.16451385933558504</v>
          </cell>
          <cell r="N132">
            <v>0.13200452284340947</v>
          </cell>
          <cell r="O132">
            <v>0.47228611332363657</v>
          </cell>
          <cell r="P132">
            <v>0.06628692765835804</v>
          </cell>
          <cell r="Q132">
            <v>0.025600895919367254</v>
          </cell>
        </row>
        <row r="133">
          <cell r="H133">
            <v>2.6570298578298637</v>
          </cell>
          <cell r="I133">
            <v>1.4574486736187178</v>
          </cell>
          <cell r="J133">
            <v>1.662148695397586</v>
          </cell>
          <cell r="K133">
            <v>0.7450854800013285</v>
          </cell>
          <cell r="L133">
            <v>0.5557680952562591</v>
          </cell>
          <cell r="M133">
            <v>0.7475926266809263</v>
          </cell>
          <cell r="N133">
            <v>0.3247750167917444</v>
          </cell>
          <cell r="O133">
            <v>0.009136083143877883</v>
          </cell>
          <cell r="P133">
            <v>0.10062403556950437</v>
          </cell>
          <cell r="Q133">
            <v>0.02046993590848494</v>
          </cell>
        </row>
        <row r="134"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0.008553151955917168</v>
          </cell>
          <cell r="Q134">
            <v>0.020338299890871006</v>
          </cell>
        </row>
        <row r="135"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0.1500012595135107</v>
          </cell>
          <cell r="N135">
            <v>0</v>
          </cell>
          <cell r="O135">
            <v>0.06559003726024658</v>
          </cell>
          <cell r="P135">
            <v>0</v>
          </cell>
          <cell r="Q135">
            <v>0.020338299890871006</v>
          </cell>
        </row>
        <row r="136">
          <cell r="H136">
            <v>0.12864236376600097</v>
          </cell>
          <cell r="I136">
            <v>0.06847813614595011</v>
          </cell>
          <cell r="J136">
            <v>0.13980145814252698</v>
          </cell>
          <cell r="K136">
            <v>0.285802683434362</v>
          </cell>
          <cell r="L136">
            <v>0.11120811483762416</v>
          </cell>
          <cell r="M136">
            <v>0.15561986468458297</v>
          </cell>
          <cell r="N136">
            <v>0.8931363931708015</v>
          </cell>
          <cell r="O136">
            <v>0.0020477427736278015</v>
          </cell>
          <cell r="P136">
            <v>0.0008672682097554595</v>
          </cell>
          <cell r="Q136">
            <v>0.020073522321793498</v>
          </cell>
        </row>
        <row r="137">
          <cell r="H137">
            <v>0.03334705989311598</v>
          </cell>
          <cell r="I137">
            <v>0.05689192273220925</v>
          </cell>
          <cell r="J137">
            <v>0.09264173758266797</v>
          </cell>
          <cell r="K137">
            <v>0.043397461437759695</v>
          </cell>
          <cell r="L137">
            <v>0.07442364630902795</v>
          </cell>
          <cell r="M137">
            <v>0.020993628079942588</v>
          </cell>
          <cell r="N137">
            <v>0.00036799385762860593</v>
          </cell>
          <cell r="O137">
            <v>0.003937966872361157</v>
          </cell>
          <cell r="P137">
            <v>0.011924937884137569</v>
          </cell>
          <cell r="Q137">
            <v>0.020000699937005668</v>
          </cell>
        </row>
        <row r="138">
          <cell r="H138">
            <v>0.08205305410122164</v>
          </cell>
          <cell r="I138">
            <v>0.04509043771855782</v>
          </cell>
          <cell r="J138">
            <v>0.05371414374124768</v>
          </cell>
          <cell r="K138">
            <v>0.02320792304627469</v>
          </cell>
          <cell r="L138">
            <v>0.04047121995282782</v>
          </cell>
          <cell r="M138">
            <v>0.015483983211186743</v>
          </cell>
          <cell r="N138">
            <v>0.01747970823735878</v>
          </cell>
          <cell r="O138">
            <v>0.02959602009993497</v>
          </cell>
          <cell r="P138">
            <v>0.1279456535355345</v>
          </cell>
          <cell r="Q138">
            <v>0.01980154392861866</v>
          </cell>
        </row>
        <row r="139">
          <cell r="H139">
            <v>1.5092243643991254</v>
          </cell>
          <cell r="I139">
            <v>4.144923467855358</v>
          </cell>
          <cell r="J139">
            <v>0.7622878207437319</v>
          </cell>
          <cell r="K139">
            <v>0.4246434057946967</v>
          </cell>
          <cell r="L139">
            <v>0.5848087462220621</v>
          </cell>
          <cell r="M139">
            <v>0.5855060779270668</v>
          </cell>
          <cell r="N139">
            <v>0.09321631054066974</v>
          </cell>
          <cell r="O139">
            <v>0.02340782164812269</v>
          </cell>
          <cell r="P139">
            <v>0.021464888191447623</v>
          </cell>
          <cell r="Q139">
            <v>0.01680058794708476</v>
          </cell>
        </row>
        <row r="140">
          <cell r="H140">
            <v>0.15748870811607252</v>
          </cell>
          <cell r="I140">
            <v>0.13655947446589778</v>
          </cell>
          <cell r="J140">
            <v>0.18566089159922317</v>
          </cell>
          <cell r="K140">
            <v>0.2836801282689347</v>
          </cell>
          <cell r="L140">
            <v>0.25241606806879374</v>
          </cell>
          <cell r="M140">
            <v>0.9472873180780678</v>
          </cell>
          <cell r="N140">
            <v>0.7259138293041065</v>
          </cell>
          <cell r="O140">
            <v>0.13960863916856123</v>
          </cell>
          <cell r="P140">
            <v>0.016044461880476</v>
          </cell>
          <cell r="Q140">
            <v>0.01680058794708476</v>
          </cell>
        </row>
        <row r="141">
          <cell r="H141">
            <v>0.1</v>
          </cell>
          <cell r="I141">
            <v>0.1</v>
          </cell>
          <cell r="J141">
            <v>0</v>
          </cell>
          <cell r="K141">
            <v>0</v>
          </cell>
          <cell r="L141">
            <v>0</v>
          </cell>
          <cell r="M141">
            <v>0.01</v>
          </cell>
          <cell r="N141">
            <v>0.07</v>
          </cell>
          <cell r="O141">
            <v>0</v>
          </cell>
          <cell r="P141">
            <v>0</v>
          </cell>
          <cell r="Q141">
            <v>0.012202979934522601</v>
          </cell>
        </row>
        <row r="142"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0.02433551529913229</v>
          </cell>
          <cell r="N142">
            <v>0.013615772732258419</v>
          </cell>
          <cell r="O142">
            <v>0.012601493991555702</v>
          </cell>
          <cell r="P142">
            <v>0.013442657251209621</v>
          </cell>
          <cell r="Q142">
            <v>0.012000419962203402</v>
          </cell>
        </row>
        <row r="143">
          <cell r="H143">
            <v>0.19057155204072912</v>
          </cell>
          <cell r="I143">
            <v>0.17342216381856207</v>
          </cell>
          <cell r="J143">
            <v>0.1879806269489969</v>
          </cell>
          <cell r="K143">
            <v>0.044615726996457036</v>
          </cell>
          <cell r="L143">
            <v>0.41289751315561096</v>
          </cell>
          <cell r="M143">
            <v>0.03316187072440526</v>
          </cell>
          <cell r="N143">
            <v>0.026932042073080927</v>
          </cell>
          <cell r="O143">
            <v>0.09608839157947349</v>
          </cell>
          <cell r="P143">
            <v>0.013876291356087351</v>
          </cell>
          <cell r="Q143">
            <v>0.011733743963043325</v>
          </cell>
        </row>
        <row r="144">
          <cell r="H144">
            <v>0.012798603839441538</v>
          </cell>
          <cell r="I144">
            <v>0.014307970577595563</v>
          </cell>
          <cell r="J144">
            <v>0.013638704431494784</v>
          </cell>
          <cell r="K144">
            <v>0.058357376146630474</v>
          </cell>
          <cell r="L144">
            <v>0.04105284287649922</v>
          </cell>
          <cell r="M144">
            <v>0.021922667072613793</v>
          </cell>
          <cell r="N144">
            <v>0.009567840298343754</v>
          </cell>
          <cell r="O144">
            <v>0.09264436964683304</v>
          </cell>
          <cell r="P144">
            <v>0.1157740160635487</v>
          </cell>
          <cell r="Q144">
            <v>0.00886782796305556</v>
          </cell>
        </row>
        <row r="145">
          <cell r="H145">
            <v>0.17273368237347297</v>
          </cell>
          <cell r="I145">
            <v>0.05503014590618594</v>
          </cell>
          <cell r="J145">
            <v>0.10442336359940371</v>
          </cell>
          <cell r="K145">
            <v>0.011997837099436508</v>
          </cell>
          <cell r="L145">
            <v>0.09424750338736387</v>
          </cell>
          <cell r="M145">
            <v>0.042012917817454275</v>
          </cell>
          <cell r="N145">
            <v>0.0031279477898431504</v>
          </cell>
          <cell r="O145">
            <v>0.0020477427736278015</v>
          </cell>
          <cell r="P145">
            <v>0.006938145678043676</v>
          </cell>
          <cell r="Q145">
            <v>0.007466927976482117</v>
          </cell>
        </row>
        <row r="146"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7"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</row>
        <row r="148"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</row>
        <row r="149"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0.010775901430175594</v>
          </cell>
          <cell r="O151">
            <v>0</v>
          </cell>
          <cell r="P151">
            <v>0</v>
          </cell>
          <cell r="Q151">
            <v>0</v>
          </cell>
        </row>
        <row r="152"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</row>
        <row r="153"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</row>
        <row r="155"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</row>
        <row r="156">
          <cell r="H156">
            <v>0.5194431359794022</v>
          </cell>
          <cell r="I156">
            <v>0.6460671400556963</v>
          </cell>
          <cell r="J156">
            <v>0.09259474459878964</v>
          </cell>
          <cell r="K156">
            <v>0</v>
          </cell>
          <cell r="L156">
            <v>0</v>
          </cell>
          <cell r="M156">
            <v>0.1453137201537135</v>
          </cell>
          <cell r="N156">
            <v>0.1709566771250713</v>
          </cell>
          <cell r="O156">
            <v>0.023273884189119753</v>
          </cell>
          <cell r="P156">
            <v>0.09226823368615866</v>
          </cell>
          <cell r="Q156">
            <v>0</v>
          </cell>
        </row>
        <row r="157"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</row>
        <row r="158"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</row>
        <row r="159"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</row>
        <row r="160"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</row>
        <row r="161"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</row>
        <row r="162"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0.5896652063650861</v>
          </cell>
          <cell r="M163">
            <v>0.3554708951089479</v>
          </cell>
          <cell r="N163">
            <v>0.017312068569627474</v>
          </cell>
          <cell r="O163">
            <v>0.07616907552802828</v>
          </cell>
          <cell r="P163">
            <v>0.034212607823668674</v>
          </cell>
          <cell r="Q163">
            <v>0</v>
          </cell>
        </row>
        <row r="164">
          <cell r="H164">
            <v>0.0035861880344899453</v>
          </cell>
          <cell r="I164">
            <v>0.01570302076524262</v>
          </cell>
          <cell r="J164">
            <v>0</v>
          </cell>
          <cell r="K164">
            <v>0</v>
          </cell>
          <cell r="L164">
            <v>0</v>
          </cell>
          <cell r="M164">
            <v>0.3850314259685472</v>
          </cell>
          <cell r="N164">
            <v>0.012984051427220604</v>
          </cell>
          <cell r="O164">
            <v>0.11636942094559877</v>
          </cell>
          <cell r="P164">
            <v>0</v>
          </cell>
          <cell r="Q164">
            <v>0</v>
          </cell>
        </row>
        <row r="165"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</row>
        <row r="167"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</row>
        <row r="168"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</row>
        <row r="169"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</row>
        <row r="170"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H171">
            <v>0.0027336823734729495</v>
          </cell>
          <cell r="I171">
            <v>0.0024591824430242374</v>
          </cell>
          <cell r="J171">
            <v>0.0022116817997018564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3"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</row>
        <row r="174"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</row>
        <row r="175"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0.01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H182">
            <v>0.08811776313318151</v>
          </cell>
          <cell r="I182">
            <v>0.025951894412083305</v>
          </cell>
          <cell r="J182">
            <v>0.05173197079976302</v>
          </cell>
          <cell r="K182">
            <v>0.06694552519558347</v>
          </cell>
          <cell r="L182">
            <v>0.019431791442723115</v>
          </cell>
          <cell r="M182">
            <v>0.0516361449467169</v>
          </cell>
          <cell r="N182">
            <v>0.04196930030699968</v>
          </cell>
          <cell r="O182">
            <v>0</v>
          </cell>
          <cell r="P182">
            <v>0</v>
          </cell>
          <cell r="Q182">
            <v>0</v>
          </cell>
        </row>
        <row r="183">
          <cell r="H183">
            <v>0.017768935427574174</v>
          </cell>
          <cell r="I183">
            <v>0.02302689014831786</v>
          </cell>
          <cell r="J183">
            <v>0.03452681031756787</v>
          </cell>
          <cell r="K183">
            <v>0.01798053389492857</v>
          </cell>
          <cell r="L183">
            <v>0.038596878606915234</v>
          </cell>
          <cell r="M183">
            <v>0.016722701868081682</v>
          </cell>
          <cell r="N183">
            <v>0.018767686739058903</v>
          </cell>
          <cell r="O183">
            <v>0.012601493991555702</v>
          </cell>
          <cell r="P183">
            <v>0</v>
          </cell>
          <cell r="Q183">
            <v>0</v>
          </cell>
        </row>
        <row r="184"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</row>
        <row r="185">
          <cell r="H185">
            <v>0.01391692844677138</v>
          </cell>
          <cell r="I185">
            <v>0.010507415892921741</v>
          </cell>
          <cell r="J185">
            <v>0.011304151420698379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H188">
            <v>21.35056927137767</v>
          </cell>
          <cell r="I188">
            <v>19.3685544695864</v>
          </cell>
          <cell r="J188">
            <v>16.323237253206017</v>
          </cell>
          <cell r="K188">
            <v>0.4083357049348284</v>
          </cell>
          <cell r="L188">
            <v>0</v>
          </cell>
          <cell r="M188">
            <v>0.17280125263684407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</row>
        <row r="189"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0.18177671998108846</v>
          </cell>
          <cell r="O189">
            <v>0.09309553675647901</v>
          </cell>
          <cell r="P189">
            <v>0.10905268743794388</v>
          </cell>
          <cell r="Q189">
            <v>0</v>
          </cell>
        </row>
        <row r="190"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</row>
        <row r="191"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0.12483265155982412</v>
          </cell>
          <cell r="P191">
            <v>0</v>
          </cell>
          <cell r="Q191">
            <v>0</v>
          </cell>
        </row>
        <row r="192"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H193">
            <v>0.031554956858561814</v>
          </cell>
          <cell r="I193">
            <v>0.07178523778396627</v>
          </cell>
          <cell r="J193">
            <v>0.006460098460380672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</sheetData>
      <sheetData sheetId="4">
        <row r="12">
          <cell r="G12">
            <v>0.21</v>
          </cell>
          <cell r="H12">
            <v>1.72</v>
          </cell>
          <cell r="I12">
            <v>1.25</v>
          </cell>
          <cell r="J12">
            <v>11.91</v>
          </cell>
          <cell r="K12">
            <v>1.17</v>
          </cell>
          <cell r="L12">
            <v>0.02</v>
          </cell>
          <cell r="M12">
            <v>0.75</v>
          </cell>
          <cell r="N12">
            <v>0.05</v>
          </cell>
          <cell r="O12">
            <v>0.5</v>
          </cell>
          <cell r="P12">
            <v>0.63</v>
          </cell>
          <cell r="Q12">
            <v>0.3</v>
          </cell>
          <cell r="S12">
            <v>0.09</v>
          </cell>
        </row>
        <row r="13">
          <cell r="P13">
            <v>0.02</v>
          </cell>
        </row>
        <row r="14">
          <cell r="G14">
            <v>21.01</v>
          </cell>
          <cell r="H14">
            <v>22.76</v>
          </cell>
          <cell r="I14">
            <v>26.86</v>
          </cell>
          <cell r="J14">
            <v>14.8</v>
          </cell>
          <cell r="K14">
            <v>15.1</v>
          </cell>
          <cell r="L14">
            <v>10.15</v>
          </cell>
          <cell r="M14">
            <v>7.46</v>
          </cell>
          <cell r="N14">
            <v>4.3</v>
          </cell>
          <cell r="O14">
            <v>7.86</v>
          </cell>
          <cell r="P14">
            <v>6.44</v>
          </cell>
          <cell r="Q14">
            <v>6.43</v>
          </cell>
          <cell r="R14">
            <v>0.98</v>
          </cell>
          <cell r="S14">
            <v>0.86</v>
          </cell>
          <cell r="T14">
            <v>1.77</v>
          </cell>
        </row>
        <row r="15">
          <cell r="G15">
            <v>1.03</v>
          </cell>
          <cell r="H15">
            <v>0.77</v>
          </cell>
          <cell r="I15">
            <v>0.71</v>
          </cell>
          <cell r="K15">
            <v>6.29</v>
          </cell>
          <cell r="L15">
            <v>4.96</v>
          </cell>
          <cell r="M15">
            <v>3.11</v>
          </cell>
          <cell r="N15">
            <v>1.39</v>
          </cell>
          <cell r="O15">
            <v>3.17</v>
          </cell>
          <cell r="P15">
            <v>2.04</v>
          </cell>
          <cell r="Q15">
            <v>1.64</v>
          </cell>
          <cell r="R15">
            <v>0.33</v>
          </cell>
          <cell r="T15">
            <v>0.01</v>
          </cell>
        </row>
        <row r="18">
          <cell r="T18">
            <v>2.11</v>
          </cell>
        </row>
        <row r="19">
          <cell r="G19">
            <v>0.01</v>
          </cell>
          <cell r="H19">
            <v>0.04</v>
          </cell>
          <cell r="I19">
            <v>0.01</v>
          </cell>
          <cell r="J19">
            <v>11.41</v>
          </cell>
          <cell r="K19">
            <v>0.29</v>
          </cell>
          <cell r="L19">
            <v>4.49</v>
          </cell>
          <cell r="M19">
            <v>2.37</v>
          </cell>
          <cell r="N19">
            <v>0.03</v>
          </cell>
          <cell r="O19">
            <v>0.33</v>
          </cell>
          <cell r="P19">
            <v>0.11</v>
          </cell>
          <cell r="R19">
            <v>0.15</v>
          </cell>
        </row>
        <row r="21">
          <cell r="H21">
            <v>0.04</v>
          </cell>
          <cell r="I21">
            <v>0.21</v>
          </cell>
          <cell r="J21">
            <v>0.03</v>
          </cell>
          <cell r="K21">
            <v>0.05</v>
          </cell>
          <cell r="L21">
            <v>0.05</v>
          </cell>
          <cell r="N21">
            <v>0.01</v>
          </cell>
          <cell r="O21">
            <v>0.01</v>
          </cell>
          <cell r="P21">
            <v>0.01</v>
          </cell>
        </row>
        <row r="22">
          <cell r="R22">
            <v>0.28</v>
          </cell>
          <cell r="S22">
            <v>0.23</v>
          </cell>
          <cell r="T22">
            <v>0.43</v>
          </cell>
        </row>
        <row r="23">
          <cell r="G23">
            <v>17.29</v>
          </cell>
          <cell r="H23">
            <v>6.3</v>
          </cell>
          <cell r="I23">
            <v>26.94</v>
          </cell>
          <cell r="J23">
            <v>135.75</v>
          </cell>
          <cell r="K23">
            <v>65.86</v>
          </cell>
          <cell r="L23">
            <v>23.51</v>
          </cell>
          <cell r="M23">
            <v>16.68</v>
          </cell>
          <cell r="N23">
            <v>9.03</v>
          </cell>
          <cell r="O23">
            <v>7.96</v>
          </cell>
          <cell r="P23">
            <v>6.31</v>
          </cell>
          <cell r="Q23">
            <v>6.04</v>
          </cell>
          <cell r="R23">
            <v>2.89</v>
          </cell>
          <cell r="S23">
            <v>3.24</v>
          </cell>
          <cell r="T23">
            <v>0.38</v>
          </cell>
        </row>
        <row r="24">
          <cell r="J24">
            <v>0.01</v>
          </cell>
        </row>
        <row r="26">
          <cell r="G26">
            <v>52.48</v>
          </cell>
          <cell r="H26">
            <v>33.62</v>
          </cell>
          <cell r="I26">
            <v>23.61</v>
          </cell>
          <cell r="J26">
            <v>38.49</v>
          </cell>
          <cell r="K26">
            <v>16.17</v>
          </cell>
          <cell r="L26">
            <v>13.34</v>
          </cell>
          <cell r="M26">
            <v>14.03</v>
          </cell>
          <cell r="N26">
            <v>10.11</v>
          </cell>
          <cell r="O26">
            <v>5.31</v>
          </cell>
          <cell r="P26">
            <v>6.07</v>
          </cell>
          <cell r="R26">
            <v>0.32</v>
          </cell>
          <cell r="S26">
            <v>0.48</v>
          </cell>
          <cell r="T26">
            <v>0.52</v>
          </cell>
        </row>
        <row r="27">
          <cell r="P27">
            <v>0.05</v>
          </cell>
        </row>
        <row r="31">
          <cell r="G31">
            <v>2.6</v>
          </cell>
          <cell r="H31">
            <v>1.6</v>
          </cell>
          <cell r="I31">
            <v>1.94</v>
          </cell>
          <cell r="J31">
            <v>1.27</v>
          </cell>
          <cell r="K31">
            <v>1.12</v>
          </cell>
          <cell r="L31">
            <v>0.42</v>
          </cell>
          <cell r="M31">
            <v>0.64</v>
          </cell>
          <cell r="N31">
            <v>1.46</v>
          </cell>
          <cell r="O31">
            <v>0.01</v>
          </cell>
          <cell r="P31">
            <v>0.11</v>
          </cell>
          <cell r="Q31">
            <v>0.45</v>
          </cell>
        </row>
        <row r="32">
          <cell r="G32">
            <v>0.13</v>
          </cell>
          <cell r="H32">
            <v>0.04</v>
          </cell>
          <cell r="I32">
            <v>0.1</v>
          </cell>
          <cell r="J32">
            <v>0.04</v>
          </cell>
          <cell r="K32">
            <v>0.09</v>
          </cell>
          <cell r="L32">
            <v>0.02</v>
          </cell>
          <cell r="M32">
            <v>0.02</v>
          </cell>
          <cell r="O32">
            <v>0.05</v>
          </cell>
          <cell r="P32">
            <v>0.83</v>
          </cell>
          <cell r="Q32">
            <v>0.27</v>
          </cell>
        </row>
        <row r="33">
          <cell r="G33">
            <v>0.2</v>
          </cell>
          <cell r="H33">
            <v>0.18</v>
          </cell>
          <cell r="I33">
            <v>0.24</v>
          </cell>
          <cell r="J33">
            <v>0.3</v>
          </cell>
          <cell r="P33">
            <v>0.06</v>
          </cell>
          <cell r="R33">
            <v>0.15</v>
          </cell>
        </row>
        <row r="34">
          <cell r="G34">
            <v>0.07</v>
          </cell>
          <cell r="H34">
            <v>0.01</v>
          </cell>
          <cell r="J34">
            <v>0.03</v>
          </cell>
          <cell r="K34">
            <v>0.02</v>
          </cell>
          <cell r="L34">
            <v>0.02</v>
          </cell>
          <cell r="M34">
            <v>0.02</v>
          </cell>
          <cell r="O34">
            <v>0.11</v>
          </cell>
        </row>
        <row r="35">
          <cell r="G35">
            <v>0.43</v>
          </cell>
          <cell r="H35">
            <v>0.42</v>
          </cell>
          <cell r="I35">
            <v>0.79</v>
          </cell>
          <cell r="J35">
            <v>0.35</v>
          </cell>
          <cell r="K35">
            <v>0.17</v>
          </cell>
          <cell r="L35">
            <v>0.05</v>
          </cell>
          <cell r="M35">
            <v>0.1</v>
          </cell>
          <cell r="N35">
            <v>0.01</v>
          </cell>
          <cell r="O35">
            <v>0.09</v>
          </cell>
          <cell r="P35">
            <v>0.04</v>
          </cell>
        </row>
        <row r="38">
          <cell r="G38">
            <v>18.2</v>
          </cell>
          <cell r="H38">
            <v>11.28</v>
          </cell>
          <cell r="I38">
            <v>5.12</v>
          </cell>
          <cell r="J38">
            <v>17.08</v>
          </cell>
          <cell r="K38">
            <v>10.31</v>
          </cell>
          <cell r="L38">
            <v>11</v>
          </cell>
          <cell r="M38">
            <v>19.16</v>
          </cell>
          <cell r="N38">
            <v>8</v>
          </cell>
          <cell r="O38">
            <v>5.69</v>
          </cell>
          <cell r="P38">
            <v>8.22</v>
          </cell>
          <cell r="Q38">
            <v>5.72</v>
          </cell>
          <cell r="R38">
            <v>2.21</v>
          </cell>
          <cell r="S38">
            <v>0.98</v>
          </cell>
          <cell r="T38">
            <v>0.14</v>
          </cell>
        </row>
        <row r="39">
          <cell r="G39">
            <v>0.02</v>
          </cell>
          <cell r="J39">
            <v>0.01</v>
          </cell>
          <cell r="O39">
            <v>0.01</v>
          </cell>
          <cell r="P39">
            <v>0.41</v>
          </cell>
          <cell r="Q39">
            <v>0.49</v>
          </cell>
          <cell r="R39">
            <v>0.13</v>
          </cell>
        </row>
        <row r="40">
          <cell r="K40">
            <v>0.19</v>
          </cell>
        </row>
        <row r="41">
          <cell r="G41">
            <v>0.01</v>
          </cell>
          <cell r="K41">
            <v>0.43</v>
          </cell>
          <cell r="L41">
            <v>0.1</v>
          </cell>
          <cell r="M41">
            <v>0.07</v>
          </cell>
          <cell r="N41">
            <v>0.01</v>
          </cell>
          <cell r="O41">
            <v>0.06</v>
          </cell>
          <cell r="P41">
            <v>0.01</v>
          </cell>
          <cell r="Q41">
            <v>0.94</v>
          </cell>
          <cell r="R41">
            <v>0.01</v>
          </cell>
          <cell r="S41">
            <v>1.73</v>
          </cell>
          <cell r="T41">
            <v>0.19</v>
          </cell>
        </row>
        <row r="42">
          <cell r="G42">
            <v>1.74</v>
          </cell>
          <cell r="H42">
            <v>0.91</v>
          </cell>
          <cell r="I42">
            <v>0.26</v>
          </cell>
          <cell r="J42">
            <v>0.83</v>
          </cell>
          <cell r="K42">
            <v>3.2</v>
          </cell>
          <cell r="L42">
            <v>3.9</v>
          </cell>
          <cell r="M42">
            <v>2.8</v>
          </cell>
          <cell r="N42">
            <v>4.01</v>
          </cell>
          <cell r="O42">
            <v>7.47</v>
          </cell>
          <cell r="P42">
            <v>7.29</v>
          </cell>
          <cell r="Q42">
            <v>7.74</v>
          </cell>
          <cell r="R42">
            <v>11.39</v>
          </cell>
          <cell r="S42">
            <v>9.63</v>
          </cell>
          <cell r="T42">
            <v>9.35</v>
          </cell>
        </row>
        <row r="43">
          <cell r="G43">
            <v>0.31</v>
          </cell>
          <cell r="H43">
            <v>0.23</v>
          </cell>
          <cell r="I43">
            <v>0.3</v>
          </cell>
          <cell r="J43">
            <v>0.13</v>
          </cell>
          <cell r="K43">
            <v>0.14</v>
          </cell>
          <cell r="L43">
            <v>0.26</v>
          </cell>
          <cell r="M43">
            <v>0.18</v>
          </cell>
          <cell r="N43">
            <v>0.2</v>
          </cell>
          <cell r="O43">
            <v>0.17</v>
          </cell>
          <cell r="P43">
            <v>0.08</v>
          </cell>
          <cell r="Q43">
            <v>0.17</v>
          </cell>
        </row>
        <row r="44">
          <cell r="Q44">
            <v>0.53</v>
          </cell>
        </row>
        <row r="45">
          <cell r="G45">
            <v>0.02</v>
          </cell>
          <cell r="H45">
            <v>0.03</v>
          </cell>
          <cell r="I45">
            <v>2.02</v>
          </cell>
          <cell r="L45">
            <v>0.38</v>
          </cell>
          <cell r="N45">
            <v>1.15</v>
          </cell>
          <cell r="O45">
            <v>0.01</v>
          </cell>
          <cell r="P45">
            <v>0.29</v>
          </cell>
          <cell r="Q45">
            <v>0.67</v>
          </cell>
          <cell r="R45">
            <v>1.94</v>
          </cell>
          <cell r="S45">
            <v>1.3</v>
          </cell>
          <cell r="T45">
            <v>1.71</v>
          </cell>
        </row>
        <row r="46">
          <cell r="G46">
            <v>0.01</v>
          </cell>
          <cell r="H46">
            <v>0.01</v>
          </cell>
          <cell r="I46">
            <v>0.01</v>
          </cell>
          <cell r="J46">
            <v>0.04</v>
          </cell>
          <cell r="K46">
            <v>0.02</v>
          </cell>
          <cell r="N46">
            <v>0.69</v>
          </cell>
          <cell r="O46">
            <v>16.26</v>
          </cell>
          <cell r="P46">
            <v>9.21</v>
          </cell>
          <cell r="Q46">
            <v>11.26</v>
          </cell>
          <cell r="R46">
            <v>9.73</v>
          </cell>
          <cell r="S46">
            <v>9.12</v>
          </cell>
          <cell r="T46">
            <v>9.45</v>
          </cell>
        </row>
        <row r="47">
          <cell r="I47">
            <v>0.01</v>
          </cell>
        </row>
        <row r="48">
          <cell r="G48">
            <v>10.01</v>
          </cell>
          <cell r="H48">
            <v>3.9</v>
          </cell>
          <cell r="I48">
            <v>4.4</v>
          </cell>
          <cell r="J48">
            <v>3.07</v>
          </cell>
          <cell r="K48">
            <v>6.84</v>
          </cell>
          <cell r="L48">
            <v>8.16</v>
          </cell>
          <cell r="M48">
            <v>12.44</v>
          </cell>
          <cell r="N48">
            <v>6.44</v>
          </cell>
          <cell r="O48">
            <v>10.43</v>
          </cell>
          <cell r="P48">
            <v>17.54</v>
          </cell>
          <cell r="Q48">
            <v>13.22</v>
          </cell>
          <cell r="R48">
            <v>11.07</v>
          </cell>
          <cell r="S48">
            <v>13.89</v>
          </cell>
          <cell r="T48">
            <v>16.39</v>
          </cell>
        </row>
        <row r="49">
          <cell r="G49">
            <v>0.11</v>
          </cell>
          <cell r="H49">
            <v>0.17</v>
          </cell>
          <cell r="I49">
            <v>0.04</v>
          </cell>
          <cell r="J49">
            <v>0.49</v>
          </cell>
          <cell r="K49">
            <v>1.08</v>
          </cell>
          <cell r="L49">
            <v>0.35</v>
          </cell>
          <cell r="M49">
            <v>2.44</v>
          </cell>
          <cell r="N49">
            <v>0.51</v>
          </cell>
          <cell r="O49">
            <v>0.02</v>
          </cell>
          <cell r="P49">
            <v>0.05</v>
          </cell>
        </row>
        <row r="50">
          <cell r="G50">
            <v>0.21</v>
          </cell>
          <cell r="H50">
            <v>0.01</v>
          </cell>
          <cell r="I50">
            <v>0.03</v>
          </cell>
          <cell r="J50">
            <v>0.01</v>
          </cell>
          <cell r="K50">
            <v>0.05</v>
          </cell>
          <cell r="L50">
            <v>0.14</v>
          </cell>
          <cell r="M50">
            <v>2.03</v>
          </cell>
          <cell r="N50">
            <v>1.17</v>
          </cell>
          <cell r="O50">
            <v>1.68</v>
          </cell>
          <cell r="P50">
            <v>0.94</v>
          </cell>
          <cell r="Q50">
            <v>1.12</v>
          </cell>
          <cell r="R50">
            <v>0.73</v>
          </cell>
        </row>
        <row r="51">
          <cell r="H51">
            <v>0.8</v>
          </cell>
          <cell r="I51">
            <v>0.01</v>
          </cell>
          <cell r="N51">
            <v>0.01</v>
          </cell>
          <cell r="P51">
            <v>0.12</v>
          </cell>
          <cell r="Q51">
            <v>0.05</v>
          </cell>
          <cell r="R51">
            <v>0.06</v>
          </cell>
          <cell r="S51">
            <v>0.15</v>
          </cell>
          <cell r="T51">
            <v>0.17</v>
          </cell>
        </row>
        <row r="53">
          <cell r="K53">
            <v>0.02</v>
          </cell>
        </row>
        <row r="54">
          <cell r="G54">
            <v>0.39</v>
          </cell>
          <cell r="H54">
            <v>0.18</v>
          </cell>
          <cell r="I54">
            <v>0.3</v>
          </cell>
          <cell r="J54">
            <v>1.28</v>
          </cell>
          <cell r="K54">
            <v>4.6</v>
          </cell>
          <cell r="L54">
            <v>4.51</v>
          </cell>
          <cell r="M54">
            <v>3.81</v>
          </cell>
          <cell r="N54">
            <v>3.9</v>
          </cell>
          <cell r="O54">
            <v>1.91</v>
          </cell>
          <cell r="P54">
            <v>1.73</v>
          </cell>
          <cell r="Q54">
            <v>0.24</v>
          </cell>
          <cell r="R54">
            <v>0.2</v>
          </cell>
        </row>
        <row r="55">
          <cell r="G55">
            <v>11.96</v>
          </cell>
          <cell r="H55">
            <v>10</v>
          </cell>
          <cell r="I55">
            <v>7.13</v>
          </cell>
          <cell r="J55">
            <v>1.53</v>
          </cell>
          <cell r="K55">
            <v>14.46</v>
          </cell>
          <cell r="L55">
            <v>4.49</v>
          </cell>
          <cell r="M55">
            <v>9.33</v>
          </cell>
          <cell r="N55">
            <v>12.36</v>
          </cell>
          <cell r="O55">
            <v>3.85</v>
          </cell>
          <cell r="P55">
            <v>6.43</v>
          </cell>
          <cell r="Q55">
            <v>2.92</v>
          </cell>
          <cell r="R55">
            <v>1.55</v>
          </cell>
          <cell r="S55">
            <v>9.71</v>
          </cell>
          <cell r="T55">
            <v>2.45</v>
          </cell>
        </row>
        <row r="56">
          <cell r="J56">
            <v>0.01</v>
          </cell>
          <cell r="P56">
            <v>0.01</v>
          </cell>
        </row>
        <row r="57">
          <cell r="G57">
            <v>0.01</v>
          </cell>
          <cell r="I57">
            <v>0.01</v>
          </cell>
          <cell r="L57">
            <v>0.02</v>
          </cell>
          <cell r="M57">
            <v>0.03</v>
          </cell>
          <cell r="N57">
            <v>0.15</v>
          </cell>
          <cell r="O57">
            <v>0.01</v>
          </cell>
          <cell r="P57">
            <v>0.01</v>
          </cell>
          <cell r="Q57">
            <v>0.8</v>
          </cell>
        </row>
        <row r="58">
          <cell r="G58">
            <v>0.07</v>
          </cell>
          <cell r="H58">
            <v>0.01</v>
          </cell>
          <cell r="I58">
            <v>0.01</v>
          </cell>
          <cell r="J58">
            <v>0.03</v>
          </cell>
          <cell r="K58">
            <v>0.02</v>
          </cell>
          <cell r="L58">
            <v>0.09</v>
          </cell>
          <cell r="M58">
            <v>0.02</v>
          </cell>
          <cell r="N58">
            <v>0.01</v>
          </cell>
          <cell r="O58">
            <v>0.01</v>
          </cell>
          <cell r="P58">
            <v>0.01</v>
          </cell>
          <cell r="Q58">
            <v>0.43</v>
          </cell>
          <cell r="R58">
            <v>0.74</v>
          </cell>
          <cell r="S58">
            <v>1.57</v>
          </cell>
        </row>
        <row r="59">
          <cell r="G59">
            <v>0.04</v>
          </cell>
          <cell r="H59">
            <v>0.39</v>
          </cell>
          <cell r="I59">
            <v>2.58</v>
          </cell>
          <cell r="J59">
            <v>4.72</v>
          </cell>
          <cell r="K59">
            <v>6.97</v>
          </cell>
          <cell r="L59">
            <v>6.36</v>
          </cell>
          <cell r="M59">
            <v>2.49</v>
          </cell>
          <cell r="N59">
            <v>2.16</v>
          </cell>
          <cell r="O59">
            <v>1.64</v>
          </cell>
          <cell r="P59">
            <v>2.91</v>
          </cell>
          <cell r="Q59">
            <v>1.52</v>
          </cell>
          <cell r="R59">
            <v>1.4</v>
          </cell>
          <cell r="S59">
            <v>1.73</v>
          </cell>
          <cell r="T59">
            <v>0.06</v>
          </cell>
        </row>
        <row r="60">
          <cell r="G60">
            <v>0.01</v>
          </cell>
          <cell r="I60">
            <v>2.65</v>
          </cell>
          <cell r="N60">
            <v>0.01</v>
          </cell>
          <cell r="O60">
            <v>0.02</v>
          </cell>
          <cell r="P60">
            <v>0.27</v>
          </cell>
          <cell r="Q60">
            <v>0.18</v>
          </cell>
          <cell r="R60">
            <v>0.03</v>
          </cell>
          <cell r="S60">
            <v>0.05</v>
          </cell>
          <cell r="T60">
            <v>0.07</v>
          </cell>
        </row>
        <row r="61">
          <cell r="G61">
            <v>0.45</v>
          </cell>
          <cell r="H61">
            <v>3.29</v>
          </cell>
          <cell r="I61">
            <v>6.23</v>
          </cell>
          <cell r="J61">
            <v>4.52</v>
          </cell>
          <cell r="K61">
            <v>6.15</v>
          </cell>
          <cell r="L61">
            <v>5.99</v>
          </cell>
          <cell r="M61">
            <v>3.83</v>
          </cell>
          <cell r="N61">
            <v>2.91</v>
          </cell>
          <cell r="O61">
            <v>4.58</v>
          </cell>
          <cell r="P61">
            <v>0.17</v>
          </cell>
          <cell r="Q61">
            <v>7.35</v>
          </cell>
          <cell r="R61">
            <v>3.3</v>
          </cell>
          <cell r="S61">
            <v>5.13</v>
          </cell>
          <cell r="T61">
            <v>7.63</v>
          </cell>
        </row>
        <row r="62">
          <cell r="M62">
            <v>1.55</v>
          </cell>
          <cell r="N62">
            <v>0.84</v>
          </cell>
          <cell r="O62">
            <v>0.17</v>
          </cell>
          <cell r="P62">
            <v>1.46</v>
          </cell>
          <cell r="Q62">
            <v>1.18</v>
          </cell>
          <cell r="R62">
            <v>0.87</v>
          </cell>
          <cell r="S62">
            <v>0.36</v>
          </cell>
          <cell r="T62">
            <v>0.05</v>
          </cell>
        </row>
        <row r="63">
          <cell r="G63">
            <v>3.64</v>
          </cell>
          <cell r="H63">
            <v>0.83</v>
          </cell>
          <cell r="I63">
            <v>1.6</v>
          </cell>
          <cell r="J63">
            <v>0.1</v>
          </cell>
          <cell r="K63">
            <v>0.58</v>
          </cell>
          <cell r="L63">
            <v>1.01</v>
          </cell>
          <cell r="M63">
            <v>1.95</v>
          </cell>
          <cell r="N63">
            <v>4.09</v>
          </cell>
          <cell r="O63">
            <v>7.46</v>
          </cell>
          <cell r="P63">
            <v>4.74</v>
          </cell>
          <cell r="Q63">
            <v>5.28</v>
          </cell>
          <cell r="R63">
            <v>4.04</v>
          </cell>
          <cell r="S63">
            <v>5.72</v>
          </cell>
          <cell r="T63">
            <v>5.85</v>
          </cell>
        </row>
        <row r="64">
          <cell r="J64">
            <v>0.01</v>
          </cell>
          <cell r="K64">
            <v>0.98</v>
          </cell>
          <cell r="L64">
            <v>-0.02</v>
          </cell>
          <cell r="M64">
            <v>0.88</v>
          </cell>
          <cell r="N64">
            <v>0.18</v>
          </cell>
          <cell r="O64">
            <v>0.18</v>
          </cell>
          <cell r="P64">
            <v>0.41</v>
          </cell>
          <cell r="Q64">
            <v>0.92</v>
          </cell>
          <cell r="R64">
            <v>0.49</v>
          </cell>
          <cell r="S64">
            <v>0.7</v>
          </cell>
        </row>
        <row r="65">
          <cell r="H65">
            <v>0.49</v>
          </cell>
          <cell r="I65">
            <v>0.7</v>
          </cell>
          <cell r="J65">
            <v>0.3</v>
          </cell>
          <cell r="K65">
            <v>0.86</v>
          </cell>
          <cell r="L65">
            <v>0.84</v>
          </cell>
          <cell r="M65">
            <v>5.02</v>
          </cell>
          <cell r="N65">
            <v>1.4</v>
          </cell>
          <cell r="P65">
            <v>4.74</v>
          </cell>
          <cell r="Q65">
            <v>1.77</v>
          </cell>
          <cell r="S65">
            <v>0.56</v>
          </cell>
          <cell r="T65">
            <v>1.14</v>
          </cell>
        </row>
        <row r="66">
          <cell r="G66">
            <v>0.18</v>
          </cell>
          <cell r="H66">
            <v>1.14</v>
          </cell>
          <cell r="I66">
            <v>1.69</v>
          </cell>
          <cell r="J66">
            <v>0.06</v>
          </cell>
          <cell r="K66">
            <v>1.31</v>
          </cell>
          <cell r="L66">
            <v>0.49</v>
          </cell>
          <cell r="M66">
            <v>2.01</v>
          </cell>
          <cell r="N66">
            <v>3.89</v>
          </cell>
          <cell r="O66">
            <v>0.36</v>
          </cell>
          <cell r="P66">
            <v>2.88</v>
          </cell>
          <cell r="Q66">
            <v>2.4</v>
          </cell>
          <cell r="R66">
            <v>0.31</v>
          </cell>
        </row>
        <row r="67">
          <cell r="G67">
            <v>0.05</v>
          </cell>
          <cell r="H67">
            <v>4.64</v>
          </cell>
          <cell r="I67">
            <v>0.01</v>
          </cell>
          <cell r="J67">
            <v>0.13</v>
          </cell>
          <cell r="K67">
            <v>0.02</v>
          </cell>
          <cell r="M67">
            <v>0.83</v>
          </cell>
          <cell r="N67">
            <v>0.01</v>
          </cell>
          <cell r="O67">
            <v>0.04</v>
          </cell>
          <cell r="P67">
            <v>1.79</v>
          </cell>
          <cell r="Q67">
            <v>0.96</v>
          </cell>
          <cell r="R67">
            <v>0.12</v>
          </cell>
          <cell r="S67">
            <v>2.19</v>
          </cell>
        </row>
        <row r="70">
          <cell r="G70">
            <v>0.04</v>
          </cell>
          <cell r="H70">
            <v>0.94</v>
          </cell>
          <cell r="I70">
            <v>0.54</v>
          </cell>
          <cell r="J70">
            <v>0.56</v>
          </cell>
          <cell r="K70">
            <v>8.4</v>
          </cell>
          <cell r="L70">
            <v>3.63</v>
          </cell>
          <cell r="M70">
            <v>1.15</v>
          </cell>
          <cell r="N70">
            <v>1.75</v>
          </cell>
          <cell r="O70">
            <v>0.78</v>
          </cell>
          <cell r="P70">
            <v>2.51</v>
          </cell>
          <cell r="Q70">
            <v>3.26</v>
          </cell>
          <cell r="R70">
            <v>5.76</v>
          </cell>
          <cell r="S70">
            <v>5.8</v>
          </cell>
          <cell r="T70">
            <v>5.17</v>
          </cell>
        </row>
        <row r="71">
          <cell r="G71">
            <v>0.01</v>
          </cell>
          <cell r="K71">
            <v>0.1</v>
          </cell>
          <cell r="N71">
            <v>0.04</v>
          </cell>
          <cell r="T71">
            <v>0.38</v>
          </cell>
        </row>
        <row r="72">
          <cell r="G72">
            <v>0.02</v>
          </cell>
          <cell r="I72">
            <v>0.11</v>
          </cell>
          <cell r="J72">
            <v>0.01</v>
          </cell>
          <cell r="L72">
            <v>3.83</v>
          </cell>
          <cell r="M72">
            <v>1.55</v>
          </cell>
          <cell r="N72">
            <v>0.61</v>
          </cell>
          <cell r="O72">
            <v>0.06</v>
          </cell>
          <cell r="P72">
            <v>5.13</v>
          </cell>
          <cell r="Q72">
            <v>3.86</v>
          </cell>
          <cell r="R72">
            <v>2.29</v>
          </cell>
          <cell r="S72">
            <v>2.05</v>
          </cell>
          <cell r="T72">
            <v>0.29</v>
          </cell>
        </row>
        <row r="73">
          <cell r="G73">
            <v>0.94</v>
          </cell>
          <cell r="H73">
            <v>0.15</v>
          </cell>
          <cell r="I73">
            <v>0.09</v>
          </cell>
          <cell r="J73">
            <v>0.06</v>
          </cell>
          <cell r="K73">
            <v>0.05</v>
          </cell>
          <cell r="L73">
            <v>0.09</v>
          </cell>
          <cell r="M73">
            <v>0.15</v>
          </cell>
          <cell r="N73">
            <v>0.22</v>
          </cell>
          <cell r="O73">
            <v>0.09</v>
          </cell>
          <cell r="P73">
            <v>0.08</v>
          </cell>
          <cell r="S73">
            <v>0.29</v>
          </cell>
        </row>
        <row r="74">
          <cell r="G74">
            <v>20.53</v>
          </cell>
          <cell r="H74">
            <v>7.77</v>
          </cell>
          <cell r="I74">
            <v>4.87</v>
          </cell>
          <cell r="J74">
            <v>6.42</v>
          </cell>
          <cell r="K74">
            <v>2.95</v>
          </cell>
          <cell r="L74">
            <v>4.52</v>
          </cell>
          <cell r="M74">
            <v>1.31</v>
          </cell>
          <cell r="N74">
            <v>0.19</v>
          </cell>
          <cell r="O74">
            <v>0.49</v>
          </cell>
          <cell r="P74">
            <v>1.09</v>
          </cell>
          <cell r="Q74">
            <v>0.94</v>
          </cell>
          <cell r="R74">
            <v>0.78</v>
          </cell>
          <cell r="S74">
            <v>0.79</v>
          </cell>
          <cell r="T74">
            <v>1.04</v>
          </cell>
        </row>
        <row r="76">
          <cell r="G76">
            <v>0.02</v>
          </cell>
          <cell r="J76">
            <v>0.04</v>
          </cell>
          <cell r="K76">
            <v>0.02</v>
          </cell>
          <cell r="L76">
            <v>0.02</v>
          </cell>
          <cell r="M76">
            <v>0.05</v>
          </cell>
          <cell r="N76">
            <v>1</v>
          </cell>
          <cell r="O76">
            <v>1.06</v>
          </cell>
          <cell r="P76">
            <v>1.13</v>
          </cell>
          <cell r="Q76">
            <v>1.26</v>
          </cell>
          <cell r="R76">
            <v>0.9</v>
          </cell>
          <cell r="T76">
            <v>0.81</v>
          </cell>
        </row>
        <row r="78">
          <cell r="G78">
            <v>6.88</v>
          </cell>
          <cell r="H78">
            <v>0.82</v>
          </cell>
          <cell r="I78">
            <v>0.88</v>
          </cell>
          <cell r="J78">
            <v>4.89</v>
          </cell>
          <cell r="K78">
            <v>4.17</v>
          </cell>
          <cell r="L78">
            <v>7.67</v>
          </cell>
          <cell r="M78">
            <v>12.77</v>
          </cell>
          <cell r="N78">
            <v>6.99</v>
          </cell>
          <cell r="O78">
            <v>3.91</v>
          </cell>
          <cell r="P78">
            <v>1.97</v>
          </cell>
          <cell r="Q78">
            <v>2.58</v>
          </cell>
          <cell r="R78">
            <v>1.6</v>
          </cell>
          <cell r="S78">
            <v>3.73</v>
          </cell>
          <cell r="T78">
            <v>2.25</v>
          </cell>
        </row>
        <row r="79">
          <cell r="G79">
            <v>0.49</v>
          </cell>
          <cell r="H79">
            <v>1.49</v>
          </cell>
          <cell r="I79">
            <v>1.29</v>
          </cell>
          <cell r="J79">
            <v>5.18</v>
          </cell>
          <cell r="K79">
            <v>3.61</v>
          </cell>
          <cell r="L79">
            <v>1.01</v>
          </cell>
          <cell r="M79">
            <v>3.52</v>
          </cell>
          <cell r="N79">
            <v>3.06</v>
          </cell>
          <cell r="O79">
            <v>4.27</v>
          </cell>
          <cell r="P79">
            <v>5.61</v>
          </cell>
          <cell r="Q79">
            <v>7.25</v>
          </cell>
          <cell r="R79">
            <v>13.28</v>
          </cell>
          <cell r="S79">
            <v>9.27</v>
          </cell>
          <cell r="T79">
            <v>14.89</v>
          </cell>
        </row>
        <row r="80">
          <cell r="G80">
            <v>0.1</v>
          </cell>
          <cell r="J80">
            <v>0.01</v>
          </cell>
          <cell r="K80">
            <v>0.07</v>
          </cell>
          <cell r="L80">
            <v>0.16</v>
          </cell>
          <cell r="N80">
            <v>0.08</v>
          </cell>
          <cell r="O80">
            <v>0.07</v>
          </cell>
          <cell r="Q80">
            <v>0.04</v>
          </cell>
          <cell r="S80">
            <v>0.22</v>
          </cell>
          <cell r="T80">
            <v>0.15</v>
          </cell>
        </row>
        <row r="82">
          <cell r="G82">
            <v>5.96</v>
          </cell>
          <cell r="H82">
            <v>1.45</v>
          </cell>
          <cell r="I82">
            <v>10.05</v>
          </cell>
          <cell r="J82">
            <v>4.53</v>
          </cell>
          <cell r="K82">
            <v>5.67</v>
          </cell>
          <cell r="L82">
            <v>3.95</v>
          </cell>
          <cell r="M82">
            <v>7</v>
          </cell>
          <cell r="N82">
            <v>4.2</v>
          </cell>
          <cell r="O82">
            <v>38.95</v>
          </cell>
          <cell r="P82">
            <v>33.2</v>
          </cell>
          <cell r="Q82">
            <v>28.14</v>
          </cell>
          <cell r="R82">
            <v>20.02</v>
          </cell>
          <cell r="S82">
            <v>20.31</v>
          </cell>
          <cell r="T82">
            <v>24.96</v>
          </cell>
        </row>
        <row r="83">
          <cell r="M83">
            <v>0.51</v>
          </cell>
          <cell r="N83">
            <v>0.62</v>
          </cell>
          <cell r="O83">
            <v>0.23</v>
          </cell>
          <cell r="P83">
            <v>0.13</v>
          </cell>
          <cell r="R83">
            <v>0.44</v>
          </cell>
          <cell r="T83">
            <v>0.36</v>
          </cell>
        </row>
        <row r="84">
          <cell r="H84">
            <v>4.25</v>
          </cell>
          <cell r="I84">
            <v>0.07</v>
          </cell>
          <cell r="J84">
            <v>0.71</v>
          </cell>
          <cell r="K84">
            <v>0.43</v>
          </cell>
          <cell r="L84">
            <v>0.4</v>
          </cell>
          <cell r="M84">
            <v>0.82</v>
          </cell>
          <cell r="N84">
            <v>0.76</v>
          </cell>
          <cell r="O84">
            <v>1.73</v>
          </cell>
          <cell r="P84">
            <v>2.94</v>
          </cell>
          <cell r="Q84">
            <v>2.92</v>
          </cell>
          <cell r="R84">
            <v>0.73</v>
          </cell>
          <cell r="S84">
            <v>1.44</v>
          </cell>
          <cell r="T84">
            <v>1.07</v>
          </cell>
        </row>
        <row r="85">
          <cell r="G85">
            <v>2.75</v>
          </cell>
          <cell r="H85">
            <v>1.45</v>
          </cell>
          <cell r="I85">
            <v>1.08</v>
          </cell>
          <cell r="J85">
            <v>0.92</v>
          </cell>
          <cell r="K85">
            <v>0.62</v>
          </cell>
          <cell r="L85">
            <v>0.86</v>
          </cell>
          <cell r="M85">
            <v>0.79</v>
          </cell>
          <cell r="N85">
            <v>0.57</v>
          </cell>
          <cell r="O85">
            <v>0.38</v>
          </cell>
          <cell r="P85">
            <v>0.59</v>
          </cell>
          <cell r="S85">
            <v>0.19</v>
          </cell>
          <cell r="T85">
            <v>0.27</v>
          </cell>
        </row>
        <row r="86">
          <cell r="G86">
            <v>5.84</v>
          </cell>
          <cell r="H86">
            <v>6.86</v>
          </cell>
          <cell r="I86">
            <v>5.34</v>
          </cell>
          <cell r="J86">
            <v>4.62</v>
          </cell>
          <cell r="K86">
            <v>0.22</v>
          </cell>
          <cell r="L86">
            <v>0.8</v>
          </cell>
          <cell r="M86">
            <v>3.68</v>
          </cell>
          <cell r="N86">
            <v>2.25</v>
          </cell>
          <cell r="O86">
            <v>6.93</v>
          </cell>
          <cell r="P86">
            <v>5.02</v>
          </cell>
          <cell r="Q86">
            <v>7.83</v>
          </cell>
          <cell r="R86">
            <v>6.83</v>
          </cell>
          <cell r="S86">
            <v>4.64</v>
          </cell>
          <cell r="T86">
            <v>4.17</v>
          </cell>
        </row>
        <row r="87">
          <cell r="H87">
            <v>0.39</v>
          </cell>
          <cell r="J87">
            <v>0.01</v>
          </cell>
          <cell r="K87">
            <v>0.09</v>
          </cell>
          <cell r="L87">
            <v>3.76</v>
          </cell>
          <cell r="M87">
            <v>10.23</v>
          </cell>
          <cell r="N87">
            <v>2.13</v>
          </cell>
          <cell r="O87">
            <v>1.41</v>
          </cell>
          <cell r="P87">
            <v>5.35</v>
          </cell>
          <cell r="Q87">
            <v>1.32</v>
          </cell>
          <cell r="R87">
            <v>0.29</v>
          </cell>
          <cell r="S87">
            <v>0.5</v>
          </cell>
          <cell r="T87">
            <v>0.36</v>
          </cell>
        </row>
        <row r="88">
          <cell r="I88">
            <v>0.11</v>
          </cell>
          <cell r="J88">
            <v>0.06</v>
          </cell>
          <cell r="K88">
            <v>0.48</v>
          </cell>
          <cell r="L88">
            <v>0.24</v>
          </cell>
          <cell r="M88">
            <v>6.22</v>
          </cell>
          <cell r="N88">
            <v>5.79</v>
          </cell>
          <cell r="O88">
            <v>8.09</v>
          </cell>
          <cell r="P88">
            <v>6.01</v>
          </cell>
          <cell r="Q88">
            <v>2.79</v>
          </cell>
          <cell r="R88">
            <v>5.67</v>
          </cell>
          <cell r="S88">
            <v>8.54</v>
          </cell>
          <cell r="T88">
            <v>10.82</v>
          </cell>
        </row>
        <row r="98">
          <cell r="K98">
            <v>0.09</v>
          </cell>
          <cell r="L98">
            <v>0.14</v>
          </cell>
        </row>
        <row r="101">
          <cell r="G101">
            <v>0.06</v>
          </cell>
          <cell r="T101">
            <v>0.08</v>
          </cell>
        </row>
        <row r="102">
          <cell r="G102">
            <v>0.81</v>
          </cell>
          <cell r="H102">
            <v>0.58</v>
          </cell>
          <cell r="I102">
            <v>0.4</v>
          </cell>
          <cell r="J102">
            <v>1.09</v>
          </cell>
          <cell r="K102">
            <v>0.7</v>
          </cell>
          <cell r="L102">
            <v>0.42</v>
          </cell>
          <cell r="M102">
            <v>2.03</v>
          </cell>
          <cell r="N102">
            <v>0.01</v>
          </cell>
          <cell r="O102">
            <v>0.49</v>
          </cell>
          <cell r="P102">
            <v>1.45</v>
          </cell>
          <cell r="Q102">
            <v>1.68</v>
          </cell>
          <cell r="R102">
            <v>0.04</v>
          </cell>
          <cell r="S102">
            <v>0.22</v>
          </cell>
        </row>
        <row r="104">
          <cell r="I104">
            <v>0.97</v>
          </cell>
          <cell r="J104">
            <v>0.49</v>
          </cell>
          <cell r="L104">
            <v>0.02</v>
          </cell>
          <cell r="O104">
            <v>0.22</v>
          </cell>
          <cell r="R104">
            <v>0.2</v>
          </cell>
          <cell r="S104">
            <v>0.32</v>
          </cell>
          <cell r="T104">
            <v>0.02</v>
          </cell>
        </row>
        <row r="105">
          <cell r="I105">
            <v>0.84</v>
          </cell>
          <cell r="J105">
            <v>0.07</v>
          </cell>
          <cell r="K105">
            <v>0.1</v>
          </cell>
          <cell r="L105">
            <v>8.73</v>
          </cell>
          <cell r="M105">
            <v>0.88</v>
          </cell>
          <cell r="N105">
            <v>0.08</v>
          </cell>
          <cell r="O105">
            <v>0.01</v>
          </cell>
          <cell r="P105">
            <v>0.7</v>
          </cell>
          <cell r="Q105">
            <v>0.82</v>
          </cell>
          <cell r="R105">
            <v>0.05</v>
          </cell>
          <cell r="T105">
            <v>0.14</v>
          </cell>
        </row>
        <row r="106">
          <cell r="O106">
            <v>0.02</v>
          </cell>
          <cell r="P106">
            <v>0.1</v>
          </cell>
        </row>
        <row r="107">
          <cell r="H107">
            <v>0.32</v>
          </cell>
          <cell r="I107">
            <v>0.79</v>
          </cell>
          <cell r="J107">
            <v>1.56</v>
          </cell>
          <cell r="L107">
            <v>1.05</v>
          </cell>
          <cell r="M107">
            <v>2.21</v>
          </cell>
          <cell r="N107">
            <v>1.12</v>
          </cell>
          <cell r="O107">
            <v>0.02</v>
          </cell>
          <cell r="P107">
            <v>1.12</v>
          </cell>
          <cell r="Q107">
            <v>0.65</v>
          </cell>
          <cell r="R107">
            <v>0.15</v>
          </cell>
          <cell r="S107">
            <v>0.07</v>
          </cell>
          <cell r="T107">
            <v>0.03</v>
          </cell>
        </row>
        <row r="108">
          <cell r="G108">
            <v>1.14</v>
          </cell>
          <cell r="J108">
            <v>0.04</v>
          </cell>
          <cell r="O108">
            <v>3.49</v>
          </cell>
          <cell r="P108">
            <v>0.95</v>
          </cell>
          <cell r="Q108">
            <v>0.06</v>
          </cell>
          <cell r="R108">
            <v>0.2</v>
          </cell>
          <cell r="S108">
            <v>1.23</v>
          </cell>
          <cell r="T108">
            <v>10.34</v>
          </cell>
        </row>
        <row r="109">
          <cell r="G109">
            <v>0.07</v>
          </cell>
          <cell r="H109">
            <v>0.08</v>
          </cell>
          <cell r="I109">
            <v>3.72</v>
          </cell>
          <cell r="J109">
            <v>5.56</v>
          </cell>
          <cell r="K109">
            <v>0.07</v>
          </cell>
          <cell r="L109">
            <v>0.61</v>
          </cell>
          <cell r="M109">
            <v>1.26</v>
          </cell>
          <cell r="N109">
            <v>0.3</v>
          </cell>
          <cell r="O109">
            <v>0.15</v>
          </cell>
          <cell r="P109">
            <v>0.33</v>
          </cell>
          <cell r="Q109">
            <v>0.94</v>
          </cell>
          <cell r="S109">
            <v>0.17</v>
          </cell>
        </row>
        <row r="110">
          <cell r="M110">
            <v>0.05</v>
          </cell>
          <cell r="O110">
            <v>0.07</v>
          </cell>
          <cell r="R110">
            <v>0.07</v>
          </cell>
        </row>
        <row r="111">
          <cell r="G111">
            <v>0.04</v>
          </cell>
          <cell r="H111">
            <v>0.37</v>
          </cell>
          <cell r="I111">
            <v>0.23</v>
          </cell>
          <cell r="J111">
            <v>0.77</v>
          </cell>
          <cell r="K111">
            <v>0.07</v>
          </cell>
          <cell r="R111">
            <v>0.42</v>
          </cell>
        </row>
        <row r="114">
          <cell r="G114">
            <v>0.28</v>
          </cell>
          <cell r="I114">
            <v>4.56</v>
          </cell>
          <cell r="J114">
            <v>3.67</v>
          </cell>
          <cell r="K114">
            <v>0.62</v>
          </cell>
          <cell r="L114">
            <v>0.72</v>
          </cell>
          <cell r="M114">
            <v>0.46</v>
          </cell>
          <cell r="O114">
            <v>1.87</v>
          </cell>
          <cell r="P114">
            <v>0.47</v>
          </cell>
          <cell r="Q114">
            <v>0.13</v>
          </cell>
          <cell r="R114">
            <v>0.77</v>
          </cell>
          <cell r="S114">
            <v>1.52</v>
          </cell>
          <cell r="T114">
            <v>0.18</v>
          </cell>
        </row>
        <row r="115">
          <cell r="I115">
            <v>0.04</v>
          </cell>
          <cell r="M115">
            <v>0.03</v>
          </cell>
          <cell r="S115">
            <v>0.07</v>
          </cell>
          <cell r="T115">
            <v>0.22</v>
          </cell>
        </row>
        <row r="119">
          <cell r="G119">
            <v>0.06</v>
          </cell>
        </row>
        <row r="125">
          <cell r="I125">
            <v>0.07</v>
          </cell>
          <cell r="M125">
            <v>0.23</v>
          </cell>
          <cell r="N125">
            <v>0.09</v>
          </cell>
          <cell r="P125">
            <v>0.04</v>
          </cell>
          <cell r="R125">
            <v>0.06</v>
          </cell>
          <cell r="T125">
            <v>0.01</v>
          </cell>
        </row>
        <row r="126">
          <cell r="H126">
            <v>0.24</v>
          </cell>
          <cell r="I126">
            <v>0.68</v>
          </cell>
          <cell r="J126">
            <v>0.99</v>
          </cell>
          <cell r="K126">
            <v>0.02</v>
          </cell>
          <cell r="L126">
            <v>1.5</v>
          </cell>
          <cell r="M126">
            <v>1.98</v>
          </cell>
          <cell r="N126">
            <v>0.26</v>
          </cell>
          <cell r="O126">
            <v>1.18</v>
          </cell>
          <cell r="P126">
            <v>4.77</v>
          </cell>
          <cell r="Q126">
            <v>1.17</v>
          </cell>
          <cell r="R126">
            <v>1.34</v>
          </cell>
          <cell r="S126">
            <v>2.09</v>
          </cell>
          <cell r="T126">
            <v>1.32</v>
          </cell>
        </row>
        <row r="127">
          <cell r="I127">
            <v>0.09</v>
          </cell>
          <cell r="K127">
            <v>0.05</v>
          </cell>
          <cell r="L127">
            <v>0.02</v>
          </cell>
          <cell r="M127">
            <v>0.49</v>
          </cell>
          <cell r="N127">
            <v>0.38</v>
          </cell>
          <cell r="O127">
            <v>0.38</v>
          </cell>
          <cell r="S127">
            <v>0.43</v>
          </cell>
          <cell r="T127">
            <v>0.29</v>
          </cell>
        </row>
        <row r="128">
          <cell r="I128">
            <v>0.04</v>
          </cell>
          <cell r="K128">
            <v>0.1</v>
          </cell>
          <cell r="L128">
            <v>0.1</v>
          </cell>
          <cell r="P128">
            <v>0.01</v>
          </cell>
          <cell r="Q128">
            <v>0.07</v>
          </cell>
        </row>
        <row r="129">
          <cell r="G129">
            <v>0.01</v>
          </cell>
          <cell r="H129">
            <v>0.44</v>
          </cell>
          <cell r="I129">
            <v>0.4</v>
          </cell>
          <cell r="J129">
            <v>3.04</v>
          </cell>
          <cell r="K129">
            <v>1.58</v>
          </cell>
          <cell r="L129">
            <v>1.96</v>
          </cell>
          <cell r="M129">
            <v>3.85</v>
          </cell>
          <cell r="N129">
            <v>2.85</v>
          </cell>
          <cell r="O129">
            <v>3.46</v>
          </cell>
          <cell r="P129">
            <v>4.38</v>
          </cell>
          <cell r="Q129">
            <v>4.52</v>
          </cell>
          <cell r="R129">
            <v>4.56</v>
          </cell>
          <cell r="S129">
            <v>5.5</v>
          </cell>
          <cell r="T129">
            <v>5.61</v>
          </cell>
        </row>
        <row r="130">
          <cell r="G130">
            <v>0.09</v>
          </cell>
          <cell r="H130">
            <v>0.01</v>
          </cell>
          <cell r="I130">
            <v>0.18</v>
          </cell>
          <cell r="L130">
            <v>0.73</v>
          </cell>
          <cell r="M130">
            <v>1.88</v>
          </cell>
          <cell r="N130">
            <v>0.78</v>
          </cell>
          <cell r="O130">
            <v>0.74</v>
          </cell>
          <cell r="P130">
            <v>0.37</v>
          </cell>
          <cell r="Q130">
            <v>0.37</v>
          </cell>
          <cell r="S130">
            <v>0.48</v>
          </cell>
        </row>
        <row r="132">
          <cell r="I132">
            <v>0.01</v>
          </cell>
          <cell r="P132">
            <v>0.13</v>
          </cell>
        </row>
        <row r="133">
          <cell r="I133">
            <v>0.04</v>
          </cell>
          <cell r="O133">
            <v>0.02</v>
          </cell>
          <cell r="R133">
            <v>0.02</v>
          </cell>
        </row>
        <row r="134">
          <cell r="G134">
            <v>1.86</v>
          </cell>
          <cell r="H134">
            <v>0.31</v>
          </cell>
          <cell r="I134">
            <v>0.79</v>
          </cell>
          <cell r="J134">
            <v>0.99</v>
          </cell>
          <cell r="K134">
            <v>0.34</v>
          </cell>
          <cell r="L134">
            <v>3.98</v>
          </cell>
          <cell r="M134">
            <v>2.57</v>
          </cell>
          <cell r="N134">
            <v>0.49</v>
          </cell>
          <cell r="O134">
            <v>0.89</v>
          </cell>
          <cell r="P134">
            <v>0.59</v>
          </cell>
          <cell r="R134">
            <v>1.12</v>
          </cell>
          <cell r="S134">
            <v>1.19</v>
          </cell>
          <cell r="T134">
            <v>1.14</v>
          </cell>
        </row>
        <row r="136">
          <cell r="L136">
            <v>0.05</v>
          </cell>
          <cell r="P136">
            <v>0.06</v>
          </cell>
          <cell r="R136">
            <v>0.05</v>
          </cell>
        </row>
        <row r="137">
          <cell r="J137">
            <v>0.32</v>
          </cell>
          <cell r="K137">
            <v>2.99</v>
          </cell>
          <cell r="N137">
            <v>-0.07</v>
          </cell>
          <cell r="P137">
            <v>0.14</v>
          </cell>
        </row>
        <row r="143">
          <cell r="G143">
            <v>1.95</v>
          </cell>
          <cell r="H143">
            <v>2.15</v>
          </cell>
          <cell r="I143">
            <v>4.49</v>
          </cell>
          <cell r="J143">
            <v>1.45</v>
          </cell>
          <cell r="K143">
            <v>4.29</v>
          </cell>
          <cell r="L143">
            <v>1.62</v>
          </cell>
          <cell r="M143">
            <v>0.15</v>
          </cell>
          <cell r="P143">
            <v>1.48</v>
          </cell>
          <cell r="Q143">
            <v>1.26</v>
          </cell>
          <cell r="R143">
            <v>1.56</v>
          </cell>
          <cell r="S143">
            <v>2.47</v>
          </cell>
          <cell r="T143">
            <v>3.18</v>
          </cell>
        </row>
        <row r="144">
          <cell r="G144">
            <v>1.27</v>
          </cell>
          <cell r="H144">
            <v>0.72</v>
          </cell>
          <cell r="I144">
            <v>1.16</v>
          </cell>
          <cell r="J144">
            <v>0.71</v>
          </cell>
          <cell r="K144">
            <v>0.72</v>
          </cell>
          <cell r="L144">
            <v>0.7</v>
          </cell>
          <cell r="M144">
            <v>1.05</v>
          </cell>
          <cell r="N144">
            <v>0.89</v>
          </cell>
          <cell r="O144">
            <v>0.66</v>
          </cell>
          <cell r="P144">
            <v>0.45</v>
          </cell>
          <cell r="R144">
            <v>0.19</v>
          </cell>
          <cell r="S144">
            <v>6.36</v>
          </cell>
          <cell r="T144">
            <v>1.32</v>
          </cell>
        </row>
        <row r="147">
          <cell r="H147">
            <v>0.08</v>
          </cell>
          <cell r="I147">
            <v>9.5</v>
          </cell>
          <cell r="J147">
            <v>8.72</v>
          </cell>
          <cell r="K147">
            <v>3.47</v>
          </cell>
          <cell r="L147">
            <v>2.24</v>
          </cell>
          <cell r="M147">
            <v>0.29</v>
          </cell>
          <cell r="N147">
            <v>0.24</v>
          </cell>
          <cell r="P147">
            <v>44.55</v>
          </cell>
          <cell r="Q147">
            <v>44.61</v>
          </cell>
          <cell r="R147">
            <v>28.39</v>
          </cell>
          <cell r="S147">
            <v>3.31</v>
          </cell>
          <cell r="T147">
            <v>4.69</v>
          </cell>
        </row>
        <row r="148">
          <cell r="G148">
            <v>0.27</v>
          </cell>
          <cell r="H148">
            <v>0.01</v>
          </cell>
          <cell r="I148">
            <v>0.01</v>
          </cell>
        </row>
        <row r="149">
          <cell r="G149">
            <v>0.05</v>
          </cell>
          <cell r="H149">
            <v>6.11</v>
          </cell>
          <cell r="I149">
            <v>1.53</v>
          </cell>
          <cell r="J149">
            <v>3.04</v>
          </cell>
          <cell r="K149">
            <v>1.2</v>
          </cell>
          <cell r="L149">
            <v>46.48</v>
          </cell>
          <cell r="M149">
            <v>53.47</v>
          </cell>
          <cell r="N149">
            <v>7.42</v>
          </cell>
          <cell r="O149">
            <v>7.02</v>
          </cell>
          <cell r="P149">
            <v>2.52</v>
          </cell>
          <cell r="Q149">
            <v>1.84</v>
          </cell>
          <cell r="R149">
            <v>5.21</v>
          </cell>
          <cell r="S149">
            <v>4.26</v>
          </cell>
          <cell r="T149">
            <v>1.61</v>
          </cell>
        </row>
        <row r="150">
          <cell r="G150">
            <v>0.06</v>
          </cell>
          <cell r="H150">
            <v>2.03</v>
          </cell>
          <cell r="I150">
            <v>-0.01</v>
          </cell>
          <cell r="J150">
            <v>-0.15</v>
          </cell>
          <cell r="K150">
            <v>0.82</v>
          </cell>
          <cell r="L150">
            <v>1.07</v>
          </cell>
          <cell r="M150">
            <v>1.11</v>
          </cell>
          <cell r="N150">
            <v>-0.07</v>
          </cell>
          <cell r="O150">
            <v>0.18</v>
          </cell>
          <cell r="P150">
            <v>1.83</v>
          </cell>
          <cell r="Q150">
            <v>1.56</v>
          </cell>
          <cell r="R150">
            <v>1.24</v>
          </cell>
          <cell r="S150">
            <v>1.37</v>
          </cell>
          <cell r="T150">
            <v>1.6</v>
          </cell>
        </row>
        <row r="152">
          <cell r="N152">
            <v>0.03</v>
          </cell>
          <cell r="S152">
            <v>0.14</v>
          </cell>
        </row>
        <row r="154">
          <cell r="G154">
            <v>0.01</v>
          </cell>
          <cell r="H154">
            <v>0.06</v>
          </cell>
          <cell r="I154">
            <v>0.01</v>
          </cell>
          <cell r="K154">
            <v>0.1</v>
          </cell>
          <cell r="L154">
            <v>1.05</v>
          </cell>
          <cell r="O154">
            <v>0.01</v>
          </cell>
          <cell r="P154">
            <v>0.04</v>
          </cell>
          <cell r="T154">
            <v>0.07</v>
          </cell>
        </row>
        <row r="155">
          <cell r="K155">
            <v>0.09</v>
          </cell>
          <cell r="N155">
            <v>0.26</v>
          </cell>
          <cell r="O155">
            <v>0.62</v>
          </cell>
          <cell r="P155">
            <v>1.04</v>
          </cell>
          <cell r="Q155">
            <v>1.06</v>
          </cell>
          <cell r="R155">
            <v>0.73</v>
          </cell>
          <cell r="S155">
            <v>1.39</v>
          </cell>
          <cell r="T155">
            <v>5.24</v>
          </cell>
        </row>
        <row r="157">
          <cell r="G157">
            <v>0.15</v>
          </cell>
          <cell r="H157">
            <v>0.38</v>
          </cell>
          <cell r="I157">
            <v>0.33</v>
          </cell>
          <cell r="J157">
            <v>0.49</v>
          </cell>
          <cell r="K157">
            <v>0.41</v>
          </cell>
          <cell r="O157">
            <v>0.02</v>
          </cell>
          <cell r="Q157">
            <v>0.01</v>
          </cell>
          <cell r="R157">
            <v>0.47</v>
          </cell>
          <cell r="S157">
            <v>0.13</v>
          </cell>
          <cell r="T157">
            <v>0.14</v>
          </cell>
        </row>
        <row r="158">
          <cell r="K158">
            <v>1.7</v>
          </cell>
          <cell r="L158">
            <v>1.76</v>
          </cell>
          <cell r="M158">
            <v>0.18</v>
          </cell>
          <cell r="O158">
            <v>0.61</v>
          </cell>
          <cell r="P158">
            <v>0.05</v>
          </cell>
          <cell r="Q158">
            <v>0.11</v>
          </cell>
          <cell r="R158">
            <v>0.29</v>
          </cell>
        </row>
        <row r="159">
          <cell r="G159">
            <v>1.38</v>
          </cell>
          <cell r="H159">
            <v>1.07</v>
          </cell>
          <cell r="I159">
            <v>0.2</v>
          </cell>
          <cell r="J159">
            <v>0.53</v>
          </cell>
          <cell r="K159">
            <v>1.34</v>
          </cell>
          <cell r="L159">
            <v>0.17</v>
          </cell>
          <cell r="M159">
            <v>0.08</v>
          </cell>
          <cell r="N159">
            <v>0.46</v>
          </cell>
          <cell r="O159">
            <v>0.61</v>
          </cell>
          <cell r="P159">
            <v>7.33</v>
          </cell>
          <cell r="Q159">
            <v>3.77</v>
          </cell>
          <cell r="R159">
            <v>0.05</v>
          </cell>
          <cell r="S159">
            <v>0.42</v>
          </cell>
          <cell r="T159">
            <v>0.74</v>
          </cell>
        </row>
        <row r="162">
          <cell r="G162">
            <v>10.3</v>
          </cell>
          <cell r="H162">
            <v>17.78</v>
          </cell>
          <cell r="I162">
            <v>5.07</v>
          </cell>
          <cell r="J162">
            <v>13.09</v>
          </cell>
          <cell r="K162">
            <v>9.91</v>
          </cell>
          <cell r="L162">
            <v>68.17</v>
          </cell>
          <cell r="M162">
            <v>47.51</v>
          </cell>
          <cell r="N162">
            <v>23.17</v>
          </cell>
          <cell r="O162">
            <v>31.81</v>
          </cell>
          <cell r="P162">
            <v>32.48</v>
          </cell>
          <cell r="Q162">
            <v>26.75</v>
          </cell>
          <cell r="R162">
            <v>27.05</v>
          </cell>
          <cell r="S162">
            <v>45.92</v>
          </cell>
          <cell r="T162">
            <v>63.78</v>
          </cell>
        </row>
        <row r="163">
          <cell r="G163">
            <v>0.43</v>
          </cell>
          <cell r="H163">
            <v>1.83</v>
          </cell>
          <cell r="I163">
            <v>1.36</v>
          </cell>
          <cell r="J163">
            <v>1.59</v>
          </cell>
          <cell r="K163">
            <v>1.27</v>
          </cell>
          <cell r="L163">
            <v>3.39</v>
          </cell>
          <cell r="M163">
            <v>0.08</v>
          </cell>
          <cell r="N163">
            <v>0.08</v>
          </cell>
          <cell r="O163">
            <v>0.5</v>
          </cell>
          <cell r="P163">
            <v>0.49</v>
          </cell>
        </row>
        <row r="164">
          <cell r="G164">
            <v>2.51</v>
          </cell>
          <cell r="H164">
            <v>2.21</v>
          </cell>
          <cell r="J164">
            <v>5.46</v>
          </cell>
          <cell r="K164">
            <v>3.09</v>
          </cell>
          <cell r="L164">
            <v>4.1</v>
          </cell>
          <cell r="M164">
            <v>0.56</v>
          </cell>
          <cell r="N164">
            <v>1.05</v>
          </cell>
          <cell r="O164">
            <v>1.43</v>
          </cell>
          <cell r="P164">
            <v>1.03</v>
          </cell>
        </row>
        <row r="165">
          <cell r="G165">
            <v>0.07</v>
          </cell>
          <cell r="H165">
            <v>0.01</v>
          </cell>
          <cell r="I165">
            <v>8.62</v>
          </cell>
          <cell r="J165">
            <v>2.08</v>
          </cell>
          <cell r="K165">
            <v>4.41</v>
          </cell>
          <cell r="L165">
            <v>0.02</v>
          </cell>
          <cell r="M165">
            <v>0.43</v>
          </cell>
          <cell r="O165">
            <v>1.19</v>
          </cell>
          <cell r="P165">
            <v>2.51</v>
          </cell>
          <cell r="Q165">
            <v>0.32</v>
          </cell>
          <cell r="R165">
            <v>3.9</v>
          </cell>
          <cell r="S165">
            <v>2.45</v>
          </cell>
          <cell r="T165">
            <v>2.39</v>
          </cell>
        </row>
        <row r="166">
          <cell r="G166">
            <v>0.06</v>
          </cell>
          <cell r="H166">
            <v>0.18</v>
          </cell>
          <cell r="I166">
            <v>0.01</v>
          </cell>
          <cell r="K166">
            <v>0.03</v>
          </cell>
          <cell r="M166">
            <v>0.03</v>
          </cell>
          <cell r="T166">
            <v>0.07</v>
          </cell>
        </row>
        <row r="167">
          <cell r="G167">
            <v>1.26</v>
          </cell>
          <cell r="H167">
            <v>1.73</v>
          </cell>
          <cell r="I167">
            <v>2.26</v>
          </cell>
          <cell r="J167">
            <v>1.4</v>
          </cell>
          <cell r="K167">
            <v>4.26</v>
          </cell>
          <cell r="L167">
            <v>1.68</v>
          </cell>
          <cell r="M167">
            <v>2.21</v>
          </cell>
          <cell r="N167">
            <v>1.51</v>
          </cell>
          <cell r="O167">
            <v>0.86</v>
          </cell>
          <cell r="P167">
            <v>1.86</v>
          </cell>
          <cell r="Q167">
            <v>0.87</v>
          </cell>
          <cell r="S167">
            <v>2.63</v>
          </cell>
          <cell r="T167">
            <v>0.07</v>
          </cell>
        </row>
        <row r="168">
          <cell r="G168">
            <v>0.36</v>
          </cell>
          <cell r="H168">
            <v>0.53</v>
          </cell>
          <cell r="I168">
            <v>0.35</v>
          </cell>
          <cell r="J168">
            <v>3.34</v>
          </cell>
          <cell r="K168">
            <v>2.11</v>
          </cell>
          <cell r="L168">
            <v>5.34</v>
          </cell>
          <cell r="M168">
            <v>0.08</v>
          </cell>
          <cell r="N168">
            <v>0.96</v>
          </cell>
          <cell r="O168">
            <v>0.96</v>
          </cell>
          <cell r="P168">
            <v>8.15</v>
          </cell>
          <cell r="Q168">
            <v>17.71</v>
          </cell>
          <cell r="R168">
            <v>2.78</v>
          </cell>
          <cell r="S168">
            <v>2.77</v>
          </cell>
          <cell r="T168">
            <v>1.5</v>
          </cell>
        </row>
        <row r="170">
          <cell r="G170">
            <v>0.15</v>
          </cell>
          <cell r="H170">
            <v>0.01</v>
          </cell>
          <cell r="I170">
            <v>0.2</v>
          </cell>
          <cell r="K170">
            <v>0.07</v>
          </cell>
          <cell r="L170">
            <v>0.03</v>
          </cell>
          <cell r="M170">
            <v>0.03</v>
          </cell>
          <cell r="N170">
            <v>0.01</v>
          </cell>
          <cell r="O170">
            <v>0.01</v>
          </cell>
        </row>
        <row r="171">
          <cell r="H171">
            <v>0.15</v>
          </cell>
          <cell r="I171">
            <v>0.21</v>
          </cell>
          <cell r="J171">
            <v>0.31</v>
          </cell>
          <cell r="L171">
            <v>0.05</v>
          </cell>
          <cell r="M171">
            <v>0.1</v>
          </cell>
          <cell r="N171">
            <v>0.05</v>
          </cell>
          <cell r="P171">
            <v>-0.01</v>
          </cell>
          <cell r="Q171">
            <v>0.52</v>
          </cell>
          <cell r="S171">
            <v>0.41</v>
          </cell>
          <cell r="T171">
            <v>0.05</v>
          </cell>
        </row>
        <row r="172">
          <cell r="P172">
            <v>0.75</v>
          </cell>
        </row>
        <row r="173">
          <cell r="G173">
            <v>0.27</v>
          </cell>
          <cell r="H173">
            <v>0.03</v>
          </cell>
          <cell r="I173">
            <v>0.04</v>
          </cell>
          <cell r="J173">
            <v>0.27</v>
          </cell>
          <cell r="K173">
            <v>0.33</v>
          </cell>
          <cell r="L173">
            <v>0.98</v>
          </cell>
          <cell r="M173">
            <v>0.2</v>
          </cell>
          <cell r="N173">
            <v>0.16</v>
          </cell>
          <cell r="O173">
            <v>2.82</v>
          </cell>
          <cell r="P173">
            <v>2.64</v>
          </cell>
          <cell r="Q173">
            <v>3.38</v>
          </cell>
          <cell r="R173">
            <v>2.27</v>
          </cell>
          <cell r="S173">
            <v>11.19</v>
          </cell>
          <cell r="T173">
            <v>4.5</v>
          </cell>
        </row>
        <row r="174">
          <cell r="G174">
            <v>0.06</v>
          </cell>
          <cell r="H174">
            <v>0.01</v>
          </cell>
          <cell r="I174">
            <v>0.06</v>
          </cell>
          <cell r="L174">
            <v>0.86</v>
          </cell>
          <cell r="M174">
            <v>0.28</v>
          </cell>
          <cell r="N174">
            <v>0.88</v>
          </cell>
          <cell r="O174">
            <v>2.45</v>
          </cell>
          <cell r="P174">
            <v>3.63</v>
          </cell>
          <cell r="Q174">
            <v>5.04</v>
          </cell>
          <cell r="R174">
            <v>4.16</v>
          </cell>
          <cell r="S174">
            <v>3.37</v>
          </cell>
          <cell r="T174">
            <v>2.31</v>
          </cell>
        </row>
        <row r="175">
          <cell r="G175">
            <v>1.6</v>
          </cell>
          <cell r="H175">
            <v>1.07</v>
          </cell>
          <cell r="I175">
            <v>1.02</v>
          </cell>
          <cell r="J175">
            <v>0.96</v>
          </cell>
          <cell r="K175">
            <v>2.2</v>
          </cell>
          <cell r="L175">
            <v>18.5</v>
          </cell>
          <cell r="M175">
            <v>3.21</v>
          </cell>
          <cell r="N175">
            <v>3.6</v>
          </cell>
          <cell r="O175">
            <v>1.17</v>
          </cell>
          <cell r="P175">
            <v>22.57</v>
          </cell>
          <cell r="Q175">
            <v>44.44</v>
          </cell>
          <cell r="R175">
            <v>8.97</v>
          </cell>
          <cell r="S175">
            <v>4.54</v>
          </cell>
          <cell r="T175">
            <v>32.71</v>
          </cell>
        </row>
        <row r="176">
          <cell r="G176">
            <v>9.84</v>
          </cell>
          <cell r="H176">
            <v>4.87</v>
          </cell>
          <cell r="I176">
            <v>4.33</v>
          </cell>
          <cell r="J176">
            <v>3.5</v>
          </cell>
          <cell r="K176">
            <v>3.01</v>
          </cell>
          <cell r="L176">
            <v>1.99</v>
          </cell>
          <cell r="M176">
            <v>1.78</v>
          </cell>
          <cell r="N176">
            <v>3.21</v>
          </cell>
          <cell r="O176">
            <v>5.61</v>
          </cell>
          <cell r="P176">
            <v>38.27</v>
          </cell>
          <cell r="Q176">
            <v>22.99</v>
          </cell>
          <cell r="R176">
            <v>18.6</v>
          </cell>
          <cell r="S176">
            <v>12.94</v>
          </cell>
          <cell r="T176">
            <v>12.95</v>
          </cell>
        </row>
        <row r="177">
          <cell r="G177">
            <v>0.84</v>
          </cell>
          <cell r="H177">
            <v>1.22</v>
          </cell>
          <cell r="I177">
            <v>1.52</v>
          </cell>
          <cell r="J177">
            <v>2.66</v>
          </cell>
          <cell r="K177">
            <v>2.49</v>
          </cell>
          <cell r="L177">
            <v>4.35</v>
          </cell>
          <cell r="M177">
            <v>6.25</v>
          </cell>
          <cell r="N177">
            <v>0.04</v>
          </cell>
          <cell r="O177">
            <v>2.41</v>
          </cell>
          <cell r="P177">
            <v>1.62</v>
          </cell>
          <cell r="Q177">
            <v>1.31</v>
          </cell>
          <cell r="R177">
            <v>1.57</v>
          </cell>
          <cell r="S177">
            <v>3.92</v>
          </cell>
          <cell r="T177">
            <v>3.07</v>
          </cell>
        </row>
        <row r="178">
          <cell r="I178">
            <v>0.01</v>
          </cell>
          <cell r="N178">
            <v>0.04</v>
          </cell>
          <cell r="O178">
            <v>0.02</v>
          </cell>
          <cell r="P178">
            <v>0.01</v>
          </cell>
        </row>
        <row r="179">
          <cell r="G179">
            <v>0.01</v>
          </cell>
          <cell r="H179">
            <v>0.01</v>
          </cell>
          <cell r="I179">
            <v>0.16</v>
          </cell>
          <cell r="M179">
            <v>0.1</v>
          </cell>
          <cell r="O179">
            <v>0.01</v>
          </cell>
          <cell r="P179">
            <v>0.01</v>
          </cell>
        </row>
        <row r="185">
          <cell r="G185">
            <v>17.51</v>
          </cell>
          <cell r="H185">
            <v>11.48</v>
          </cell>
          <cell r="I185">
            <v>5.93</v>
          </cell>
          <cell r="J185">
            <v>5.65</v>
          </cell>
          <cell r="K185">
            <v>6.22</v>
          </cell>
          <cell r="L185">
            <v>6.04</v>
          </cell>
          <cell r="M185">
            <v>6.97</v>
          </cell>
          <cell r="N185">
            <v>5.48</v>
          </cell>
          <cell r="O185">
            <v>3.29</v>
          </cell>
          <cell r="P185">
            <v>3.99</v>
          </cell>
          <cell r="T185">
            <v>1.43</v>
          </cell>
        </row>
        <row r="186">
          <cell r="G186">
            <v>112.21</v>
          </cell>
          <cell r="H186">
            <v>87.85</v>
          </cell>
          <cell r="I186">
            <v>31.07</v>
          </cell>
          <cell r="J186">
            <v>28.53</v>
          </cell>
          <cell r="K186">
            <v>49.56</v>
          </cell>
          <cell r="L186">
            <v>75.04</v>
          </cell>
          <cell r="M186">
            <v>24.4</v>
          </cell>
          <cell r="N186">
            <v>37.14</v>
          </cell>
          <cell r="O186">
            <v>2.01</v>
          </cell>
          <cell r="P186">
            <v>1.75</v>
          </cell>
          <cell r="Q186">
            <v>1.53</v>
          </cell>
          <cell r="R186">
            <v>6.2</v>
          </cell>
          <cell r="S186">
            <v>7.18</v>
          </cell>
          <cell r="T186">
            <v>7.26</v>
          </cell>
        </row>
        <row r="187">
          <cell r="G187">
            <v>0.05</v>
          </cell>
        </row>
        <row r="188">
          <cell r="G188">
            <v>0.04</v>
          </cell>
          <cell r="H188">
            <v>0.01</v>
          </cell>
          <cell r="I188">
            <v>0.06</v>
          </cell>
          <cell r="J188">
            <v>0.8</v>
          </cell>
          <cell r="L188">
            <v>0.03</v>
          </cell>
          <cell r="M188">
            <v>0.02</v>
          </cell>
          <cell r="N188">
            <v>0.01</v>
          </cell>
          <cell r="P188">
            <v>0.13</v>
          </cell>
          <cell r="Q188">
            <v>0.5</v>
          </cell>
        </row>
        <row r="190">
          <cell r="G190">
            <v>0.8</v>
          </cell>
          <cell r="H190">
            <v>0.38</v>
          </cell>
          <cell r="I190">
            <v>0.06</v>
          </cell>
          <cell r="J190">
            <v>0.12</v>
          </cell>
          <cell r="K190">
            <v>0.24</v>
          </cell>
          <cell r="L190">
            <v>0.21</v>
          </cell>
          <cell r="M190">
            <v>0.15</v>
          </cell>
          <cell r="N190">
            <v>0.18</v>
          </cell>
          <cell r="O190">
            <v>0.06</v>
          </cell>
          <cell r="P190">
            <v>0.12</v>
          </cell>
          <cell r="Q190">
            <v>12.04</v>
          </cell>
          <cell r="R190">
            <v>1.37</v>
          </cell>
          <cell r="S190">
            <v>0.43</v>
          </cell>
        </row>
        <row r="192">
          <cell r="G192">
            <v>0.24</v>
          </cell>
          <cell r="H192">
            <v>0.06</v>
          </cell>
          <cell r="I192">
            <v>0.09</v>
          </cell>
          <cell r="J192">
            <v>0.21</v>
          </cell>
          <cell r="K192">
            <v>2.01</v>
          </cell>
          <cell r="L192">
            <v>4.42</v>
          </cell>
          <cell r="M192">
            <v>8.53</v>
          </cell>
          <cell r="N192">
            <v>6.4</v>
          </cell>
          <cell r="O192">
            <v>6.7</v>
          </cell>
          <cell r="P192">
            <v>1.83</v>
          </cell>
          <cell r="Q192">
            <v>35.73</v>
          </cell>
          <cell r="R192">
            <v>39.16</v>
          </cell>
          <cell r="S192">
            <v>8.76</v>
          </cell>
          <cell r="T192">
            <v>10.41</v>
          </cell>
        </row>
        <row r="195">
          <cell r="G195">
            <v>3.57</v>
          </cell>
          <cell r="H195">
            <v>2.74</v>
          </cell>
          <cell r="I195">
            <v>3.36</v>
          </cell>
          <cell r="J195">
            <v>2.64</v>
          </cell>
          <cell r="K195">
            <v>1.99</v>
          </cell>
          <cell r="L195">
            <v>1.92</v>
          </cell>
          <cell r="M195">
            <v>1.49</v>
          </cell>
          <cell r="N195">
            <v>1.19</v>
          </cell>
          <cell r="O195">
            <v>0.8</v>
          </cell>
          <cell r="P195">
            <v>2.52</v>
          </cell>
          <cell r="Q195">
            <v>1.27</v>
          </cell>
        </row>
        <row r="197">
          <cell r="G197">
            <v>0.75</v>
          </cell>
          <cell r="I197">
            <v>0.03</v>
          </cell>
          <cell r="J197">
            <v>0.06</v>
          </cell>
          <cell r="K197">
            <v>0.07</v>
          </cell>
          <cell r="L197">
            <v>0.07</v>
          </cell>
          <cell r="M197">
            <v>0.02</v>
          </cell>
          <cell r="N197">
            <v>0.09</v>
          </cell>
          <cell r="O197">
            <v>0.01</v>
          </cell>
          <cell r="P197">
            <v>2.24</v>
          </cell>
          <cell r="Q197">
            <v>0.36</v>
          </cell>
          <cell r="R197">
            <v>0.22</v>
          </cell>
          <cell r="S197">
            <v>1.37</v>
          </cell>
          <cell r="T197">
            <v>12.11</v>
          </cell>
        </row>
        <row r="202">
          <cell r="N202">
            <v>0.04</v>
          </cell>
        </row>
        <row r="205">
          <cell r="T205">
            <v>0.14</v>
          </cell>
        </row>
        <row r="209">
          <cell r="O209">
            <v>0.01</v>
          </cell>
        </row>
        <row r="212">
          <cell r="H212">
            <v>0.15</v>
          </cell>
          <cell r="I212">
            <v>0.09</v>
          </cell>
          <cell r="M212">
            <v>0.08</v>
          </cell>
          <cell r="R212">
            <v>0.03</v>
          </cell>
          <cell r="T212">
            <v>0.05</v>
          </cell>
        </row>
        <row r="213">
          <cell r="T213">
            <v>0.14</v>
          </cell>
        </row>
        <row r="214">
          <cell r="R214">
            <v>0.07</v>
          </cell>
        </row>
        <row r="216">
          <cell r="I216">
            <v>0.01</v>
          </cell>
          <cell r="J216">
            <v>0.01</v>
          </cell>
          <cell r="M216">
            <v>0.02</v>
          </cell>
        </row>
      </sheetData>
      <sheetData sheetId="6">
        <row r="12">
          <cell r="F12">
            <v>1.0958071685368778</v>
          </cell>
          <cell r="G12">
            <v>3.61</v>
          </cell>
          <cell r="H12">
            <v>6.68</v>
          </cell>
          <cell r="I12">
            <v>20.750676758364357</v>
          </cell>
          <cell r="J12">
            <v>51.49</v>
          </cell>
          <cell r="K12">
            <v>5.75</v>
          </cell>
          <cell r="L12">
            <v>6.204115859747158</v>
          </cell>
          <cell r="M12">
            <v>3.957084647865443</v>
          </cell>
          <cell r="N12">
            <v>2.1973406951711163</v>
          </cell>
          <cell r="O12">
            <v>0.12262247944005426</v>
          </cell>
          <cell r="P12">
            <v>0.47265597391291714</v>
          </cell>
          <cell r="Q12">
            <v>0.06262084316300072</v>
          </cell>
          <cell r="R12">
            <v>0</v>
          </cell>
          <cell r="S12">
            <v>0</v>
          </cell>
          <cell r="T12">
            <v>0.06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F14">
            <v>195.43932164862443</v>
          </cell>
          <cell r="G14">
            <v>0</v>
          </cell>
          <cell r="H14">
            <v>263.65</v>
          </cell>
          <cell r="I14">
            <v>54.86</v>
          </cell>
          <cell r="J14">
            <v>47.93</v>
          </cell>
          <cell r="K14">
            <v>10.81</v>
          </cell>
          <cell r="L14">
            <v>1.46</v>
          </cell>
          <cell r="M14">
            <v>0.24</v>
          </cell>
          <cell r="N14">
            <v>0</v>
          </cell>
          <cell r="O14">
            <v>0</v>
          </cell>
          <cell r="P14">
            <v>1.53</v>
          </cell>
          <cell r="Q14">
            <v>0</v>
          </cell>
          <cell r="R14">
            <v>1.38</v>
          </cell>
          <cell r="S14">
            <v>0</v>
          </cell>
          <cell r="T14">
            <v>0.33</v>
          </cell>
        </row>
        <row r="15">
          <cell r="F15">
            <v>0</v>
          </cell>
          <cell r="G15">
            <v>0</v>
          </cell>
          <cell r="H15">
            <v>24.12</v>
          </cell>
          <cell r="I15">
            <v>12.47</v>
          </cell>
          <cell r="J15">
            <v>4.39</v>
          </cell>
          <cell r="K15">
            <v>0.93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3.6</v>
          </cell>
          <cell r="Q15">
            <v>0.14</v>
          </cell>
          <cell r="R15">
            <v>0</v>
          </cell>
          <cell r="S15">
            <v>0</v>
          </cell>
          <cell r="T15">
            <v>0</v>
          </cell>
        </row>
        <row r="16">
          <cell r="F16">
            <v>1.4360064277154374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1.04</v>
          </cell>
        </row>
        <row r="19">
          <cell r="F19">
            <v>0</v>
          </cell>
          <cell r="G19">
            <v>0</v>
          </cell>
          <cell r="H19">
            <v>0.99</v>
          </cell>
          <cell r="I19">
            <v>0</v>
          </cell>
          <cell r="J19">
            <v>38.43</v>
          </cell>
          <cell r="K19">
            <v>2.42</v>
          </cell>
          <cell r="L19">
            <v>8.446297925064119</v>
          </cell>
          <cell r="M19">
            <v>6.663700903066738</v>
          </cell>
          <cell r="N19">
            <v>2.6412816553967913</v>
          </cell>
          <cell r="O19">
            <v>0.14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F20">
            <v>0.18331996949558776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2.73</v>
          </cell>
          <cell r="K21">
            <v>0</v>
          </cell>
          <cell r="L21">
            <v>1.68</v>
          </cell>
          <cell r="M21">
            <v>0.66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3.54</v>
          </cell>
          <cell r="S21">
            <v>1.67</v>
          </cell>
          <cell r="T21">
            <v>0.25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0.63</v>
          </cell>
          <cell r="R22">
            <v>2</v>
          </cell>
          <cell r="S22">
            <v>0</v>
          </cell>
          <cell r="T22">
            <v>1.02</v>
          </cell>
        </row>
        <row r="23">
          <cell r="F23">
            <v>0</v>
          </cell>
          <cell r="G23">
            <v>0</v>
          </cell>
          <cell r="H23">
            <v>31.04</v>
          </cell>
          <cell r="I23">
            <v>17.71</v>
          </cell>
          <cell r="J23">
            <v>0.14094768107173486</v>
          </cell>
          <cell r="K23">
            <v>225.47638015684916</v>
          </cell>
          <cell r="L23">
            <v>68.09702754557524</v>
          </cell>
          <cell r="M23">
            <v>-0.08661258283234356</v>
          </cell>
          <cell r="N23">
            <v>40.55</v>
          </cell>
          <cell r="O23">
            <v>50.92764187539538</v>
          </cell>
          <cell r="P23">
            <v>0.99</v>
          </cell>
          <cell r="Q23">
            <v>7.49</v>
          </cell>
          <cell r="R23">
            <v>4.06</v>
          </cell>
          <cell r="S23">
            <v>0.35</v>
          </cell>
          <cell r="T23">
            <v>9.02</v>
          </cell>
        </row>
        <row r="24">
          <cell r="F24">
            <v>0</v>
          </cell>
          <cell r="G24">
            <v>0.14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F25">
            <v>71.89043150287608</v>
          </cell>
          <cell r="G25">
            <v>298.3709875076569</v>
          </cell>
          <cell r="H25">
            <v>-9.15741687837301</v>
          </cell>
          <cell r="I25">
            <v>1.0843215450522397</v>
          </cell>
          <cell r="J25">
            <v>355.77</v>
          </cell>
          <cell r="K25">
            <v>87.96</v>
          </cell>
          <cell r="L25">
            <v>86.34</v>
          </cell>
          <cell r="M25">
            <v>72.6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F26">
            <v>1.2518235968401588</v>
          </cell>
          <cell r="G26">
            <v>0.11</v>
          </cell>
          <cell r="H26">
            <v>0</v>
          </cell>
          <cell r="I26">
            <v>0.71</v>
          </cell>
          <cell r="J26">
            <v>9.21</v>
          </cell>
          <cell r="K26">
            <v>32.13</v>
          </cell>
          <cell r="L26">
            <v>7.07</v>
          </cell>
          <cell r="M26">
            <v>1.47</v>
          </cell>
          <cell r="N26">
            <v>0.07</v>
          </cell>
          <cell r="O26">
            <v>7.69</v>
          </cell>
          <cell r="P26">
            <v>5.05</v>
          </cell>
          <cell r="Q26">
            <v>1.79</v>
          </cell>
          <cell r="R26">
            <v>1.44</v>
          </cell>
          <cell r="S26">
            <v>1.37</v>
          </cell>
          <cell r="T26">
            <v>1.26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0.09</v>
          </cell>
        </row>
        <row r="31">
          <cell r="F31">
            <v>6.658943216981783</v>
          </cell>
          <cell r="G31">
            <v>12.397821395745181</v>
          </cell>
          <cell r="H31">
            <v>14.770012042978045</v>
          </cell>
          <cell r="I31">
            <v>27.34542085324847</v>
          </cell>
          <cell r="J31">
            <v>7.5156318354423455</v>
          </cell>
          <cell r="K31">
            <v>27.440921642302886</v>
          </cell>
          <cell r="L31">
            <v>29.248930955707127</v>
          </cell>
          <cell r="M31">
            <v>23.428720349821006</v>
          </cell>
          <cell r="N31">
            <v>13.06716414662566</v>
          </cell>
          <cell r="O31">
            <v>14.005255493337271</v>
          </cell>
          <cell r="P31">
            <v>9.607052767583188</v>
          </cell>
          <cell r="Q31">
            <v>12.25783163391318</v>
          </cell>
          <cell r="R31">
            <v>16.04</v>
          </cell>
          <cell r="S31">
            <v>18.73</v>
          </cell>
          <cell r="T31">
            <v>15.12</v>
          </cell>
        </row>
        <row r="32">
          <cell r="F32">
            <v>2.322382633555303</v>
          </cell>
          <cell r="G32">
            <v>0.03309212013586531</v>
          </cell>
          <cell r="H32">
            <v>0.9580599345351593</v>
          </cell>
          <cell r="I32">
            <v>0.608289441671666</v>
          </cell>
          <cell r="J32">
            <v>0.4544218388114497</v>
          </cell>
          <cell r="K32">
            <v>1.4402262093811415</v>
          </cell>
          <cell r="L32">
            <v>0.23593651291677378</v>
          </cell>
          <cell r="M32">
            <v>0.7543168577580466</v>
          </cell>
          <cell r="N32">
            <v>0.4804104923133572</v>
          </cell>
          <cell r="O32">
            <v>1.0941698165420226</v>
          </cell>
          <cell r="P32">
            <v>1.4918294669028758</v>
          </cell>
          <cell r="Q32">
            <v>0.3276053953750896</v>
          </cell>
          <cell r="R32">
            <v>1.21</v>
          </cell>
          <cell r="S32">
            <v>0</v>
          </cell>
          <cell r="T32">
            <v>0</v>
          </cell>
        </row>
        <row r="33">
          <cell r="F33">
            <v>0.3360866107419109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0.409151541555641</v>
          </cell>
          <cell r="Q33">
            <v>0.10745456968302938</v>
          </cell>
          <cell r="R33">
            <v>0</v>
          </cell>
          <cell r="S33">
            <v>0</v>
          </cell>
          <cell r="T33">
            <v>0</v>
          </cell>
        </row>
        <row r="34">
          <cell r="F34">
            <v>0.44449678854516883</v>
          </cell>
          <cell r="G34">
            <v>0.3901847526369044</v>
          </cell>
          <cell r="H34">
            <v>1.4137916247574116</v>
          </cell>
          <cell r="I34">
            <v>0.014998303416596125</v>
          </cell>
          <cell r="J34">
            <v>0.2552110924260053</v>
          </cell>
          <cell r="K34">
            <v>0.34561149006694547</v>
          </cell>
          <cell r="L34">
            <v>0.32163994709594373</v>
          </cell>
          <cell r="M34">
            <v>0.31338007242975213</v>
          </cell>
          <cell r="N34">
            <v>0.04700689748662986</v>
          </cell>
          <cell r="O34">
            <v>1.4224462428830955</v>
          </cell>
          <cell r="P34">
            <v>0.126294639100856</v>
          </cell>
          <cell r="Q34">
            <v>0.11</v>
          </cell>
          <cell r="R34">
            <v>0.44</v>
          </cell>
          <cell r="S34">
            <v>0</v>
          </cell>
          <cell r="T34">
            <v>0</v>
          </cell>
        </row>
        <row r="35">
          <cell r="F35">
            <v>0.8181035534304913</v>
          </cell>
          <cell r="G35">
            <v>0.4149242755496957</v>
          </cell>
          <cell r="H35">
            <v>0.8967063426683757</v>
          </cell>
          <cell r="I35">
            <v>-0.0033047109223008414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8">
          <cell r="F38">
            <v>32.59031445724758</v>
          </cell>
          <cell r="G38">
            <v>34.22879127179534</v>
          </cell>
          <cell r="H38">
            <v>36.666777198761324</v>
          </cell>
          <cell r="I38">
            <v>23.980666578863932</v>
          </cell>
          <cell r="J38">
            <v>22.117584908979488</v>
          </cell>
          <cell r="K38">
            <v>29.92659606925173</v>
          </cell>
          <cell r="L38">
            <v>24.58287810209723</v>
          </cell>
          <cell r="M38">
            <v>29.431759727219074</v>
          </cell>
          <cell r="N38">
            <v>27.456545723719703</v>
          </cell>
          <cell r="O38">
            <v>43.16182557231256</v>
          </cell>
          <cell r="P38">
            <v>26.624127486600692</v>
          </cell>
          <cell r="Q38">
            <v>21.531547789437145</v>
          </cell>
          <cell r="R38">
            <v>4.16</v>
          </cell>
          <cell r="S38">
            <v>1.48</v>
          </cell>
          <cell r="T38">
            <v>0.25</v>
          </cell>
        </row>
        <row r="39">
          <cell r="F39">
            <v>2.3374035760479828</v>
          </cell>
          <cell r="G39">
            <v>0.2303720670996777</v>
          </cell>
          <cell r="H39">
            <v>0.8699624692905469</v>
          </cell>
          <cell r="I39">
            <v>0.15786349867298632</v>
          </cell>
          <cell r="J39">
            <v>0.08005280915239309</v>
          </cell>
          <cell r="K39">
            <v>0.29960129169890015</v>
          </cell>
          <cell r="L39">
            <v>0.2742509893733439</v>
          </cell>
          <cell r="M39">
            <v>0.3212539435963288</v>
          </cell>
          <cell r="N39">
            <v>0.3064849716128267</v>
          </cell>
          <cell r="O39">
            <v>0.6484842662695177</v>
          </cell>
          <cell r="P39">
            <v>2.2593744215318265</v>
          </cell>
          <cell r="Q39">
            <v>1.059561144618205</v>
          </cell>
          <cell r="R39">
            <v>0</v>
          </cell>
          <cell r="S39">
            <v>0</v>
          </cell>
          <cell r="T39">
            <v>0</v>
          </cell>
        </row>
        <row r="40">
          <cell r="F40">
            <v>1.0982517213754266</v>
          </cell>
          <cell r="G40">
            <v>0.4352886571717667</v>
          </cell>
          <cell r="H40">
            <v>0.017304859244477427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0.19</v>
          </cell>
          <cell r="T40">
            <v>0.05</v>
          </cell>
        </row>
        <row r="41">
          <cell r="F41">
            <v>2.7763277650392704</v>
          </cell>
          <cell r="G41">
            <v>1.0654836571121469</v>
          </cell>
          <cell r="H41">
            <v>2.0484254292024557</v>
          </cell>
          <cell r="I41">
            <v>0.5138718498859057</v>
          </cell>
          <cell r="J41">
            <v>0.42352725525924206</v>
          </cell>
          <cell r="K41">
            <v>0.34013073350044687</v>
          </cell>
          <cell r="L41">
            <v>0.1875392794979484</v>
          </cell>
          <cell r="M41">
            <v>0.6455025288942232</v>
          </cell>
          <cell r="N41">
            <v>0.5423751826042655</v>
          </cell>
          <cell r="O41">
            <v>1.266312912679022</v>
          </cell>
          <cell r="P41">
            <v>0.7805352485061459</v>
          </cell>
          <cell r="Q41">
            <v>0.7102484971731943</v>
          </cell>
          <cell r="R41">
            <v>5.21</v>
          </cell>
          <cell r="S41">
            <v>7.66</v>
          </cell>
          <cell r="T41">
            <v>11.67</v>
          </cell>
        </row>
        <row r="42">
          <cell r="F42">
            <v>37.838144843016025</v>
          </cell>
          <cell r="G42">
            <v>5.3140005123651735</v>
          </cell>
          <cell r="H42">
            <v>0.0015731690222252207</v>
          </cell>
          <cell r="I42">
            <v>0.05</v>
          </cell>
          <cell r="J42">
            <v>1.974947911765442</v>
          </cell>
          <cell r="K42">
            <v>14.603141393189528</v>
          </cell>
          <cell r="L42">
            <v>1.239170830661175</v>
          </cell>
          <cell r="M42">
            <v>26.045095063952324</v>
          </cell>
          <cell r="N42">
            <v>42.341081947563616</v>
          </cell>
          <cell r="O42">
            <v>40.00058857049586</v>
          </cell>
          <cell r="P42">
            <v>48.48002195143432</v>
          </cell>
          <cell r="Q42">
            <v>34.55030165138412</v>
          </cell>
          <cell r="R42">
            <v>28.77</v>
          </cell>
          <cell r="S42">
            <v>20.66</v>
          </cell>
          <cell r="T42">
            <v>18.65</v>
          </cell>
        </row>
        <row r="43">
          <cell r="F43">
            <v>0.6482897346226686</v>
          </cell>
          <cell r="G43">
            <v>0.01909160777069152</v>
          </cell>
          <cell r="H43">
            <v>0.2045119728892787</v>
          </cell>
          <cell r="I43">
            <v>0.17686023721027863</v>
          </cell>
          <cell r="J43">
            <v>0.5138432450721984</v>
          </cell>
          <cell r="K43">
            <v>0.059920258339780035</v>
          </cell>
          <cell r="L43">
            <v>34.03644824683947</v>
          </cell>
          <cell r="M43">
            <v>0.3621980736625276</v>
          </cell>
          <cell r="N43">
            <v>0.24067531513154491</v>
          </cell>
          <cell r="O43">
            <v>0.3890905597617106</v>
          </cell>
          <cell r="P43">
            <v>0.4437720566103491</v>
          </cell>
          <cell r="Q43">
            <v>0.5320311620891455</v>
          </cell>
          <cell r="R43">
            <v>0</v>
          </cell>
          <cell r="S43">
            <v>2.32</v>
          </cell>
          <cell r="T43">
            <v>0.42</v>
          </cell>
        </row>
        <row r="44">
          <cell r="F44">
            <v>2.0901638107542615</v>
          </cell>
          <cell r="G44">
            <v>0.6960122967641709</v>
          </cell>
          <cell r="H44">
            <v>0.8763649339571686</v>
          </cell>
          <cell r="I44">
            <v>0.06685684404347086</v>
          </cell>
          <cell r="J44">
            <v>0.025315845629389266</v>
          </cell>
          <cell r="K44">
            <v>0.14017060433055686</v>
          </cell>
          <cell r="L44">
            <v>0.11897653215461242</v>
          </cell>
          <cell r="M44">
            <v>0.5354232393272147</v>
          </cell>
          <cell r="N44">
            <v>0.07333076007914258</v>
          </cell>
          <cell r="O44">
            <v>0.09668310878927355</v>
          </cell>
          <cell r="P44">
            <v>0.1290401015675483</v>
          </cell>
          <cell r="Q44">
            <v>0.25684262997407026</v>
          </cell>
          <cell r="R44">
            <v>0</v>
          </cell>
          <cell r="S44">
            <v>0</v>
          </cell>
          <cell r="T44">
            <v>0.33</v>
          </cell>
        </row>
        <row r="45">
          <cell r="F45">
            <v>0.8447605481657201</v>
          </cell>
          <cell r="G45">
            <v>0</v>
          </cell>
          <cell r="H45">
            <v>0.2282192968003778</v>
          </cell>
          <cell r="I45">
            <v>0.010676758364356564</v>
          </cell>
          <cell r="J45">
            <v>0.11289498726619539</v>
          </cell>
          <cell r="K45">
            <v>0.2535910933308548</v>
          </cell>
          <cell r="L45">
            <v>0.8609103265848081</v>
          </cell>
          <cell r="M45">
            <v>0.5614844675594501</v>
          </cell>
          <cell r="N45">
            <v>1.0485379361764642</v>
          </cell>
          <cell r="O45">
            <v>1.4835141966820091</v>
          </cell>
          <cell r="P45">
            <v>1.409887718603655</v>
          </cell>
          <cell r="Q45">
            <v>1.0981332852973005</v>
          </cell>
          <cell r="R45">
            <v>5.56</v>
          </cell>
          <cell r="S45">
            <v>7.71</v>
          </cell>
          <cell r="T45">
            <v>7.87</v>
          </cell>
        </row>
        <row r="46">
          <cell r="F46">
            <v>1.7889109387409554</v>
          </cell>
          <cell r="G46">
            <v>1.7396714839400937</v>
          </cell>
          <cell r="H46">
            <v>3.422875785426192</v>
          </cell>
          <cell r="I46">
            <v>2.2721918300588415</v>
          </cell>
          <cell r="J46">
            <v>1.2644218388114496</v>
          </cell>
          <cell r="K46">
            <v>0.6367723573504928</v>
          </cell>
          <cell r="L46">
            <v>1.9082385157107598</v>
          </cell>
          <cell r="M46">
            <v>1.0784178810287803</v>
          </cell>
          <cell r="N46">
            <v>2.0383575277497195</v>
          </cell>
          <cell r="O46">
            <v>9.5105497785852</v>
          </cell>
          <cell r="P46">
            <v>31.243211491036874</v>
          </cell>
          <cell r="Q46">
            <v>20.963782931429275</v>
          </cell>
          <cell r="R46">
            <v>35.24</v>
          </cell>
          <cell r="S46">
            <v>45.46</v>
          </cell>
          <cell r="T46">
            <v>47.15</v>
          </cell>
        </row>
        <row r="47">
          <cell r="F47">
            <v>0.29475973090867585</v>
          </cell>
          <cell r="G47">
            <v>0</v>
          </cell>
          <cell r="H47">
            <v>0</v>
          </cell>
          <cell r="I47">
            <v>1.01</v>
          </cell>
          <cell r="J47">
            <v>1.22</v>
          </cell>
          <cell r="K47">
            <v>2.14</v>
          </cell>
          <cell r="L47">
            <v>2.88</v>
          </cell>
          <cell r="M47">
            <v>0.43</v>
          </cell>
          <cell r="N47">
            <v>0</v>
          </cell>
          <cell r="O47">
            <v>0</v>
          </cell>
          <cell r="P47">
            <v>0.62</v>
          </cell>
          <cell r="Q47">
            <v>0.79</v>
          </cell>
          <cell r="R47">
            <v>0.11</v>
          </cell>
          <cell r="S47">
            <v>0.35</v>
          </cell>
          <cell r="T47">
            <v>0</v>
          </cell>
        </row>
        <row r="48">
          <cell r="F48">
            <v>14.545624458443964</v>
          </cell>
          <cell r="G48">
            <v>6.03</v>
          </cell>
          <cell r="H48">
            <v>1.84</v>
          </cell>
          <cell r="I48">
            <v>2.18</v>
          </cell>
          <cell r="J48">
            <v>1.0177372807268512</v>
          </cell>
          <cell r="K48">
            <v>12.16635140702916</v>
          </cell>
          <cell r="L48">
            <v>52.115987285864435</v>
          </cell>
          <cell r="M48">
            <v>71.44570367390573</v>
          </cell>
          <cell r="N48">
            <v>54.20362595895077</v>
          </cell>
          <cell r="O48">
            <v>92.42032421566041</v>
          </cell>
          <cell r="P48">
            <v>77.92366061662226</v>
          </cell>
          <cell r="Q48">
            <v>84.09182718218617</v>
          </cell>
          <cell r="R48">
            <v>81.2</v>
          </cell>
          <cell r="S48">
            <v>76.24</v>
          </cell>
          <cell r="T48">
            <v>69.89</v>
          </cell>
        </row>
        <row r="49">
          <cell r="F49">
            <v>0.11919760171319026</v>
          </cell>
          <cell r="G49">
            <v>0</v>
          </cell>
          <cell r="H49">
            <v>0</v>
          </cell>
          <cell r="I49">
            <v>0</v>
          </cell>
          <cell r="J49">
            <v>0.09647389820929422</v>
          </cell>
          <cell r="K49">
            <v>1.6528400553585243</v>
          </cell>
          <cell r="L49">
            <v>2.0446951584829445</v>
          </cell>
          <cell r="M49">
            <v>4.187163937432452</v>
          </cell>
          <cell r="N49">
            <v>2.9044435866930476</v>
          </cell>
          <cell r="O49">
            <v>5.3576524098525455</v>
          </cell>
          <cell r="P49">
            <v>5.927588857497586</v>
          </cell>
          <cell r="Q49">
            <v>0.6403548055950465</v>
          </cell>
          <cell r="R49">
            <v>1.82</v>
          </cell>
          <cell r="S49">
            <v>1.29</v>
          </cell>
          <cell r="T49">
            <v>0.51</v>
          </cell>
        </row>
        <row r="50">
          <cell r="F50">
            <v>5.966492730403629</v>
          </cell>
          <cell r="G50">
            <v>2.3903797525772843</v>
          </cell>
          <cell r="H50">
            <v>4.2763528909791235</v>
          </cell>
          <cell r="I50">
            <v>0.2702508153656769</v>
          </cell>
          <cell r="J50">
            <v>0.08552650550469347</v>
          </cell>
          <cell r="K50">
            <v>1.1173305489720327</v>
          </cell>
          <cell r="L50">
            <v>0.5760344620281912</v>
          </cell>
          <cell r="M50">
            <v>0.8200719448291043</v>
          </cell>
          <cell r="N50">
            <v>7.786914763332614</v>
          </cell>
          <cell r="O50">
            <v>22.134451894373797</v>
          </cell>
          <cell r="P50">
            <v>22.27064668849424</v>
          </cell>
          <cell r="Q50">
            <v>36.26805787245127</v>
          </cell>
          <cell r="R50">
            <v>25.89</v>
          </cell>
          <cell r="S50">
            <v>70.51</v>
          </cell>
          <cell r="T50">
            <v>7.07</v>
          </cell>
        </row>
        <row r="51">
          <cell r="F51">
            <v>2.021995617811322</v>
          </cell>
          <cell r="G51">
            <v>0.0694585512186314</v>
          </cell>
          <cell r="H51">
            <v>0.518450916933864</v>
          </cell>
          <cell r="I51">
            <v>0.13838888157199444</v>
          </cell>
          <cell r="J51">
            <v>0.18405303984610036</v>
          </cell>
          <cell r="K51">
            <v>0.1391005997173465</v>
          </cell>
          <cell r="L51">
            <v>0.2016551392451058</v>
          </cell>
          <cell r="M51">
            <v>0.6062880798264049</v>
          </cell>
          <cell r="N51">
            <v>1.6734151744705859</v>
          </cell>
          <cell r="O51">
            <v>0.42446242883095703</v>
          </cell>
          <cell r="P51">
            <v>1.1877897860394535</v>
          </cell>
          <cell r="Q51">
            <v>0.8549845522120889</v>
          </cell>
          <cell r="R51">
            <v>0</v>
          </cell>
          <cell r="S51">
            <v>5.1</v>
          </cell>
          <cell r="T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</row>
        <row r="53">
          <cell r="F53">
            <v>0.43673824003746214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1.88</v>
          </cell>
          <cell r="T53">
            <v>1</v>
          </cell>
        </row>
        <row r="54">
          <cell r="F54">
            <v>6.5412547647807315</v>
          </cell>
          <cell r="G54">
            <v>0.41</v>
          </cell>
          <cell r="H54">
            <v>1.6140607756003507</v>
          </cell>
          <cell r="I54">
            <v>1.67</v>
          </cell>
          <cell r="J54">
            <v>2.2769474503780276</v>
          </cell>
          <cell r="K54">
            <v>7.962851176368641</v>
          </cell>
          <cell r="L54">
            <v>9.048051013420642</v>
          </cell>
          <cell r="M54">
            <v>5.864479109261016</v>
          </cell>
          <cell r="N54">
            <v>26.36554097378181</v>
          </cell>
          <cell r="O54">
            <v>9.580930509152614</v>
          </cell>
          <cell r="P54">
            <v>8.450869568470424</v>
          </cell>
          <cell r="Q54">
            <v>12.770150825692062</v>
          </cell>
          <cell r="R54">
            <v>10.8</v>
          </cell>
          <cell r="S54">
            <v>8.79</v>
          </cell>
          <cell r="T54">
            <v>8.84</v>
          </cell>
        </row>
        <row r="55">
          <cell r="F55">
            <v>18.924547267480133</v>
          </cell>
          <cell r="G55">
            <v>4.793738603777859</v>
          </cell>
          <cell r="H55">
            <v>10.776836011876227</v>
          </cell>
          <cell r="I55">
            <v>2.1133227148192435</v>
          </cell>
          <cell r="J55">
            <v>3.9228990244060724</v>
          </cell>
          <cell r="K55">
            <v>13.777444477694157</v>
          </cell>
          <cell r="L55">
            <v>23.950973092249086</v>
          </cell>
          <cell r="M55">
            <v>10.196985493903735</v>
          </cell>
          <cell r="N55">
            <v>104.40617383021922</v>
          </cell>
          <cell r="O55">
            <v>10.703722036610454</v>
          </cell>
          <cell r="P55">
            <v>26.379572825848935</v>
          </cell>
          <cell r="Q55">
            <v>17.8568303408463</v>
          </cell>
          <cell r="R55">
            <v>27.91</v>
          </cell>
          <cell r="S55">
            <v>62.81</v>
          </cell>
          <cell r="T55">
            <v>40.01</v>
          </cell>
        </row>
        <row r="56">
          <cell r="F56">
            <v>0.030553328249264627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0.003210013839631073</v>
          </cell>
          <cell r="L56">
            <v>0.03428137367166799</v>
          </cell>
          <cell r="M56">
            <v>0.26629909693326137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</row>
        <row r="57">
          <cell r="F57">
            <v>0.18872826198412032</v>
          </cell>
          <cell r="G57">
            <v>0.07509365723138665</v>
          </cell>
          <cell r="H57">
            <v>0.7923898609784494</v>
          </cell>
          <cell r="I57">
            <v>0.255328199681755</v>
          </cell>
          <cell r="J57">
            <v>0.12521080405887125</v>
          </cell>
          <cell r="K57">
            <v>0.24610106103838225</v>
          </cell>
          <cell r="L57">
            <v>0.08771998557162101</v>
          </cell>
          <cell r="M57">
            <v>0.20314587609767853</v>
          </cell>
          <cell r="N57">
            <v>0.14384110630908736</v>
          </cell>
          <cell r="O57">
            <v>0.26410995571704</v>
          </cell>
          <cell r="P57">
            <v>0.6074326732326055</v>
          </cell>
          <cell r="Q57">
            <v>0.41933490608011476</v>
          </cell>
          <cell r="R57">
            <v>0</v>
          </cell>
          <cell r="S57">
            <v>0</v>
          </cell>
          <cell r="T57">
            <v>0</v>
          </cell>
        </row>
        <row r="58">
          <cell r="F58">
            <v>3.245788984201374</v>
          </cell>
          <cell r="G58">
            <v>0.14909160777069153</v>
          </cell>
          <cell r="H58">
            <v>0.9100361289341339</v>
          </cell>
          <cell r="I58">
            <v>0.19414641741923688</v>
          </cell>
          <cell r="J58">
            <v>0.19384237997079617</v>
          </cell>
          <cell r="K58">
            <v>0.24289104719875115</v>
          </cell>
          <cell r="L58">
            <v>0.09780274253387632</v>
          </cell>
          <cell r="M58">
            <v>0.2440900061638773</v>
          </cell>
          <cell r="N58">
            <v>0.12973903706309842</v>
          </cell>
          <cell r="O58">
            <v>0.20987308981086214</v>
          </cell>
          <cell r="P58">
            <v>1.214865346465211</v>
          </cell>
          <cell r="Q58">
            <v>0.7233527129881978</v>
          </cell>
          <cell r="R58">
            <v>0.78</v>
          </cell>
          <cell r="S58">
            <v>0.03</v>
          </cell>
          <cell r="T58">
            <v>0</v>
          </cell>
        </row>
        <row r="59">
          <cell r="F59">
            <v>6.667988004038029</v>
          </cell>
          <cell r="G59">
            <v>0.7921837279065568</v>
          </cell>
          <cell r="H59">
            <v>0.04842683097777478</v>
          </cell>
          <cell r="I59">
            <v>1.2042322846523343</v>
          </cell>
          <cell r="J59">
            <v>1.241315903302816</v>
          </cell>
          <cell r="K59">
            <v>0.2400908626703369</v>
          </cell>
          <cell r="L59">
            <v>4.819427497480659</v>
          </cell>
          <cell r="M59">
            <v>7.562270018491632</v>
          </cell>
          <cell r="N59">
            <v>6.892379042485552</v>
          </cell>
          <cell r="O59">
            <v>9.229795505989545</v>
          </cell>
          <cell r="P59">
            <v>4.33470916220023</v>
          </cell>
          <cell r="Q59">
            <v>3.8320756793593533</v>
          </cell>
          <cell r="R59">
            <v>3.42</v>
          </cell>
          <cell r="S59">
            <v>0.29</v>
          </cell>
          <cell r="T59">
            <v>0.4</v>
          </cell>
        </row>
        <row r="60">
          <cell r="F60">
            <v>0.49846966468106</v>
          </cell>
          <cell r="G60">
            <v>0.5969309362969549</v>
          </cell>
          <cell r="H60">
            <v>0.6227312696896565</v>
          </cell>
          <cell r="I60">
            <v>1.0868602372102787</v>
          </cell>
          <cell r="J60">
            <v>4.663789570818403</v>
          </cell>
          <cell r="K60">
            <v>2.5110301337831005</v>
          </cell>
          <cell r="L60">
            <v>1.3172910086111824</v>
          </cell>
          <cell r="M60">
            <v>0.39369355832883435</v>
          </cell>
          <cell r="N60">
            <v>0.15478124425881998</v>
          </cell>
          <cell r="O60">
            <v>0.6207542725956549</v>
          </cell>
          <cell r="P60">
            <v>0.7553566921027218</v>
          </cell>
          <cell r="Q60">
            <v>1.6953393578071354</v>
          </cell>
          <cell r="R60">
            <v>0.48</v>
          </cell>
          <cell r="S60">
            <v>0.58</v>
          </cell>
          <cell r="T60">
            <v>0.38</v>
          </cell>
        </row>
        <row r="61">
          <cell r="F61">
            <v>11.247095273312308</v>
          </cell>
          <cell r="G61">
            <v>1.982571165961448</v>
          </cell>
          <cell r="H61">
            <v>7.2983369230301856</v>
          </cell>
          <cell r="I61">
            <v>3.865472788813488</v>
          </cell>
          <cell r="J61">
            <v>2.0965281491973577</v>
          </cell>
          <cell r="K61">
            <v>7.784863170715571</v>
          </cell>
          <cell r="L61">
            <v>7.138228520061771</v>
          </cell>
          <cell r="M61">
            <v>10.294521675138503</v>
          </cell>
          <cell r="N61">
            <v>2.5252491317946175</v>
          </cell>
          <cell r="O61">
            <v>2.719298399690155</v>
          </cell>
          <cell r="P61">
            <v>9.593859020939366</v>
          </cell>
          <cell r="Q61">
            <v>13.906657256519138</v>
          </cell>
          <cell r="R61">
            <v>25.79</v>
          </cell>
          <cell r="S61">
            <v>45.06</v>
          </cell>
          <cell r="T61">
            <v>49.32</v>
          </cell>
        </row>
        <row r="62">
          <cell r="F62">
            <v>1.4338158493578896</v>
          </cell>
          <cell r="G62">
            <v>0.6389324733924763</v>
          </cell>
          <cell r="H62">
            <v>0.7157919051124754</v>
          </cell>
          <cell r="I62">
            <v>0.07422889148552658</v>
          </cell>
          <cell r="J62">
            <v>0.13410556063135937</v>
          </cell>
          <cell r="K62">
            <v>0.19581084421749545</v>
          </cell>
          <cell r="L62">
            <v>0.156282732914957</v>
          </cell>
          <cell r="M62">
            <v>0.8141582786240295</v>
          </cell>
          <cell r="N62">
            <v>0.2961434541657681</v>
          </cell>
          <cell r="O62">
            <v>2.741519079648472</v>
          </cell>
          <cell r="P62">
            <v>4.227119463294392</v>
          </cell>
          <cell r="Q62">
            <v>1.2448028309442065</v>
          </cell>
          <cell r="R62">
            <v>3.56</v>
          </cell>
          <cell r="S62">
            <v>0.59</v>
          </cell>
          <cell r="T62">
            <v>0.16</v>
          </cell>
        </row>
        <row r="63">
          <cell r="F63">
            <v>24.598380202674388</v>
          </cell>
          <cell r="G63">
            <v>13.341682967164747</v>
          </cell>
          <cell r="H63">
            <v>7.235533395472261</v>
          </cell>
          <cell r="I63">
            <v>0.9296429584003791</v>
          </cell>
          <cell r="J63">
            <v>2.749742586682119</v>
          </cell>
          <cell r="K63">
            <v>3.038768617476948</v>
          </cell>
          <cell r="L63">
            <v>1.7740702832996713</v>
          </cell>
          <cell r="M63">
            <v>9.93848248111998</v>
          </cell>
          <cell r="N63">
            <v>14.975356705473777</v>
          </cell>
          <cell r="O63">
            <v>21.523073605289614</v>
          </cell>
          <cell r="P63">
            <v>45.4</v>
          </cell>
          <cell r="Q63">
            <v>34.24205342072425</v>
          </cell>
          <cell r="R63">
            <v>28.95</v>
          </cell>
          <cell r="S63">
            <v>25.8</v>
          </cell>
          <cell r="T63">
            <v>16.35</v>
          </cell>
        </row>
        <row r="64">
          <cell r="F64">
            <v>0.9577602593996318</v>
          </cell>
          <cell r="G64">
            <v>0.3783705300041564</v>
          </cell>
          <cell r="H64">
            <v>2.4453286648455026</v>
          </cell>
          <cell r="I64">
            <v>1.0121093559925518</v>
          </cell>
          <cell r="J64">
            <v>2.652473955882721</v>
          </cell>
          <cell r="K64">
            <v>2.105861836057722</v>
          </cell>
          <cell r="L64">
            <v>3.367726781788066</v>
          </cell>
          <cell r="M64">
            <v>2.0510843473554554</v>
          </cell>
          <cell r="N64">
            <v>1.2325440113871518</v>
          </cell>
          <cell r="O64">
            <v>2.869707387711066</v>
          </cell>
          <cell r="P64">
            <v>2.0959366848857552</v>
          </cell>
          <cell r="Q64">
            <v>1.5848782437902367</v>
          </cell>
          <cell r="R64">
            <v>6</v>
          </cell>
          <cell r="S64">
            <v>6.31</v>
          </cell>
          <cell r="T64">
            <v>5.67</v>
          </cell>
        </row>
        <row r="65">
          <cell r="F65">
            <v>11.006769085384692</v>
          </cell>
          <cell r="G65">
            <v>0.5085552826410606</v>
          </cell>
          <cell r="H65">
            <v>0.21552415604485523</v>
          </cell>
          <cell r="I65">
            <v>0.028979772703253533</v>
          </cell>
          <cell r="J65">
            <v>0.05131590330281608</v>
          </cell>
          <cell r="K65">
            <v>0.2792712040479033</v>
          </cell>
          <cell r="L65">
            <v>0.6896605762182618</v>
          </cell>
          <cell r="M65">
            <v>5.017765202647951</v>
          </cell>
          <cell r="N65">
            <v>0.9323751826042654</v>
          </cell>
          <cell r="O65">
            <v>1.5200703952821446</v>
          </cell>
          <cell r="P65">
            <v>5.957989873173069</v>
          </cell>
          <cell r="Q65">
            <v>10.34304242466336</v>
          </cell>
          <cell r="R65">
            <v>0.47</v>
          </cell>
          <cell r="S65">
            <v>0.55</v>
          </cell>
          <cell r="T65">
            <v>0.38</v>
          </cell>
        </row>
        <row r="66">
          <cell r="F66">
            <v>1.3592147898747433</v>
          </cell>
          <cell r="G66">
            <v>1.8112804593289862</v>
          </cell>
          <cell r="H66">
            <v>9.409315780802267</v>
          </cell>
          <cell r="I66">
            <v>3.5940571570193316</v>
          </cell>
          <cell r="J66">
            <v>7.479789916858964</v>
          </cell>
          <cell r="K66">
            <v>2.4303013378310037</v>
          </cell>
          <cell r="L66">
            <v>1.3221212967203133</v>
          </cell>
          <cell r="M66">
            <v>1.1260428663874749</v>
          </cell>
          <cell r="N66">
            <v>0.8691288369165661</v>
          </cell>
          <cell r="O66">
            <v>1.5759992314757634</v>
          </cell>
          <cell r="P66">
            <v>3.9309362641816294</v>
          </cell>
          <cell r="Q66">
            <v>1.2843194582922037</v>
          </cell>
          <cell r="R66">
            <v>0.6</v>
          </cell>
          <cell r="S66">
            <v>1.73</v>
          </cell>
          <cell r="T66">
            <v>4.22</v>
          </cell>
        </row>
        <row r="67">
          <cell r="F67">
            <v>3.063446190416341</v>
          </cell>
          <cell r="G67">
            <v>0.980751819676962</v>
          </cell>
          <cell r="H67">
            <v>0.7689382431569258</v>
          </cell>
          <cell r="I67">
            <v>0.21473730855049594</v>
          </cell>
          <cell r="J67">
            <v>0.08963177776891877</v>
          </cell>
          <cell r="K67">
            <v>0.6456114900669454</v>
          </cell>
          <cell r="L67">
            <v>0.7468316473524199</v>
          </cell>
          <cell r="M67">
            <v>1.1684824811199803</v>
          </cell>
          <cell r="N67">
            <v>1.4029545037005087</v>
          </cell>
          <cell r="O67">
            <v>0.46926679631866924</v>
          </cell>
          <cell r="P67">
            <v>2.3353111064175818</v>
          </cell>
          <cell r="Q67">
            <v>1.3995302490423829</v>
          </cell>
          <cell r="R67">
            <v>1.18</v>
          </cell>
          <cell r="S67">
            <v>0.4</v>
          </cell>
          <cell r="T67">
            <v>5.29</v>
          </cell>
        </row>
        <row r="68">
          <cell r="F68">
            <v>0.4568004206752254</v>
          </cell>
          <cell r="G68">
            <v>0.03309212013586531</v>
          </cell>
          <cell r="H68">
            <v>0.0015731690222252207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</row>
        <row r="69">
          <cell r="F69">
            <v>0.17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F70">
            <v>20.296711559576114</v>
          </cell>
          <cell r="G70">
            <v>3.35</v>
          </cell>
          <cell r="H70">
            <v>4.335913736668241</v>
          </cell>
          <cell r="I70">
            <v>6.525919090813014</v>
          </cell>
          <cell r="J70">
            <v>2.076895217959903</v>
          </cell>
          <cell r="K70">
            <v>10.450722288152338</v>
          </cell>
          <cell r="L70">
            <v>7.674995802033641</v>
          </cell>
          <cell r="M70">
            <v>3.2317076467846673</v>
          </cell>
          <cell r="N70">
            <v>1.3445776765443584</v>
          </cell>
          <cell r="O70">
            <v>15.864395379466803</v>
          </cell>
          <cell r="P70">
            <v>3.219016467316726</v>
          </cell>
          <cell r="Q70">
            <v>6.193871965969691</v>
          </cell>
          <cell r="R70">
            <v>7.4</v>
          </cell>
          <cell r="S70">
            <v>5.23</v>
          </cell>
          <cell r="T70">
            <v>1.5</v>
          </cell>
        </row>
        <row r="71">
          <cell r="F71">
            <v>0.6190990458940497</v>
          </cell>
          <cell r="G71">
            <v>0.09545803885345762</v>
          </cell>
          <cell r="H71">
            <v>0</v>
          </cell>
          <cell r="I71">
            <v>0</v>
          </cell>
          <cell r="J71">
            <v>0.026000057673426814</v>
          </cell>
          <cell r="K71">
            <v>0.04066017530199359</v>
          </cell>
          <cell r="L71">
            <v>0.21821652734515276</v>
          </cell>
          <cell r="M71">
            <v>0.5057440699642012</v>
          </cell>
          <cell r="N71">
            <v>0.2804220719572156</v>
          </cell>
          <cell r="O71">
            <v>1.9550792567803121</v>
          </cell>
          <cell r="P71">
            <v>0.23290164673167257</v>
          </cell>
          <cell r="Q71">
            <v>0.296155277419081</v>
          </cell>
          <cell r="R71">
            <v>0</v>
          </cell>
          <cell r="S71">
            <v>1.44</v>
          </cell>
          <cell r="T71">
            <v>0.19</v>
          </cell>
        </row>
        <row r="72">
          <cell r="F72">
            <v>2.2429826982949015</v>
          </cell>
          <cell r="G72">
            <v>1.2818475263690439</v>
          </cell>
          <cell r="H72">
            <v>2.3201565587145803</v>
          </cell>
          <cell r="I72">
            <v>3.748959413702407</v>
          </cell>
          <cell r="J72">
            <v>2.887737280726851</v>
          </cell>
          <cell r="K72">
            <v>1.4640120436521884</v>
          </cell>
          <cell r="L72">
            <v>1.612572262046359</v>
          </cell>
          <cell r="M72">
            <v>1.0301402172892562</v>
          </cell>
          <cell r="N72">
            <v>0.2293936597347537</v>
          </cell>
          <cell r="O72">
            <v>1.563436612860692</v>
          </cell>
          <cell r="P72">
            <v>12.94588941638411</v>
          </cell>
          <cell r="Q72">
            <v>15.910541511616596</v>
          </cell>
          <cell r="R72">
            <v>7.37</v>
          </cell>
          <cell r="S72">
            <v>7.19</v>
          </cell>
          <cell r="T72">
            <v>14.42</v>
          </cell>
        </row>
        <row r="73">
          <cell r="F73">
            <v>0.39138609870356245</v>
          </cell>
          <cell r="G73">
            <v>0.96</v>
          </cell>
          <cell r="H73">
            <v>1.2</v>
          </cell>
          <cell r="I73">
            <v>0.39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0.39</v>
          </cell>
          <cell r="S73">
            <v>1.7</v>
          </cell>
          <cell r="T73">
            <v>3.63</v>
          </cell>
        </row>
        <row r="74">
          <cell r="F74">
            <v>63.39379689110779</v>
          </cell>
          <cell r="G74">
            <v>14.584133124961673</v>
          </cell>
          <cell r="H74">
            <v>-11.698653672785477</v>
          </cell>
          <cell r="I74">
            <v>0.519302882634797</v>
          </cell>
          <cell r="J74">
            <v>3.304059960657318</v>
          </cell>
          <cell r="K74">
            <v>3.2090235766780824</v>
          </cell>
          <cell r="L74">
            <v>0.9205860949522321</v>
          </cell>
          <cell r="M74">
            <v>1.4575383510537816</v>
          </cell>
          <cell r="N74">
            <v>0.8198002921668248</v>
          </cell>
          <cell r="O74">
            <v>27.709034044854715</v>
          </cell>
          <cell r="P74">
            <v>20.203860703755872</v>
          </cell>
          <cell r="Q74">
            <v>7.469681074734442</v>
          </cell>
          <cell r="R74">
            <v>3.12</v>
          </cell>
          <cell r="S74">
            <v>0.32</v>
          </cell>
          <cell r="T74">
            <v>0</v>
          </cell>
        </row>
        <row r="75">
          <cell r="F75">
            <v>0.4243922827219155</v>
          </cell>
          <cell r="G75">
            <v>0.06618424027173062</v>
          </cell>
          <cell r="H75">
            <v>0.03775605653340529</v>
          </cell>
          <cell r="I75">
            <v>0.01957405700132037</v>
          </cell>
          <cell r="J75">
            <v>0.017789513144976243</v>
          </cell>
          <cell r="K75">
            <v>0.18404079347218152</v>
          </cell>
          <cell r="L75">
            <v>0.056463438988629634</v>
          </cell>
          <cell r="M75">
            <v>0.10078555093218158</v>
          </cell>
          <cell r="N75">
            <v>0.07521103597860779</v>
          </cell>
          <cell r="O75">
            <v>0.05659499051079428</v>
          </cell>
          <cell r="P75">
            <v>0.22031236852996053</v>
          </cell>
          <cell r="Q75">
            <v>0.19394239406205305</v>
          </cell>
          <cell r="R75">
            <v>0</v>
          </cell>
          <cell r="S75">
            <v>0</v>
          </cell>
          <cell r="T75">
            <v>0</v>
          </cell>
        </row>
        <row r="76">
          <cell r="F76">
            <v>2.256845634730797</v>
          </cell>
          <cell r="G76">
            <v>1.264554770275887</v>
          </cell>
          <cell r="H76">
            <v>1.0043164816899264</v>
          </cell>
          <cell r="I76">
            <v>1.5020234887594541</v>
          </cell>
          <cell r="J76">
            <v>1.1576850483087264</v>
          </cell>
          <cell r="K76">
            <v>0.7308020298125574</v>
          </cell>
          <cell r="L76">
            <v>0.3256730498808459</v>
          </cell>
          <cell r="M76">
            <v>1.782976279856805</v>
          </cell>
          <cell r="N76">
            <v>1.3915233189272622</v>
          </cell>
          <cell r="O76">
            <v>0.9450792567803121</v>
          </cell>
          <cell r="P76">
            <v>1.1487716359062228</v>
          </cell>
          <cell r="Q76">
            <v>1.1557918348833163</v>
          </cell>
          <cell r="R76">
            <v>1.21</v>
          </cell>
          <cell r="S76">
            <v>1.64</v>
          </cell>
          <cell r="T76">
            <v>1.44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0.64</v>
          </cell>
          <cell r="Q77">
            <v>0</v>
          </cell>
          <cell r="R77">
            <v>0.31</v>
          </cell>
          <cell r="S77">
            <v>0</v>
          </cell>
          <cell r="T77">
            <v>0.1</v>
          </cell>
        </row>
        <row r="78">
          <cell r="F78">
            <v>10.398879765652225</v>
          </cell>
          <cell r="G78">
            <v>10.180921201358652</v>
          </cell>
          <cell r="H78">
            <v>9.853779581779367</v>
          </cell>
          <cell r="I78">
            <v>7.550752446097031</v>
          </cell>
          <cell r="J78">
            <v>3.6932106887120177</v>
          </cell>
          <cell r="K78">
            <v>2.076420027679262</v>
          </cell>
          <cell r="L78">
            <v>20.566252348616636</v>
          </cell>
          <cell r="M78">
            <v>17.631231909382617</v>
          </cell>
          <cell r="N78">
            <v>15.685874771466294</v>
          </cell>
          <cell r="O78">
            <v>31.79063789686368</v>
          </cell>
          <cell r="P78">
            <v>15.710780079916649</v>
          </cell>
          <cell r="Q78">
            <v>19.497876151183387</v>
          </cell>
          <cell r="R78">
            <v>11.71</v>
          </cell>
          <cell r="S78">
            <v>1.59</v>
          </cell>
          <cell r="T78">
            <v>0.4</v>
          </cell>
        </row>
        <row r="79">
          <cell r="F79">
            <v>10.121426729640937</v>
          </cell>
          <cell r="G79">
            <v>9.982209346165247</v>
          </cell>
          <cell r="H79">
            <v>10.157671755687092</v>
          </cell>
          <cell r="I79">
            <v>7.070498237564546</v>
          </cell>
          <cell r="J79">
            <v>4.222263296007417</v>
          </cell>
          <cell r="K79">
            <v>3.7402104751606666</v>
          </cell>
          <cell r="L79">
            <v>9.074266181522505</v>
          </cell>
          <cell r="M79">
            <v>6.025978266296275</v>
          </cell>
          <cell r="N79">
            <v>8.938537936176465</v>
          </cell>
          <cell r="O79">
            <v>39.53455054710944</v>
          </cell>
          <cell r="P79">
            <v>65.33098100845852</v>
          </cell>
          <cell r="Q79">
            <v>90.71993820884836</v>
          </cell>
          <cell r="R79">
            <v>71.88</v>
          </cell>
          <cell r="S79">
            <v>118.43</v>
          </cell>
          <cell r="T79">
            <v>73.76</v>
          </cell>
        </row>
        <row r="80">
          <cell r="F80">
            <v>0.5570106765442859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0.006294639100856016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0.13</v>
          </cell>
        </row>
        <row r="82">
          <cell r="F82">
            <v>33.913992039645066</v>
          </cell>
          <cell r="G82">
            <v>35.22531683725633</v>
          </cell>
          <cell r="H82">
            <v>37.20403528786894</v>
          </cell>
          <cell r="I82">
            <v>24.361982770757763</v>
          </cell>
          <cell r="J82">
            <v>34.99815946557886</v>
          </cell>
          <cell r="K82">
            <v>27.293954544012202</v>
          </cell>
          <cell r="L82">
            <v>38.29737896207361</v>
          </cell>
          <cell r="M82">
            <v>24.876172066569872</v>
          </cell>
          <cell r="N82">
            <v>39.75578649719357</v>
          </cell>
          <cell r="O82">
            <v>81.16669698916444</v>
          </cell>
          <cell r="P82">
            <v>161.0983833161743</v>
          </cell>
          <cell r="Q82">
            <v>169.64332083035856</v>
          </cell>
          <cell r="R82">
            <v>226.37</v>
          </cell>
          <cell r="S82">
            <v>239.65</v>
          </cell>
          <cell r="T82">
            <v>175.36</v>
          </cell>
        </row>
        <row r="83">
          <cell r="F83">
            <v>0.5760542198998676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0.9483459361996761</v>
          </cell>
          <cell r="N83">
            <v>0.10623558831978347</v>
          </cell>
          <cell r="O83">
            <v>1.1662918437646979</v>
          </cell>
          <cell r="P83">
            <v>0.7534596880803885</v>
          </cell>
          <cell r="Q83">
            <v>0.02</v>
          </cell>
          <cell r="R83">
            <v>3.48</v>
          </cell>
          <cell r="S83">
            <v>0.39</v>
          </cell>
          <cell r="T83">
            <v>0.21</v>
          </cell>
        </row>
        <row r="84">
          <cell r="F84">
            <v>5.665488475372419</v>
          </cell>
          <cell r="G84">
            <v>0</v>
          </cell>
          <cell r="H84">
            <v>0.09439014133351321</v>
          </cell>
          <cell r="I84">
            <v>0.758893905470156</v>
          </cell>
          <cell r="J84">
            <v>1.3088953333067563</v>
          </cell>
          <cell r="K84">
            <v>39.27697171150105</v>
          </cell>
          <cell r="L84">
            <v>44.90311957676755</v>
          </cell>
          <cell r="M84">
            <v>46.42941559407932</v>
          </cell>
          <cell r="N84">
            <v>44.6797120178941</v>
          </cell>
          <cell r="O84">
            <v>30.488054209334283</v>
          </cell>
          <cell r="P84">
            <v>19.596672861933772</v>
          </cell>
          <cell r="Q84">
            <v>21.082301917897446</v>
          </cell>
          <cell r="R84">
            <v>25.04</v>
          </cell>
          <cell r="S84">
            <v>18.46</v>
          </cell>
          <cell r="T84">
            <v>11.52</v>
          </cell>
        </row>
        <row r="85">
          <cell r="F85">
            <v>0.6707110698165342</v>
          </cell>
          <cell r="G85">
            <v>0</v>
          </cell>
          <cell r="H85">
            <v>0.52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0.10700886471455229</v>
          </cell>
          <cell r="Q85">
            <v>0.10745456968302938</v>
          </cell>
          <cell r="R85">
            <v>2.1</v>
          </cell>
          <cell r="S85">
            <v>0.81</v>
          </cell>
          <cell r="T85">
            <v>0.19</v>
          </cell>
        </row>
        <row r="86">
          <cell r="F86">
            <v>10.762757867880755</v>
          </cell>
          <cell r="G86">
            <v>2.4313214485428887</v>
          </cell>
          <cell r="H86">
            <v>6.697007417119491</v>
          </cell>
          <cell r="I86">
            <v>1.8355315107121235</v>
          </cell>
          <cell r="J86">
            <v>0.6780532705398077</v>
          </cell>
          <cell r="K86">
            <v>1.3567658495507335</v>
          </cell>
          <cell r="L86">
            <v>3.611140205889868</v>
          </cell>
          <cell r="M86">
            <v>5.708124926793472</v>
          </cell>
          <cell r="N86">
            <v>10.36675315131545</v>
          </cell>
          <cell r="O86">
            <v>16.021726919576917</v>
          </cell>
          <cell r="P86">
            <v>31.57</v>
          </cell>
          <cell r="Q86">
            <v>30.575064949811786</v>
          </cell>
          <cell r="R86">
            <v>40.85</v>
          </cell>
          <cell r="S86">
            <v>57.63</v>
          </cell>
          <cell r="T86">
            <v>37.28</v>
          </cell>
        </row>
        <row r="87">
          <cell r="F87">
            <v>4.654175696168759</v>
          </cell>
          <cell r="G87">
            <v>0.12473183743518461</v>
          </cell>
          <cell r="H87">
            <v>-0.007963590710802299</v>
          </cell>
          <cell r="I87">
            <v>0.09812449353908652</v>
          </cell>
          <cell r="J87">
            <v>2.5032640745986785</v>
          </cell>
          <cell r="K87">
            <v>3.238752883256473</v>
          </cell>
          <cell r="L87">
            <v>3.9327073916725457</v>
          </cell>
          <cell r="M87">
            <v>9.079480194170522</v>
          </cell>
          <cell r="N87">
            <v>1.6056292480545373</v>
          </cell>
          <cell r="O87">
            <v>2.7229677640147987</v>
          </cell>
          <cell r="P87">
            <v>10.197252854716803</v>
          </cell>
          <cell r="Q87">
            <v>7.865735028485339</v>
          </cell>
          <cell r="R87">
            <v>2.42</v>
          </cell>
          <cell r="S87">
            <v>3.65</v>
          </cell>
          <cell r="T87">
            <v>2.01</v>
          </cell>
        </row>
        <row r="88">
          <cell r="F88">
            <v>0.3916222262734058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0.6035889336753015</v>
          </cell>
          <cell r="M88">
            <v>8.331635701955562</v>
          </cell>
          <cell r="N88">
            <v>14.75074814987913</v>
          </cell>
          <cell r="O88">
            <v>14.99378574005662</v>
          </cell>
          <cell r="P88">
            <v>76.96461554142495</v>
          </cell>
          <cell r="Q88">
            <v>27.01931763219868</v>
          </cell>
          <cell r="R88">
            <v>20.84</v>
          </cell>
          <cell r="S88">
            <v>24.94</v>
          </cell>
          <cell r="T88">
            <v>35.69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</row>
        <row r="94">
          <cell r="F94">
            <v>0</v>
          </cell>
          <cell r="G94">
            <v>0</v>
          </cell>
          <cell r="H94">
            <v>0.63</v>
          </cell>
          <cell r="I94">
            <v>0.36</v>
          </cell>
          <cell r="J94">
            <v>0.16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</row>
        <row r="97">
          <cell r="F97">
            <v>0</v>
          </cell>
          <cell r="G97">
            <v>0</v>
          </cell>
          <cell r="H97">
            <v>0</v>
          </cell>
          <cell r="I97">
            <v>0.06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0.04979602009701362</v>
          </cell>
          <cell r="R97">
            <v>0</v>
          </cell>
          <cell r="S97">
            <v>0</v>
          </cell>
          <cell r="T97">
            <v>0</v>
          </cell>
        </row>
        <row r="98">
          <cell r="F98">
            <v>1.0594978755855757</v>
          </cell>
          <cell r="G98">
            <v>0.27</v>
          </cell>
          <cell r="H98">
            <v>0</v>
          </cell>
          <cell r="I98">
            <v>0</v>
          </cell>
          <cell r="J98">
            <v>0</v>
          </cell>
          <cell r="K98">
            <v>0.007490032292472504</v>
          </cell>
          <cell r="L98">
            <v>1.4512565465829914</v>
          </cell>
          <cell r="M98">
            <v>0.64</v>
          </cell>
          <cell r="N98">
            <v>0</v>
          </cell>
          <cell r="O98">
            <v>0</v>
          </cell>
          <cell r="P98">
            <v>0</v>
          </cell>
          <cell r="Q98">
            <v>0.75</v>
          </cell>
          <cell r="R98">
            <v>0.34</v>
          </cell>
          <cell r="S98">
            <v>0.09</v>
          </cell>
          <cell r="T98">
            <v>0.45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</row>
        <row r="100">
          <cell r="F100">
            <v>0.17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</row>
        <row r="101">
          <cell r="F101">
            <v>1.7824352339890686</v>
          </cell>
          <cell r="G101">
            <v>0.6050936572313866</v>
          </cell>
          <cell r="H101">
            <v>0.8582072538223332</v>
          </cell>
          <cell r="I101">
            <v>0.0015252511949080806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0.13</v>
          </cell>
          <cell r="S101">
            <v>0.19</v>
          </cell>
          <cell r="T101">
            <v>0.02</v>
          </cell>
        </row>
        <row r="102">
          <cell r="F102">
            <v>15.319152026865213</v>
          </cell>
          <cell r="G102">
            <v>8.6532743109469</v>
          </cell>
          <cell r="H102">
            <v>24.809339866758357</v>
          </cell>
          <cell r="I102">
            <v>19.951515071694484</v>
          </cell>
          <cell r="J102">
            <v>17.33652699572882</v>
          </cell>
          <cell r="K102">
            <v>8.578861374736686</v>
          </cell>
          <cell r="L102">
            <v>13.038765441782616</v>
          </cell>
          <cell r="M102">
            <v>3.815034136230076</v>
          </cell>
          <cell r="N102">
            <v>0.44392166081924433</v>
          </cell>
          <cell r="O102">
            <v>2.267134234638832</v>
          </cell>
          <cell r="P102">
            <v>1.4131464781421756</v>
          </cell>
          <cell r="Q102">
            <v>1.199507990407279</v>
          </cell>
          <cell r="R102">
            <v>0.08</v>
          </cell>
          <cell r="S102">
            <v>2.32</v>
          </cell>
          <cell r="T102">
            <v>8.38</v>
          </cell>
        </row>
        <row r="103">
          <cell r="F103">
            <v>0.25154888030426265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</row>
        <row r="104">
          <cell r="F104">
            <v>0.47681956791989394</v>
          </cell>
          <cell r="G104">
            <v>0.32583010595313533</v>
          </cell>
          <cell r="H104">
            <v>0.4090239457785574</v>
          </cell>
          <cell r="I104">
            <v>0.25930288263479695</v>
          </cell>
          <cell r="J104">
            <v>0.47700025953042063</v>
          </cell>
          <cell r="K104">
            <v>0.5208706504626603</v>
          </cell>
          <cell r="L104">
            <v>0.7228964936789352</v>
          </cell>
          <cell r="M104">
            <v>0.6781873570656589</v>
          </cell>
          <cell r="N104">
            <v>1.013587863134758</v>
          </cell>
          <cell r="O104">
            <v>2.347162492092328</v>
          </cell>
          <cell r="P104">
            <v>0.516294639100856</v>
          </cell>
          <cell r="Q104">
            <v>5.01</v>
          </cell>
          <cell r="R104">
            <v>3.59</v>
          </cell>
          <cell r="S104">
            <v>6.83</v>
          </cell>
          <cell r="T104">
            <v>3.89</v>
          </cell>
        </row>
        <row r="105">
          <cell r="F105">
            <v>9.690420769991457</v>
          </cell>
          <cell r="G105">
            <v>8.378011272033824</v>
          </cell>
          <cell r="H105">
            <v>4.860755075290681</v>
          </cell>
          <cell r="I105">
            <v>4.438454389804245</v>
          </cell>
          <cell r="J105">
            <v>0.35368481761501913</v>
          </cell>
          <cell r="K105">
            <v>7.8969605904909255</v>
          </cell>
          <cell r="L105">
            <v>14.665906128618449</v>
          </cell>
          <cell r="M105">
            <v>6.08362161349973</v>
          </cell>
          <cell r="N105">
            <v>0.9350422071957216</v>
          </cell>
          <cell r="O105">
            <v>9.570704946227835</v>
          </cell>
          <cell r="P105">
            <v>32.06122752268553</v>
          </cell>
          <cell r="Q105">
            <v>5.049259493234085</v>
          </cell>
          <cell r="R105">
            <v>2.14</v>
          </cell>
          <cell r="S105">
            <v>2.09</v>
          </cell>
          <cell r="T105">
            <v>1.42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2.78</v>
          </cell>
          <cell r="P106">
            <v>1.09</v>
          </cell>
          <cell r="Q106">
            <v>0.08</v>
          </cell>
          <cell r="R106">
            <v>0.36</v>
          </cell>
          <cell r="S106">
            <v>0.16</v>
          </cell>
          <cell r="T106">
            <v>0</v>
          </cell>
        </row>
        <row r="107">
          <cell r="F107">
            <v>12.67689037546404</v>
          </cell>
          <cell r="G107">
            <v>12.893102367439342</v>
          </cell>
          <cell r="H107">
            <v>16.551681555824626</v>
          </cell>
          <cell r="I107">
            <v>19.305829830413106</v>
          </cell>
          <cell r="J107">
            <v>5.873106223875768</v>
          </cell>
          <cell r="K107">
            <v>6.715861836057722</v>
          </cell>
          <cell r="L107">
            <v>8.884845480258294</v>
          </cell>
          <cell r="M107">
            <v>9.841167309291416</v>
          </cell>
          <cell r="N107">
            <v>6.593664557763629</v>
          </cell>
          <cell r="O107">
            <v>10.772622479440054</v>
          </cell>
          <cell r="P107">
            <v>12.05816885028062</v>
          </cell>
          <cell r="Q107">
            <v>7.237672171280401</v>
          </cell>
          <cell r="R107">
            <v>1.98</v>
          </cell>
          <cell r="S107">
            <v>2.97</v>
          </cell>
          <cell r="T107">
            <v>1.26</v>
          </cell>
        </row>
        <row r="108">
          <cell r="F108">
            <v>12.517320348745171</v>
          </cell>
          <cell r="G108">
            <v>18.21545547702759</v>
          </cell>
          <cell r="H108">
            <v>10.401425849735052</v>
          </cell>
          <cell r="I108">
            <v>6.263462872721265</v>
          </cell>
          <cell r="J108">
            <v>1.2791059931820605</v>
          </cell>
          <cell r="K108">
            <v>1.0133741103704286</v>
          </cell>
          <cell r="L108">
            <v>0.8453640103974318</v>
          </cell>
          <cell r="M108">
            <v>1.096205117890444</v>
          </cell>
          <cell r="N108">
            <v>1.1098885664395541</v>
          </cell>
          <cell r="O108">
            <v>20.551304051180857</v>
          </cell>
          <cell r="P108">
            <v>18.69093710558988</v>
          </cell>
          <cell r="Q108">
            <v>28.866532341649233</v>
          </cell>
          <cell r="R108">
            <v>26.62</v>
          </cell>
          <cell r="S108">
            <v>73.57</v>
          </cell>
          <cell r="T108">
            <v>36.91</v>
          </cell>
        </row>
        <row r="109">
          <cell r="F109">
            <v>3.8195185120715136</v>
          </cell>
          <cell r="G109">
            <v>0.37037719075141556</v>
          </cell>
          <cell r="H109">
            <v>2.172096624179421</v>
          </cell>
          <cell r="I109">
            <v>2.5342153188182954</v>
          </cell>
          <cell r="J109">
            <v>1.0716321814829066</v>
          </cell>
          <cell r="K109">
            <v>2.673380618170188</v>
          </cell>
          <cell r="L109">
            <v>2.841955782795803</v>
          </cell>
          <cell r="M109">
            <v>1.3760538834943312</v>
          </cell>
          <cell r="N109">
            <v>1.097854901282347</v>
          </cell>
          <cell r="O109">
            <v>24.61424740036334</v>
          </cell>
          <cell r="P109">
            <v>19.670267624253075</v>
          </cell>
          <cell r="Q109">
            <v>6.282975648758048</v>
          </cell>
          <cell r="R109">
            <v>8.43</v>
          </cell>
          <cell r="S109">
            <v>4.92</v>
          </cell>
          <cell r="T109">
            <v>0.52</v>
          </cell>
        </row>
        <row r="110">
          <cell r="F110">
            <v>1.4753418992078227</v>
          </cell>
          <cell r="G110">
            <v>0.0012727738513794349</v>
          </cell>
          <cell r="H110">
            <v>0.5144262702676471</v>
          </cell>
          <cell r="I110">
            <v>-0.0007626255974540403</v>
          </cell>
          <cell r="J110">
            <v>0</v>
          </cell>
          <cell r="K110">
            <v>0</v>
          </cell>
          <cell r="L110">
            <v>0</v>
          </cell>
          <cell r="M110">
            <v>0.03</v>
          </cell>
          <cell r="N110">
            <v>0.01</v>
          </cell>
          <cell r="O110">
            <v>1.3</v>
          </cell>
          <cell r="P110">
            <v>0.32</v>
          </cell>
          <cell r="Q110">
            <v>0</v>
          </cell>
          <cell r="R110">
            <v>0</v>
          </cell>
          <cell r="S110">
            <v>0.13</v>
          </cell>
          <cell r="T110">
            <v>0.19</v>
          </cell>
        </row>
        <row r="111">
          <cell r="F111">
            <v>7.262784405126686</v>
          </cell>
          <cell r="G111">
            <v>4.25</v>
          </cell>
          <cell r="H111">
            <v>2.99</v>
          </cell>
          <cell r="I111">
            <v>6.05</v>
          </cell>
          <cell r="J111">
            <v>1.75</v>
          </cell>
          <cell r="K111">
            <v>1.82</v>
          </cell>
          <cell r="L111">
            <v>2.71</v>
          </cell>
          <cell r="M111">
            <v>4.59</v>
          </cell>
          <cell r="N111">
            <v>3.73</v>
          </cell>
          <cell r="O111">
            <v>2.41</v>
          </cell>
          <cell r="P111">
            <v>0.62</v>
          </cell>
          <cell r="Q111">
            <v>0.61</v>
          </cell>
          <cell r="R111">
            <v>0.11</v>
          </cell>
          <cell r="S111">
            <v>0.31</v>
          </cell>
          <cell r="T111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1.02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</row>
        <row r="114">
          <cell r="F114">
            <v>18.810755152250767</v>
          </cell>
          <cell r="G114">
            <v>21.57455220845002</v>
          </cell>
          <cell r="H114">
            <v>19.114669933379176</v>
          </cell>
          <cell r="I114">
            <v>15.623353253320515</v>
          </cell>
          <cell r="J114">
            <v>3.178582515532275</v>
          </cell>
          <cell r="K114">
            <v>6.123595706541212</v>
          </cell>
          <cell r="L114">
            <v>3.9616095627976193</v>
          </cell>
          <cell r="M114">
            <v>5.186053883494331</v>
          </cell>
          <cell r="N114">
            <v>3.243069797142241</v>
          </cell>
          <cell r="O114">
            <v>24.971029161888254</v>
          </cell>
          <cell r="P114">
            <v>25.118905868736885</v>
          </cell>
          <cell r="Q114">
            <v>27.13821733508405</v>
          </cell>
          <cell r="R114">
            <v>19.55</v>
          </cell>
          <cell r="S114">
            <v>6.36</v>
          </cell>
          <cell r="T114">
            <v>9.8</v>
          </cell>
        </row>
        <row r="115">
          <cell r="F115">
            <v>0.16049744510210623</v>
          </cell>
          <cell r="G115">
            <v>0.10564022966449309</v>
          </cell>
          <cell r="H115">
            <v>0.4624876065781256</v>
          </cell>
          <cell r="I115">
            <v>0.07042254983187188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0.09172951070502508</v>
          </cell>
          <cell r="R115">
            <v>0.14</v>
          </cell>
          <cell r="S115">
            <v>0.36</v>
          </cell>
          <cell r="T115">
            <v>0.12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0.002736848176150191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</row>
        <row r="117">
          <cell r="F117">
            <v>0.21957037117547634</v>
          </cell>
          <cell r="G117">
            <v>0.04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1.91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0.37</v>
          </cell>
          <cell r="P118">
            <v>0.07</v>
          </cell>
          <cell r="Q118">
            <v>0</v>
          </cell>
          <cell r="R118">
            <v>0</v>
          </cell>
          <cell r="S118">
            <v>0</v>
          </cell>
          <cell r="T118">
            <v>0.15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0.02</v>
          </cell>
          <cell r="T119">
            <v>0.15</v>
          </cell>
        </row>
        <row r="120"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0.59</v>
          </cell>
          <cell r="S120">
            <v>0</v>
          </cell>
          <cell r="T120">
            <v>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</row>
        <row r="125">
          <cell r="F125">
            <v>0.5828634927552021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1.44</v>
          </cell>
          <cell r="O125">
            <v>0.05</v>
          </cell>
          <cell r="P125">
            <v>0.66</v>
          </cell>
          <cell r="Q125">
            <v>0</v>
          </cell>
          <cell r="R125">
            <v>0.18</v>
          </cell>
          <cell r="S125">
            <v>0</v>
          </cell>
          <cell r="T125">
            <v>0.77</v>
          </cell>
        </row>
        <row r="126">
          <cell r="F126">
            <v>2.4082305885784017</v>
          </cell>
          <cell r="G126">
            <v>0.8225557950062345</v>
          </cell>
          <cell r="H126">
            <v>3.893827753691545</v>
          </cell>
          <cell r="I126">
            <v>3.221930835192741</v>
          </cell>
          <cell r="J126">
            <v>1.6551588600078804</v>
          </cell>
          <cell r="K126">
            <v>0.9634538520306486</v>
          </cell>
          <cell r="L126">
            <v>1.5875088951996243</v>
          </cell>
          <cell r="M126">
            <v>1.8745547264590723</v>
          </cell>
          <cell r="N126">
            <v>0.54494621316042</v>
          </cell>
          <cell r="O126">
            <v>0.9507542725956548</v>
          </cell>
          <cell r="P126">
            <v>1.1933921509609309</v>
          </cell>
          <cell r="Q126">
            <v>2.0648782437902367</v>
          </cell>
          <cell r="R126">
            <v>3.31</v>
          </cell>
          <cell r="S126">
            <v>4.47</v>
          </cell>
          <cell r="T126">
            <v>3.57</v>
          </cell>
        </row>
        <row r="127">
          <cell r="F127">
            <v>0.8913424166943027</v>
          </cell>
          <cell r="G127">
            <v>0</v>
          </cell>
          <cell r="H127">
            <v>0.14</v>
          </cell>
          <cell r="I127">
            <v>1.45</v>
          </cell>
          <cell r="J127">
            <v>0.28</v>
          </cell>
          <cell r="K127">
            <v>0</v>
          </cell>
          <cell r="L127">
            <v>0.71</v>
          </cell>
          <cell r="M127">
            <v>0.73</v>
          </cell>
          <cell r="N127">
            <v>0.27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0.4651625449395359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0.06</v>
          </cell>
        </row>
        <row r="129">
          <cell r="F129">
            <v>2.645780413334654</v>
          </cell>
          <cell r="G129">
            <v>3.860556819736582</v>
          </cell>
          <cell r="H129">
            <v>5.624158521200028</v>
          </cell>
          <cell r="I129">
            <v>7.518467962471476</v>
          </cell>
          <cell r="J129">
            <v>12.949053184029667</v>
          </cell>
          <cell r="K129">
            <v>14.3961121820485</v>
          </cell>
          <cell r="L129">
            <v>15.011918602281034</v>
          </cell>
          <cell r="M129">
            <v>13.132753100631588</v>
          </cell>
          <cell r="N129">
            <v>19.487091311878075</v>
          </cell>
          <cell r="O129">
            <v>17.832358124604614</v>
          </cell>
          <cell r="P129">
            <v>21.36749936894381</v>
          </cell>
          <cell r="Q129">
            <v>27.985822730459137</v>
          </cell>
          <cell r="R129">
            <v>31.45</v>
          </cell>
          <cell r="S129">
            <v>24.81</v>
          </cell>
          <cell r="T129">
            <v>26.5</v>
          </cell>
        </row>
        <row r="130">
          <cell r="F130">
            <v>1.271342856894433</v>
          </cell>
          <cell r="G130">
            <v>0.9589196642631317</v>
          </cell>
          <cell r="H130">
            <v>1.2352068332897375</v>
          </cell>
          <cell r="I130">
            <v>3.5206631856971256</v>
          </cell>
          <cell r="J130">
            <v>1.5169480271122957</v>
          </cell>
          <cell r="K130">
            <v>2.6495215500386804</v>
          </cell>
          <cell r="L130">
            <v>1.6459213207676118</v>
          </cell>
          <cell r="M130">
            <v>2.9780251055626894</v>
          </cell>
          <cell r="N130">
            <v>1.3340943494834168</v>
          </cell>
          <cell r="O130">
            <v>1.3406556198600137</v>
          </cell>
          <cell r="P130">
            <v>0.4323883496598442</v>
          </cell>
          <cell r="Q130">
            <v>1.6456719047670783</v>
          </cell>
          <cell r="R130">
            <v>1.76</v>
          </cell>
          <cell r="S130">
            <v>4.35</v>
          </cell>
          <cell r="T130">
            <v>4.24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</row>
        <row r="132">
          <cell r="F132">
            <v>0.459886910004112</v>
          </cell>
          <cell r="G132">
            <v>0.5562021730528129</v>
          </cell>
          <cell r="H132">
            <v>0.2501338745338101</v>
          </cell>
          <cell r="I132">
            <v>0.30025081536567694</v>
          </cell>
          <cell r="J132">
            <v>0.09852653434140687</v>
          </cell>
          <cell r="K132">
            <v>0.007490032292472504</v>
          </cell>
          <cell r="L132">
            <v>0.07</v>
          </cell>
          <cell r="M132">
            <v>0</v>
          </cell>
          <cell r="N132">
            <v>0</v>
          </cell>
          <cell r="O132">
            <v>0</v>
          </cell>
          <cell r="P132">
            <v>1.0881249474119843</v>
          </cell>
          <cell r="Q132">
            <v>0.06</v>
          </cell>
          <cell r="R132">
            <v>0.55</v>
          </cell>
          <cell r="S132">
            <v>0</v>
          </cell>
          <cell r="T132">
            <v>0</v>
          </cell>
        </row>
        <row r="133">
          <cell r="F133">
            <v>0.09648818055021727</v>
          </cell>
          <cell r="G133">
            <v>0.19218885155829468</v>
          </cell>
          <cell r="H133">
            <v>0.41169500057799063</v>
          </cell>
          <cell r="I133">
            <v>0</v>
          </cell>
          <cell r="J133">
            <v>0</v>
          </cell>
          <cell r="K133">
            <v>0.56</v>
          </cell>
          <cell r="L133">
            <v>1.07</v>
          </cell>
          <cell r="M133">
            <v>1.68</v>
          </cell>
          <cell r="N133">
            <v>0.34</v>
          </cell>
          <cell r="O133">
            <v>0.13</v>
          </cell>
          <cell r="P133">
            <v>0</v>
          </cell>
          <cell r="Q133">
            <v>0</v>
          </cell>
          <cell r="R133">
            <v>1.96</v>
          </cell>
          <cell r="S133">
            <v>2.02</v>
          </cell>
          <cell r="T133">
            <v>1.61</v>
          </cell>
        </row>
        <row r="134">
          <cell r="F134">
            <v>3.7811494417004337</v>
          </cell>
          <cell r="G134">
            <v>2.047462137774848</v>
          </cell>
          <cell r="H134">
            <v>6.254328524667971</v>
          </cell>
          <cell r="I134">
            <v>5.755998171712496</v>
          </cell>
          <cell r="J134">
            <v>3.5578431873987713</v>
          </cell>
          <cell r="K134">
            <v>1.7088326249166936</v>
          </cell>
          <cell r="L134">
            <v>4.487704793422459</v>
          </cell>
          <cell r="M134">
            <v>3.784479109261016</v>
          </cell>
          <cell r="N134">
            <v>2.0075133838352883</v>
          </cell>
          <cell r="O134">
            <v>3.056644316878615</v>
          </cell>
          <cell r="P134">
            <v>1.6852224592720588</v>
          </cell>
          <cell r="Q134">
            <v>0.44083817824704946</v>
          </cell>
          <cell r="R134">
            <v>13.08</v>
          </cell>
          <cell r="S134">
            <v>7.21</v>
          </cell>
          <cell r="T134">
            <v>4.96</v>
          </cell>
        </row>
        <row r="135"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0.84</v>
          </cell>
          <cell r="R135">
            <v>0.44</v>
          </cell>
          <cell r="S135">
            <v>0.51</v>
          </cell>
          <cell r="T135">
            <v>0</v>
          </cell>
        </row>
        <row r="136">
          <cell r="F136">
            <v>0.03290358426843883</v>
          </cell>
          <cell r="G136">
            <v>0</v>
          </cell>
          <cell r="H136">
            <v>0</v>
          </cell>
          <cell r="I136">
            <v>0.42</v>
          </cell>
          <cell r="J136">
            <v>0.08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0.23</v>
          </cell>
        </row>
        <row r="137">
          <cell r="F137">
            <v>0.3525384028761303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8.224240147622732</v>
          </cell>
          <cell r="L137">
            <v>2.65</v>
          </cell>
          <cell r="M137">
            <v>0.73</v>
          </cell>
          <cell r="N137">
            <v>0.1</v>
          </cell>
          <cell r="O137">
            <v>5.1</v>
          </cell>
          <cell r="P137">
            <v>15.51</v>
          </cell>
          <cell r="Q137">
            <v>11.02</v>
          </cell>
          <cell r="R137">
            <v>14.01</v>
          </cell>
          <cell r="S137">
            <v>2.01</v>
          </cell>
          <cell r="T137">
            <v>1</v>
          </cell>
        </row>
        <row r="142"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</row>
        <row r="143">
          <cell r="F143">
            <v>17.596935884446925</v>
          </cell>
          <cell r="G143">
            <v>8.328378215481763</v>
          </cell>
          <cell r="H143">
            <v>12.512962889823141</v>
          </cell>
          <cell r="I143">
            <v>12.76244264542452</v>
          </cell>
          <cell r="J143">
            <v>16.207842610664503</v>
          </cell>
          <cell r="K143">
            <v>16.016076924428745</v>
          </cell>
          <cell r="L143">
            <v>7.238741853700736</v>
          </cell>
          <cell r="M143">
            <v>12.17644298659147</v>
          </cell>
          <cell r="N143">
            <v>4.1960551798930386</v>
          </cell>
          <cell r="O143">
            <v>8.617222352917311</v>
          </cell>
          <cell r="P143">
            <v>3.9200666957112054</v>
          </cell>
          <cell r="Q143">
            <v>4.661978007878219</v>
          </cell>
          <cell r="R143">
            <v>3.39</v>
          </cell>
          <cell r="S143">
            <v>2.21</v>
          </cell>
          <cell r="T143">
            <v>1.79</v>
          </cell>
        </row>
        <row r="144">
          <cell r="F144">
            <v>4.921688222467036</v>
          </cell>
          <cell r="G144">
            <v>6.0315548758713025</v>
          </cell>
          <cell r="H144">
            <v>5.239129529030321</v>
          </cell>
          <cell r="I144">
            <v>5.015888552311744</v>
          </cell>
          <cell r="J144">
            <v>4.872211928690694</v>
          </cell>
          <cell r="K144">
            <v>1.6166351160502865</v>
          </cell>
          <cell r="L144">
            <v>5.655076959279625</v>
          </cell>
          <cell r="M144">
            <v>7.711995426101084</v>
          </cell>
          <cell r="N144">
            <v>7.392774095273765</v>
          </cell>
          <cell r="O144">
            <v>6.922742201090019</v>
          </cell>
          <cell r="P144">
            <v>4.330712542797191</v>
          </cell>
          <cell r="Q144">
            <v>0.56</v>
          </cell>
          <cell r="R144">
            <v>0.03</v>
          </cell>
          <cell r="S144">
            <v>2.31</v>
          </cell>
          <cell r="T144">
            <v>0.73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</row>
        <row r="146">
          <cell r="F146">
            <v>4.132914696590043</v>
          </cell>
          <cell r="G146">
            <v>0.9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</row>
        <row r="147">
          <cell r="F147">
            <v>0.8229637793538453</v>
          </cell>
          <cell r="G147">
            <v>0.16</v>
          </cell>
          <cell r="H147">
            <v>0.27</v>
          </cell>
          <cell r="I147">
            <v>2.0014325976281953</v>
          </cell>
          <cell r="J147">
            <v>10.354789484308263</v>
          </cell>
          <cell r="K147">
            <v>20.25107000461321</v>
          </cell>
          <cell r="L147">
            <v>33.797306200760346</v>
          </cell>
          <cell r="M147">
            <v>13.188187357065658</v>
          </cell>
          <cell r="N147">
            <v>4.442820413849198</v>
          </cell>
          <cell r="O147">
            <v>7.264501220741615</v>
          </cell>
          <cell r="P147">
            <v>47.91334656527579</v>
          </cell>
          <cell r="Q147">
            <v>126.87130827471746</v>
          </cell>
          <cell r="R147">
            <v>96.36</v>
          </cell>
          <cell r="S147">
            <v>24.41</v>
          </cell>
          <cell r="T147">
            <v>74.49</v>
          </cell>
        </row>
        <row r="148">
          <cell r="F148">
            <v>0</v>
          </cell>
          <cell r="G148">
            <v>0.81</v>
          </cell>
          <cell r="H148">
            <v>0</v>
          </cell>
          <cell r="I148">
            <v>0.03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</row>
        <row r="149">
          <cell r="F149">
            <v>0.6512436127552657</v>
          </cell>
          <cell r="G149">
            <v>0.9380343284666435</v>
          </cell>
          <cell r="H149">
            <v>14.036903235643047</v>
          </cell>
          <cell r="I149">
            <v>21.12524911878227</v>
          </cell>
          <cell r="J149">
            <v>8.684894814245915</v>
          </cell>
          <cell r="K149">
            <v>11.90774037828325</v>
          </cell>
          <cell r="L149">
            <v>6.111753088356522</v>
          </cell>
          <cell r="M149">
            <v>30.781023419633208</v>
          </cell>
          <cell r="N149">
            <v>20.315798076837424</v>
          </cell>
          <cell r="O149">
            <v>25.96580527192247</v>
          </cell>
          <cell r="P149">
            <v>22.15122583986902</v>
          </cell>
          <cell r="Q149">
            <v>8.449893691578147</v>
          </cell>
          <cell r="R149">
            <v>15.69</v>
          </cell>
          <cell r="S149">
            <v>2.67</v>
          </cell>
          <cell r="T149">
            <v>0.16</v>
          </cell>
        </row>
        <row r="150">
          <cell r="F150">
            <v>4.847908400875326</v>
          </cell>
          <cell r="G150">
            <v>5.380918639532784</v>
          </cell>
          <cell r="H150">
            <v>5.809169863290411</v>
          </cell>
          <cell r="I150">
            <v>3.366011744379727</v>
          </cell>
          <cell r="J150">
            <v>0.75</v>
          </cell>
          <cell r="K150">
            <v>1.82980064584945</v>
          </cell>
          <cell r="L150">
            <v>0.48416823241108864</v>
          </cell>
          <cell r="M150">
            <v>1.9862087902593963</v>
          </cell>
          <cell r="N150">
            <v>2.2022984879753946</v>
          </cell>
          <cell r="O150">
            <v>1.2283080297125593</v>
          </cell>
          <cell r="P150">
            <v>3.7380574102925266</v>
          </cell>
          <cell r="Q150">
            <v>2.635844989094242</v>
          </cell>
          <cell r="R150">
            <v>0.86</v>
          </cell>
          <cell r="S150">
            <v>1.31</v>
          </cell>
          <cell r="T150">
            <v>4.9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</row>
        <row r="152">
          <cell r="F152">
            <v>0.5603707375531104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</row>
        <row r="153"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</row>
        <row r="154">
          <cell r="F154">
            <v>-0.004629733993329987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1.6</v>
          </cell>
          <cell r="L154">
            <v>2.79</v>
          </cell>
          <cell r="M154">
            <v>0.05</v>
          </cell>
          <cell r="N154">
            <v>1.13</v>
          </cell>
          <cell r="O154">
            <v>0.97</v>
          </cell>
          <cell r="P154">
            <v>0.69</v>
          </cell>
          <cell r="Q154">
            <v>1.07</v>
          </cell>
          <cell r="R154">
            <v>0.52</v>
          </cell>
          <cell r="S154">
            <v>0</v>
          </cell>
          <cell r="T154">
            <v>0</v>
          </cell>
        </row>
        <row r="155">
          <cell r="F155">
            <v>3.709183001292046</v>
          </cell>
          <cell r="G155">
            <v>2.67</v>
          </cell>
          <cell r="H155">
            <v>1.07</v>
          </cell>
          <cell r="I155">
            <v>2.92</v>
          </cell>
          <cell r="J155">
            <v>1.21</v>
          </cell>
          <cell r="K155">
            <v>1.02</v>
          </cell>
          <cell r="L155">
            <v>5.53</v>
          </cell>
          <cell r="M155">
            <v>4.12</v>
          </cell>
          <cell r="N155">
            <v>0.93</v>
          </cell>
          <cell r="O155">
            <v>5.88</v>
          </cell>
          <cell r="P155">
            <v>3.95</v>
          </cell>
          <cell r="Q155">
            <v>4.6127185146441345</v>
          </cell>
          <cell r="R155">
            <v>8.36</v>
          </cell>
          <cell r="S155">
            <v>13.18</v>
          </cell>
          <cell r="T155">
            <v>16.29</v>
          </cell>
        </row>
        <row r="156">
          <cell r="F156">
            <v>0.08930972872861967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</row>
        <row r="157">
          <cell r="F157">
            <v>7.631411364593223</v>
          </cell>
          <cell r="G157">
            <v>3.84</v>
          </cell>
          <cell r="H157">
            <v>8.544951127200163</v>
          </cell>
          <cell r="I157">
            <v>8.968467962471477</v>
          </cell>
          <cell r="J157">
            <v>8.9</v>
          </cell>
          <cell r="K157">
            <v>10.42428001845284</v>
          </cell>
          <cell r="L157">
            <v>11.39</v>
          </cell>
          <cell r="M157">
            <v>12</v>
          </cell>
          <cell r="N157">
            <v>9.98</v>
          </cell>
          <cell r="O157">
            <v>10.54</v>
          </cell>
          <cell r="P157">
            <v>12.81</v>
          </cell>
          <cell r="Q157">
            <v>22.31</v>
          </cell>
          <cell r="R157">
            <v>23.59</v>
          </cell>
          <cell r="S157">
            <v>13.2</v>
          </cell>
          <cell r="T157">
            <v>16.65</v>
          </cell>
        </row>
        <row r="158"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4.279000374877275</v>
          </cell>
          <cell r="K158">
            <v>0.7567501153302589</v>
          </cell>
          <cell r="L158">
            <v>0.003024827088676587</v>
          </cell>
          <cell r="M158">
            <v>7.8315747742333155</v>
          </cell>
          <cell r="N158">
            <v>5.43752110359786</v>
          </cell>
          <cell r="O158">
            <v>0.7941487476276986</v>
          </cell>
          <cell r="P158">
            <v>3.0683258759538523</v>
          </cell>
          <cell r="Q158">
            <v>4.747658549586016</v>
          </cell>
          <cell r="R158">
            <v>5.14</v>
          </cell>
          <cell r="S158">
            <v>4.4</v>
          </cell>
          <cell r="T158">
            <v>0.6</v>
          </cell>
        </row>
        <row r="159">
          <cell r="F159">
            <v>2.9292536437470895</v>
          </cell>
          <cell r="G159">
            <v>2.6584243283474036</v>
          </cell>
          <cell r="H159">
            <v>3.3048746640059368</v>
          </cell>
          <cell r="I159">
            <v>2.8191898700672375</v>
          </cell>
          <cell r="J159">
            <v>2.1773176911790473</v>
          </cell>
          <cell r="K159">
            <v>2.0085868921362744</v>
          </cell>
          <cell r="L159">
            <v>0.9492399951905404</v>
          </cell>
          <cell r="M159">
            <v>1.23</v>
          </cell>
          <cell r="N159">
            <v>0.85</v>
          </cell>
          <cell r="O159">
            <v>0.13</v>
          </cell>
          <cell r="P159">
            <v>0.14</v>
          </cell>
          <cell r="Q159">
            <v>0.26</v>
          </cell>
          <cell r="R159">
            <v>4.31</v>
          </cell>
          <cell r="S159">
            <v>5.84</v>
          </cell>
          <cell r="T159">
            <v>4.91</v>
          </cell>
        </row>
        <row r="162">
          <cell r="F162">
            <v>44.918691121819705</v>
          </cell>
          <cell r="G162">
            <v>46.53610196066958</v>
          </cell>
          <cell r="H162">
            <v>80.86676235223264</v>
          </cell>
          <cell r="I162">
            <v>60.36584679624715</v>
          </cell>
          <cell r="J162">
            <v>17.58742157928103</v>
          </cell>
          <cell r="K162">
            <v>33.32181453478579</v>
          </cell>
          <cell r="L162">
            <v>86.4225570698972</v>
          </cell>
          <cell r="M162">
            <v>134.20825930189477</v>
          </cell>
          <cell r="N162">
            <v>73.94862621044919</v>
          </cell>
          <cell r="O162">
            <v>69.70509697977664</v>
          </cell>
          <cell r="P162">
            <v>69.15</v>
          </cell>
          <cell r="Q162">
            <v>38.39554333771012</v>
          </cell>
          <cell r="R162">
            <v>27.36</v>
          </cell>
          <cell r="S162">
            <v>225.17</v>
          </cell>
          <cell r="T162">
            <v>69.28</v>
          </cell>
        </row>
        <row r="163">
          <cell r="F163">
            <v>24.22442847240472</v>
          </cell>
          <cell r="G163">
            <v>14.83</v>
          </cell>
          <cell r="H163">
            <v>5.26</v>
          </cell>
          <cell r="I163">
            <v>0.05</v>
          </cell>
          <cell r="J163">
            <v>2.000947681071735</v>
          </cell>
          <cell r="K163">
            <v>0.4108817714727773</v>
          </cell>
          <cell r="L163">
            <v>2.8991268539299613</v>
          </cell>
          <cell r="M163">
            <v>2.55393142702986</v>
          </cell>
          <cell r="N163">
            <v>1.0625594509122962</v>
          </cell>
          <cell r="O163">
            <v>0.2219668595800407</v>
          </cell>
          <cell r="P163">
            <v>0.3493524700975089</v>
          </cell>
          <cell r="Q163">
            <v>0.3695388859831011</v>
          </cell>
          <cell r="R163">
            <v>0</v>
          </cell>
          <cell r="S163">
            <v>0</v>
          </cell>
          <cell r="T163">
            <v>0</v>
          </cell>
        </row>
        <row r="164">
          <cell r="F164">
            <v>28.53701157986201</v>
          </cell>
          <cell r="G164">
            <v>17.81</v>
          </cell>
          <cell r="H164">
            <v>12.41</v>
          </cell>
          <cell r="J164">
            <v>3.6817903205729516</v>
          </cell>
          <cell r="K164">
            <v>0.3998516376896769</v>
          </cell>
          <cell r="L164">
            <v>2.9749806098844798</v>
          </cell>
          <cell r="M164">
            <v>1.1837655031579386</v>
          </cell>
          <cell r="N164">
            <v>1.2569147633326145</v>
          </cell>
          <cell r="O164">
            <v>0.8196580613432449</v>
          </cell>
          <cell r="P164">
            <v>0.6892629815437337</v>
          </cell>
          <cell r="Q164">
            <v>0.5136852599481405</v>
          </cell>
          <cell r="R164">
            <v>1.79</v>
          </cell>
          <cell r="S164">
            <v>1.74</v>
          </cell>
          <cell r="T164">
            <v>0.57</v>
          </cell>
        </row>
        <row r="165">
          <cell r="F165">
            <v>15.668513184417222</v>
          </cell>
          <cell r="G165">
            <v>4.396566554674884</v>
          </cell>
          <cell r="H165">
            <v>10.850990327750296</v>
          </cell>
          <cell r="I165">
            <v>4.501289046559366</v>
          </cell>
          <cell r="J165">
            <v>13.15900498875142</v>
          </cell>
          <cell r="K165">
            <v>6.305986061758411</v>
          </cell>
          <cell r="L165">
            <v>7.951131809957151</v>
          </cell>
          <cell r="M165">
            <v>6.93792227923203</v>
          </cell>
          <cell r="N165">
            <v>2.1752298323881867</v>
          </cell>
          <cell r="O165">
            <v>10.054377656470468</v>
          </cell>
          <cell r="P165">
            <v>8.294549612302239</v>
          </cell>
          <cell r="Q165">
            <v>5.789605661888413</v>
          </cell>
          <cell r="R165">
            <v>16.15</v>
          </cell>
          <cell r="S165">
            <v>49.75</v>
          </cell>
          <cell r="T165">
            <v>34.96</v>
          </cell>
        </row>
        <row r="166">
          <cell r="F166">
            <v>0.2885867522509026</v>
          </cell>
          <cell r="G166">
            <v>0.06745701412311006</v>
          </cell>
          <cell r="H166">
            <v>0.4184629599119087</v>
          </cell>
          <cell r="I166">
            <v>0.04880803823705858</v>
          </cell>
          <cell r="J166">
            <v>0.05815802374319156</v>
          </cell>
          <cell r="K166">
            <v>0.2375410241326994</v>
          </cell>
          <cell r="L166">
            <v>0.20871306911868448</v>
          </cell>
          <cell r="M166">
            <v>0.5527457558936834</v>
          </cell>
          <cell r="N166">
            <v>1.614428147167903</v>
          </cell>
          <cell r="O166">
            <v>0.9803630075710792</v>
          </cell>
          <cell r="P166">
            <v>0.5224550453710493</v>
          </cell>
          <cell r="Q166">
            <v>0.3747805723091025</v>
          </cell>
          <cell r="R166">
            <v>0</v>
          </cell>
          <cell r="S166">
            <v>0.07</v>
          </cell>
          <cell r="T166">
            <v>0.21</v>
          </cell>
        </row>
        <row r="167">
          <cell r="F167">
            <v>27.40831408388869</v>
          </cell>
          <cell r="G167">
            <v>22.51</v>
          </cell>
          <cell r="H167">
            <v>6.72</v>
          </cell>
          <cell r="I167">
            <v>1.59</v>
          </cell>
          <cell r="J167">
            <v>6.895579314657087</v>
          </cell>
          <cell r="K167">
            <v>1.2910013839631072</v>
          </cell>
          <cell r="L167">
            <v>4.198968136221896</v>
          </cell>
          <cell r="M167">
            <v>1.7878701987976247</v>
          </cell>
          <cell r="N167">
            <v>3.174869518531549</v>
          </cell>
          <cell r="O167">
            <v>3.651790623023082</v>
          </cell>
          <cell r="P167">
            <v>5.143258759538521</v>
          </cell>
          <cell r="Q167">
            <v>2.8885721406790954</v>
          </cell>
          <cell r="R167">
            <v>3.88</v>
          </cell>
          <cell r="S167">
            <v>38.71</v>
          </cell>
          <cell r="T167">
            <v>75.01</v>
          </cell>
        </row>
        <row r="168">
          <cell r="F168">
            <v>5.978200143442265</v>
          </cell>
          <cell r="G168">
            <v>1.0194918549549272</v>
          </cell>
          <cell r="H168">
            <v>6.971933056588245</v>
          </cell>
          <cell r="I168">
            <v>2.4317285622252767</v>
          </cell>
          <cell r="J168">
            <v>3.9906888259181823</v>
          </cell>
          <cell r="K168">
            <v>17.615408346737592</v>
          </cell>
          <cell r="L168">
            <v>29.99451125297673</v>
          </cell>
          <cell r="M168">
            <v>6.187833475108103</v>
          </cell>
          <cell r="N168">
            <v>8.185544833663094</v>
          </cell>
          <cell r="O168">
            <v>18.67821272289491</v>
          </cell>
          <cell r="P168">
            <v>16.7581452160298</v>
          </cell>
          <cell r="Q168">
            <v>29.15196073399678</v>
          </cell>
          <cell r="R168">
            <v>14.18</v>
          </cell>
          <cell r="S168">
            <v>22.92</v>
          </cell>
          <cell r="T168">
            <v>13.16</v>
          </cell>
        </row>
        <row r="169"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</row>
        <row r="170"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0.09</v>
          </cell>
          <cell r="S170">
            <v>0.5</v>
          </cell>
          <cell r="T170">
            <v>0.02</v>
          </cell>
        </row>
        <row r="171">
          <cell r="F171">
            <v>7.23</v>
          </cell>
          <cell r="G171">
            <v>8.48</v>
          </cell>
          <cell r="H171">
            <v>4.42</v>
          </cell>
          <cell r="I171">
            <v>2.45</v>
          </cell>
          <cell r="J171">
            <v>4.16</v>
          </cell>
          <cell r="K171">
            <v>0.13</v>
          </cell>
          <cell r="L171">
            <v>0.3</v>
          </cell>
          <cell r="M171">
            <v>0.1</v>
          </cell>
          <cell r="N171">
            <v>0.25</v>
          </cell>
          <cell r="O171">
            <v>0.04</v>
          </cell>
          <cell r="P171">
            <v>0.16</v>
          </cell>
          <cell r="Q171">
            <v>0</v>
          </cell>
          <cell r="R171">
            <v>0.89</v>
          </cell>
          <cell r="S171">
            <v>1.43</v>
          </cell>
          <cell r="T171">
            <v>0.05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2.8356690606326826</v>
          </cell>
          <cell r="Q172">
            <v>11.793587588467005</v>
          </cell>
          <cell r="R172">
            <v>7.89</v>
          </cell>
          <cell r="S172">
            <v>0.56</v>
          </cell>
          <cell r="T172">
            <v>3.1</v>
          </cell>
        </row>
        <row r="173">
          <cell r="F173">
            <v>6.96345516488051</v>
          </cell>
          <cell r="G173">
            <v>1.28</v>
          </cell>
          <cell r="H173">
            <v>3.46</v>
          </cell>
          <cell r="I173">
            <v>3</v>
          </cell>
          <cell r="J173">
            <v>0.95</v>
          </cell>
          <cell r="K173">
            <v>2.1</v>
          </cell>
          <cell r="L173">
            <v>7.234446887596178</v>
          </cell>
          <cell r="M173">
            <v>14.017949488364632</v>
          </cell>
          <cell r="N173">
            <v>10.200679175012832</v>
          </cell>
          <cell r="O173">
            <v>9.620225562924778</v>
          </cell>
          <cell r="P173">
            <v>17.00229886110607</v>
          </cell>
          <cell r="Q173">
            <v>9.152847081701092</v>
          </cell>
          <cell r="R173">
            <v>13.31</v>
          </cell>
          <cell r="S173">
            <v>34.16</v>
          </cell>
          <cell r="T173">
            <v>36.86</v>
          </cell>
        </row>
        <row r="174">
          <cell r="F174">
            <v>6.533357208219535</v>
          </cell>
          <cell r="G174">
            <v>2.0629560421904705</v>
          </cell>
          <cell r="H174">
            <v>4.521156698892112</v>
          </cell>
          <cell r="I174">
            <v>0.3424188932568641</v>
          </cell>
          <cell r="J174">
            <v>0.9763705868415807</v>
          </cell>
          <cell r="K174">
            <v>1.166174294898843</v>
          </cell>
          <cell r="L174">
            <v>5.957169471417886</v>
          </cell>
          <cell r="M174">
            <v>7.667448044379917</v>
          </cell>
          <cell r="N174">
            <v>5.629972980830997</v>
          </cell>
          <cell r="O174">
            <v>9.867127046099661</v>
          </cell>
          <cell r="P174">
            <v>10.491137192723498</v>
          </cell>
          <cell r="Q174">
            <v>16.738200061202612</v>
          </cell>
          <cell r="R174">
            <v>16.67</v>
          </cell>
          <cell r="S174">
            <v>16.5</v>
          </cell>
          <cell r="T174">
            <v>12.92</v>
          </cell>
        </row>
        <row r="175">
          <cell r="F175">
            <v>9.684546244742817</v>
          </cell>
          <cell r="G175">
            <v>2.059109540551774</v>
          </cell>
          <cell r="H175">
            <v>6.132838254716739</v>
          </cell>
          <cell r="I175">
            <v>2.711405452293733</v>
          </cell>
          <cell r="J175">
            <v>1.3253178641993277</v>
          </cell>
          <cell r="K175">
            <v>2.062651822218091</v>
          </cell>
          <cell r="L175">
            <v>4.019292367854471</v>
          </cell>
          <cell r="M175">
            <v>10.622028477421654</v>
          </cell>
          <cell r="N175">
            <v>8.68918237225772</v>
          </cell>
          <cell r="O175">
            <v>7.002361470522606</v>
          </cell>
          <cell r="P175">
            <v>32.038412840282874</v>
          </cell>
          <cell r="Q175">
            <v>46.85460383579489</v>
          </cell>
          <cell r="R175">
            <v>36.29</v>
          </cell>
          <cell r="S175">
            <v>25.09</v>
          </cell>
          <cell r="T175">
            <v>62.45</v>
          </cell>
        </row>
        <row r="176">
          <cell r="F176">
            <v>5.208887883084194</v>
          </cell>
          <cell r="G176">
            <v>3.142188851558295</v>
          </cell>
          <cell r="H176">
            <v>5.199121691378234</v>
          </cell>
          <cell r="I176">
            <v>3.068048805806412</v>
          </cell>
          <cell r="J176">
            <v>3.7180007497545486</v>
          </cell>
          <cell r="K176">
            <v>5.266271665368939</v>
          </cell>
          <cell r="L176">
            <v>8.851639947095943</v>
          </cell>
          <cell r="M176">
            <v>13.882107766988662</v>
          </cell>
          <cell r="N176">
            <v>10.120932418187161</v>
          </cell>
          <cell r="O176">
            <v>16.34032421566042</v>
          </cell>
          <cell r="P176">
            <v>14.981761929783417</v>
          </cell>
          <cell r="Q176">
            <v>18.785875884670066</v>
          </cell>
          <cell r="R176">
            <v>54.98</v>
          </cell>
          <cell r="S176">
            <v>86.69</v>
          </cell>
          <cell r="T176">
            <v>24.94</v>
          </cell>
        </row>
        <row r="177">
          <cell r="F177">
            <v>14.743934287098545</v>
          </cell>
          <cell r="G177">
            <v>23.1063638692569</v>
          </cell>
          <cell r="H177">
            <v>21.566182887511182</v>
          </cell>
          <cell r="I177">
            <v>26.639659924234415</v>
          </cell>
          <cell r="J177">
            <v>29.73326407459868</v>
          </cell>
          <cell r="K177">
            <v>22.14254333073788</v>
          </cell>
          <cell r="L177">
            <v>22.485250869136852</v>
          </cell>
          <cell r="M177">
            <v>18.56698699645367</v>
          </cell>
          <cell r="N177">
            <v>18.16170758723529</v>
          </cell>
          <cell r="O177">
            <v>15.313415543946368</v>
          </cell>
          <cell r="P177">
            <v>15.387432673232604</v>
          </cell>
          <cell r="Q177">
            <v>7.693813827005097</v>
          </cell>
          <cell r="R177">
            <v>5.94</v>
          </cell>
          <cell r="S177">
            <v>5.96</v>
          </cell>
          <cell r="T177">
            <v>1.36</v>
          </cell>
        </row>
        <row r="178">
          <cell r="F178">
            <v>0</v>
          </cell>
          <cell r="G178">
            <v>0</v>
          </cell>
          <cell r="H178">
            <v>0.85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0.009401379497325973</v>
          </cell>
          <cell r="O178">
            <v>0</v>
          </cell>
          <cell r="P178">
            <v>0</v>
          </cell>
          <cell r="Q178">
            <v>0</v>
          </cell>
          <cell r="R178">
            <v>0.42</v>
          </cell>
          <cell r="S178">
            <v>0.51</v>
          </cell>
          <cell r="T178">
            <v>0.02</v>
          </cell>
        </row>
        <row r="179">
          <cell r="F179">
            <v>0.04</v>
          </cell>
          <cell r="G179">
            <v>0.04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0.25</v>
          </cell>
          <cell r="O179">
            <v>0.04</v>
          </cell>
          <cell r="P179">
            <v>0.16</v>
          </cell>
          <cell r="Q179">
            <v>0</v>
          </cell>
          <cell r="R179">
            <v>0.87</v>
          </cell>
          <cell r="S179">
            <v>0.88</v>
          </cell>
          <cell r="T179">
            <v>0.22</v>
          </cell>
        </row>
        <row r="184"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</row>
        <row r="185">
          <cell r="F185">
            <v>4.115652070749681</v>
          </cell>
          <cell r="G185">
            <v>0.4745496466241491</v>
          </cell>
          <cell r="H185">
            <v>10.028828454579203</v>
          </cell>
          <cell r="I185">
            <v>1.5482137539389917</v>
          </cell>
          <cell r="J185">
            <v>0.06705278031567968</v>
          </cell>
          <cell r="K185">
            <v>0.3203300876509968</v>
          </cell>
          <cell r="L185">
            <v>3.2085323630450118</v>
          </cell>
          <cell r="M185">
            <v>3.202122456464471</v>
          </cell>
          <cell r="N185">
            <v>6.011960830409622</v>
          </cell>
          <cell r="O185">
            <v>10.28008811827848</v>
          </cell>
          <cell r="P185">
            <v>5.199040101567548</v>
          </cell>
          <cell r="Q185">
            <v>23.282900235912017</v>
          </cell>
          <cell r="R185">
            <v>9.88</v>
          </cell>
          <cell r="S185">
            <v>0.87</v>
          </cell>
          <cell r="T185">
            <v>1.53</v>
          </cell>
        </row>
        <row r="186">
          <cell r="F186">
            <v>28.91723178013666</v>
          </cell>
          <cell r="G186">
            <v>33.62713874536668</v>
          </cell>
          <cell r="H186">
            <v>35.48674387337783</v>
          </cell>
          <cell r="I186">
            <v>18.609478010267797</v>
          </cell>
          <cell r="J186">
            <v>13.359737107706572</v>
          </cell>
          <cell r="K186">
            <v>12.570330087650998</v>
          </cell>
          <cell r="L186">
            <v>21.090662055698044</v>
          </cell>
          <cell r="M186">
            <v>20.71534762212916</v>
          </cell>
          <cell r="N186">
            <v>76.10110896673262</v>
          </cell>
          <cell r="O186">
            <v>77.80158278309463</v>
          </cell>
          <cell r="P186">
            <v>21.36</v>
          </cell>
          <cell r="Q186">
            <v>257.07132155089903</v>
          </cell>
          <cell r="R186">
            <v>27.68</v>
          </cell>
          <cell r="S186">
            <v>24.49</v>
          </cell>
          <cell r="T186">
            <v>22.04</v>
          </cell>
        </row>
        <row r="187">
          <cell r="F187">
            <v>4.81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</row>
        <row r="188">
          <cell r="F188">
            <v>5.978357941792923</v>
          </cell>
          <cell r="G188">
            <v>0.06745701412311006</v>
          </cell>
          <cell r="H188">
            <v>1.1720109215577892</v>
          </cell>
          <cell r="I188">
            <v>1.5241396310856212</v>
          </cell>
          <cell r="J188">
            <v>0.6693688854754896</v>
          </cell>
          <cell r="K188">
            <v>20.122882399948008</v>
          </cell>
          <cell r="L188">
            <v>25.976753854567843</v>
          </cell>
          <cell r="M188">
            <v>27.929218998655074</v>
          </cell>
          <cell r="N188">
            <v>29.759374466602175</v>
          </cell>
          <cell r="O188">
            <v>34.67479354079161</v>
          </cell>
          <cell r="P188">
            <v>43.180162828113346</v>
          </cell>
          <cell r="Q188">
            <v>50.066248073218084</v>
          </cell>
          <cell r="R188">
            <v>38.19347122302158</v>
          </cell>
          <cell r="S188">
            <v>53.89725850771508</v>
          </cell>
          <cell r="T188">
            <v>43.58030671633105</v>
          </cell>
        </row>
        <row r="189">
          <cell r="F189">
            <v>0.1339645930929295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</row>
        <row r="190">
          <cell r="F190">
            <v>4.805957970734518</v>
          </cell>
          <cell r="G190">
            <v>2.19036694344794</v>
          </cell>
          <cell r="H190">
            <v>8.65</v>
          </cell>
          <cell r="I190">
            <v>3.5417794597273926</v>
          </cell>
          <cell r="J190">
            <v>0.85</v>
          </cell>
          <cell r="K190">
            <v>11.873019312293925</v>
          </cell>
          <cell r="L190">
            <v>16.890015055572775</v>
          </cell>
          <cell r="M190">
            <v>22.595979113393643</v>
          </cell>
          <cell r="N190">
            <v>21.718314462994947</v>
          </cell>
          <cell r="O190">
            <v>37.78897327069497</v>
          </cell>
          <cell r="P190">
            <v>39.25826973444286</v>
          </cell>
          <cell r="Q190">
            <v>107.93440312925601</v>
          </cell>
          <cell r="R190">
            <v>67.02734712230216</v>
          </cell>
          <cell r="S190">
            <v>77.81369407454379</v>
          </cell>
          <cell r="T190">
            <v>65.30936794319638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</row>
        <row r="192">
          <cell r="F192">
            <v>10.931110959261249</v>
          </cell>
          <cell r="G192">
            <v>4.225645353316231</v>
          </cell>
          <cell r="H192">
            <v>78.72698753648936</v>
          </cell>
          <cell r="I192">
            <v>69.19896620003603</v>
          </cell>
          <cell r="J192">
            <v>0.2579479406021555</v>
          </cell>
          <cell r="K192">
            <v>49.01547537947679</v>
          </cell>
          <cell r="L192">
            <v>81.16746021932535</v>
          </cell>
          <cell r="M192">
            <v>103.42858243122943</v>
          </cell>
          <cell r="N192">
            <v>135.8684181139066</v>
          </cell>
          <cell r="O192">
            <v>151.10942120698348</v>
          </cell>
          <cell r="P192">
            <v>189.29121639094257</v>
          </cell>
          <cell r="Q192">
            <v>275.41897089660597</v>
          </cell>
          <cell r="R192">
            <v>252.82182853717026</v>
          </cell>
          <cell r="S192">
            <v>261.9613703938561</v>
          </cell>
          <cell r="T192">
            <v>263.7055581422419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</row>
        <row r="194">
          <cell r="F194">
            <v>0.33138609870356245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</row>
        <row r="195">
          <cell r="F195">
            <v>4.818433074998659</v>
          </cell>
          <cell r="G195">
            <v>0.2672825087896813</v>
          </cell>
          <cell r="H195">
            <v>2.24491219471539</v>
          </cell>
          <cell r="I195">
            <v>0.19752002974059643</v>
          </cell>
          <cell r="J195">
            <v>0.6103171432814927</v>
          </cell>
          <cell r="K195">
            <v>6.423351055552482</v>
          </cell>
          <cell r="L195">
            <v>7.96226538581041</v>
          </cell>
          <cell r="M195">
            <v>9.426033041149143</v>
          </cell>
          <cell r="N195">
            <v>9.319012517107256</v>
          </cell>
          <cell r="O195">
            <v>11.303980926993978</v>
          </cell>
          <cell r="P195">
            <v>15.303260077402989</v>
          </cell>
          <cell r="Q195">
            <v>17.667611891089116</v>
          </cell>
          <cell r="R195">
            <v>14.84176258992806</v>
          </cell>
          <cell r="S195">
            <v>34.360064820686254</v>
          </cell>
          <cell r="T195">
            <v>26.472758700966125</v>
          </cell>
        </row>
        <row r="196"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</row>
        <row r="197">
          <cell r="F197">
            <v>1.953143669637081</v>
          </cell>
          <cell r="G197">
            <v>0.49510390453486236</v>
          </cell>
          <cell r="H197">
            <v>1.5206693726690503</v>
          </cell>
          <cell r="I197">
            <v>1.829316455302028</v>
          </cell>
          <cell r="J197">
            <v>1.8824745326169892</v>
          </cell>
          <cell r="K197">
            <v>4.500664788512351</v>
          </cell>
          <cell r="L197">
            <v>3.4484040296352703</v>
          </cell>
          <cell r="M197">
            <v>2.6873078270906605</v>
          </cell>
          <cell r="N197">
            <v>2.4915845740309885</v>
          </cell>
          <cell r="O197">
            <v>4.794014648899388</v>
          </cell>
          <cell r="P197">
            <v>6.37598058775439</v>
          </cell>
          <cell r="Q197">
            <v>4.805148999598535</v>
          </cell>
          <cell r="R197">
            <v>3.11</v>
          </cell>
          <cell r="S197">
            <v>2.16</v>
          </cell>
          <cell r="T197">
            <v>3.68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0.04</v>
          </cell>
          <cell r="T201">
            <v>0.1</v>
          </cell>
        </row>
        <row r="202"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0.54</v>
          </cell>
          <cell r="O202">
            <v>0.13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0.35</v>
          </cell>
        </row>
        <row r="203"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</row>
        <row r="204"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0.12</v>
          </cell>
          <cell r="T205">
            <v>0.63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0.15</v>
          </cell>
          <cell r="T206">
            <v>0.79</v>
          </cell>
        </row>
        <row r="207"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0.05</v>
          </cell>
          <cell r="T207">
            <v>0.29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</row>
        <row r="209"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0.06</v>
          </cell>
          <cell r="T211">
            <v>0.34</v>
          </cell>
        </row>
        <row r="212">
          <cell r="F212">
            <v>0.2373758579365944</v>
          </cell>
          <cell r="G212">
            <v>0.09</v>
          </cell>
          <cell r="H212">
            <v>0.24</v>
          </cell>
          <cell r="I212">
            <v>0.72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0.25</v>
          </cell>
          <cell r="Q212">
            <v>0.06</v>
          </cell>
          <cell r="R212">
            <v>0</v>
          </cell>
          <cell r="S212">
            <v>0.36</v>
          </cell>
          <cell r="T212">
            <v>2.97</v>
          </cell>
        </row>
        <row r="213"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</row>
        <row r="214"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0.65</v>
          </cell>
          <cell r="S214">
            <v>0.21</v>
          </cell>
          <cell r="T214">
            <v>0.31</v>
          </cell>
        </row>
        <row r="215"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</row>
        <row r="216"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0.12</v>
          </cell>
          <cell r="T216">
            <v>0.63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0.07</v>
          </cell>
          <cell r="T217">
            <v>0.39</v>
          </cell>
        </row>
        <row r="218"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0.13</v>
          </cell>
          <cell r="L218">
            <v>0.32</v>
          </cell>
          <cell r="M218">
            <v>0.03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</row>
        <row r="219"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</row>
      </sheetData>
      <sheetData sheetId="8">
        <row r="72">
          <cell r="C72">
            <v>0.2437408360671301</v>
          </cell>
          <cell r="D72">
            <v>0.24516008880191323</v>
          </cell>
          <cell r="E72">
            <v>0.24868407376116372</v>
          </cell>
          <cell r="F72">
            <v>0.22679947140163909</v>
          </cell>
          <cell r="G72">
            <v>0.24532458907729604</v>
          </cell>
          <cell r="H72">
            <v>0.2427304373735524</v>
          </cell>
          <cell r="I72">
            <v>0.22432886807489458</v>
          </cell>
          <cell r="J72">
            <v>0.21533661534602241</v>
          </cell>
          <cell r="K72">
            <v>0.22425848687374583</v>
          </cell>
          <cell r="L72">
            <v>0.20491554185794467</v>
          </cell>
          <cell r="M72">
            <v>0.23437696798986046</v>
          </cell>
          <cell r="N72">
            <v>0.2164008571203434</v>
          </cell>
          <cell r="O72">
            <v>0.2115807653556341</v>
          </cell>
          <cell r="P72">
            <v>0.2138287988979292</v>
          </cell>
          <cell r="Q72">
            <v>0.20338299890871003</v>
          </cell>
        </row>
      </sheetData>
      <sheetData sheetId="10">
        <row r="12">
          <cell r="F12">
            <v>0.28</v>
          </cell>
          <cell r="G12">
            <v>0.37</v>
          </cell>
          <cell r="H12">
            <v>0.6</v>
          </cell>
          <cell r="I12">
            <v>0.88</v>
          </cell>
          <cell r="J12">
            <v>0.47</v>
          </cell>
          <cell r="K12">
            <v>7.35</v>
          </cell>
          <cell r="L12">
            <v>3.79</v>
          </cell>
          <cell r="M12">
            <v>2.29</v>
          </cell>
          <cell r="N12">
            <v>1.59</v>
          </cell>
          <cell r="O12">
            <v>0.74</v>
          </cell>
          <cell r="P12">
            <v>0.44</v>
          </cell>
          <cell r="Q12">
            <v>0.61</v>
          </cell>
          <cell r="R12">
            <v>0.58</v>
          </cell>
          <cell r="S12">
            <v>0.49</v>
          </cell>
          <cell r="T12">
            <v>0.31</v>
          </cell>
        </row>
        <row r="13">
          <cell r="P13">
            <v>0.28</v>
          </cell>
          <cell r="Q13">
            <v>0.74</v>
          </cell>
          <cell r="R13">
            <v>0.8</v>
          </cell>
          <cell r="S13">
            <v>0.62</v>
          </cell>
          <cell r="T13">
            <v>0.45</v>
          </cell>
        </row>
        <row r="14">
          <cell r="K14">
            <v>35.47</v>
          </cell>
          <cell r="L14">
            <v>34.48</v>
          </cell>
          <cell r="M14">
            <v>29.28</v>
          </cell>
          <cell r="N14">
            <v>16.97</v>
          </cell>
          <cell r="O14">
            <v>13.06</v>
          </cell>
          <cell r="P14">
            <v>4.59</v>
          </cell>
          <cell r="Q14">
            <v>3.58</v>
          </cell>
          <cell r="R14">
            <v>4.68</v>
          </cell>
          <cell r="S14">
            <v>3.53</v>
          </cell>
          <cell r="T14">
            <v>2.57</v>
          </cell>
        </row>
        <row r="15">
          <cell r="K15">
            <v>15.19</v>
          </cell>
          <cell r="L15">
            <v>14.95</v>
          </cell>
          <cell r="M15">
            <v>14.06</v>
          </cell>
          <cell r="N15">
            <v>8.83</v>
          </cell>
          <cell r="O15">
            <v>5.37</v>
          </cell>
          <cell r="P15">
            <v>1.87</v>
          </cell>
          <cell r="Q15">
            <v>1.57</v>
          </cell>
          <cell r="R15">
            <v>1.87</v>
          </cell>
          <cell r="S15">
            <v>2.11</v>
          </cell>
          <cell r="T15">
            <v>1.22</v>
          </cell>
        </row>
        <row r="16">
          <cell r="F16">
            <v>6.11</v>
          </cell>
          <cell r="G16">
            <v>0.04</v>
          </cell>
        </row>
        <row r="18">
          <cell r="T18">
            <v>4.37</v>
          </cell>
        </row>
        <row r="19">
          <cell r="G19">
            <v>3.34</v>
          </cell>
          <cell r="H19">
            <v>2.17</v>
          </cell>
          <cell r="I19">
            <v>1.37</v>
          </cell>
          <cell r="J19">
            <v>0.64</v>
          </cell>
          <cell r="K19">
            <v>11.74</v>
          </cell>
          <cell r="L19">
            <v>7.37</v>
          </cell>
          <cell r="M19">
            <v>6.15</v>
          </cell>
          <cell r="N19">
            <v>5.2</v>
          </cell>
          <cell r="O19">
            <v>2.6</v>
          </cell>
          <cell r="P19">
            <v>1.16</v>
          </cell>
          <cell r="Q19">
            <v>0.93</v>
          </cell>
          <cell r="R19">
            <v>2.14</v>
          </cell>
          <cell r="S19">
            <v>1.68</v>
          </cell>
          <cell r="T19">
            <v>1.33</v>
          </cell>
        </row>
        <row r="20">
          <cell r="F20">
            <v>0.78</v>
          </cell>
          <cell r="G20">
            <v>0.65</v>
          </cell>
          <cell r="H20">
            <v>0.43</v>
          </cell>
          <cell r="I20">
            <v>0.32</v>
          </cell>
          <cell r="J20">
            <v>0.31</v>
          </cell>
          <cell r="K20">
            <v>0.22</v>
          </cell>
          <cell r="L20">
            <v>0.22</v>
          </cell>
          <cell r="M20">
            <v>0.18</v>
          </cell>
        </row>
        <row r="21">
          <cell r="H21">
            <v>0.61</v>
          </cell>
          <cell r="I21">
            <v>0.75</v>
          </cell>
          <cell r="J21">
            <v>0.74</v>
          </cell>
          <cell r="K21">
            <v>1.08</v>
          </cell>
          <cell r="L21">
            <v>1.45</v>
          </cell>
          <cell r="M21">
            <v>1.32</v>
          </cell>
          <cell r="N21">
            <v>1.15</v>
          </cell>
          <cell r="O21">
            <v>0.92</v>
          </cell>
          <cell r="P21">
            <v>0.35</v>
          </cell>
          <cell r="Q21">
            <v>0.39</v>
          </cell>
          <cell r="R21">
            <v>0.43</v>
          </cell>
          <cell r="S21">
            <v>0.47</v>
          </cell>
          <cell r="T21">
            <v>0.24</v>
          </cell>
        </row>
        <row r="22">
          <cell r="Q22">
            <v>0.36</v>
          </cell>
          <cell r="R22">
            <v>1.33</v>
          </cell>
          <cell r="S22">
            <v>1.36</v>
          </cell>
          <cell r="T22">
            <v>1.16</v>
          </cell>
        </row>
        <row r="23">
          <cell r="K23">
            <v>99.56</v>
          </cell>
          <cell r="L23">
            <v>75.43</v>
          </cell>
          <cell r="O23">
            <v>26.66</v>
          </cell>
          <cell r="Q23">
            <v>7.64</v>
          </cell>
          <cell r="R23">
            <v>12.15</v>
          </cell>
          <cell r="S23">
            <v>11.48</v>
          </cell>
          <cell r="T23">
            <v>5.13</v>
          </cell>
        </row>
        <row r="24">
          <cell r="G24">
            <v>3.09</v>
          </cell>
          <cell r="H24">
            <v>2.89</v>
          </cell>
          <cell r="I24">
            <v>2.31</v>
          </cell>
          <cell r="J24">
            <v>2.35</v>
          </cell>
          <cell r="K24">
            <v>1.12</v>
          </cell>
          <cell r="L24">
            <v>0.94</v>
          </cell>
          <cell r="M24">
            <v>0.92</v>
          </cell>
        </row>
        <row r="25">
          <cell r="F25">
            <v>228.92</v>
          </cell>
          <cell r="G25">
            <v>0.2</v>
          </cell>
          <cell r="H25">
            <v>0.2</v>
          </cell>
          <cell r="I25">
            <v>0.23</v>
          </cell>
          <cell r="J25">
            <v>0.17</v>
          </cell>
          <cell r="M25">
            <v>56.14</v>
          </cell>
          <cell r="N25">
            <v>36.79</v>
          </cell>
          <cell r="P25">
            <v>11.16</v>
          </cell>
        </row>
        <row r="26">
          <cell r="F26">
            <v>3.98</v>
          </cell>
          <cell r="G26">
            <v>6.33</v>
          </cell>
          <cell r="H26">
            <v>6.49</v>
          </cell>
          <cell r="I26">
            <v>6.44</v>
          </cell>
          <cell r="J26">
            <v>6.87</v>
          </cell>
          <cell r="K26">
            <v>5.79</v>
          </cell>
          <cell r="L26">
            <v>6.58</v>
          </cell>
          <cell r="M26">
            <v>7.61</v>
          </cell>
          <cell r="N26">
            <v>5.72</v>
          </cell>
          <cell r="O26">
            <v>7.01</v>
          </cell>
          <cell r="P26">
            <v>5.9</v>
          </cell>
          <cell r="Q26">
            <v>4.94</v>
          </cell>
          <cell r="R26">
            <v>4.9</v>
          </cell>
          <cell r="S26">
            <v>4.79</v>
          </cell>
          <cell r="T26">
            <v>3.43</v>
          </cell>
        </row>
        <row r="27">
          <cell r="P27">
            <v>1.4</v>
          </cell>
          <cell r="Q27">
            <v>1.57</v>
          </cell>
          <cell r="R27">
            <v>1.88</v>
          </cell>
          <cell r="S27">
            <v>1.72</v>
          </cell>
          <cell r="T27">
            <v>1.59</v>
          </cell>
        </row>
        <row r="31">
          <cell r="F31">
            <v>3.71</v>
          </cell>
          <cell r="G31">
            <v>6.87</v>
          </cell>
          <cell r="H31">
            <v>6.82</v>
          </cell>
          <cell r="I31">
            <v>5.32</v>
          </cell>
          <cell r="J31">
            <v>4.75</v>
          </cell>
          <cell r="K31">
            <v>4.52</v>
          </cell>
          <cell r="L31">
            <v>5.42</v>
          </cell>
          <cell r="M31">
            <v>6.08</v>
          </cell>
          <cell r="N31">
            <v>4.84</v>
          </cell>
          <cell r="O31">
            <v>2.72</v>
          </cell>
          <cell r="P31">
            <v>2.1</v>
          </cell>
          <cell r="Q31">
            <v>1.15</v>
          </cell>
          <cell r="R31">
            <v>0.57</v>
          </cell>
          <cell r="S31">
            <v>2.74</v>
          </cell>
          <cell r="T31">
            <v>3.35</v>
          </cell>
        </row>
        <row r="32">
          <cell r="F32">
            <v>3.65</v>
          </cell>
          <cell r="G32">
            <v>5.1</v>
          </cell>
          <cell r="H32">
            <v>5.92</v>
          </cell>
          <cell r="I32">
            <v>5.98</v>
          </cell>
          <cell r="J32">
            <v>5.67</v>
          </cell>
          <cell r="K32">
            <v>3.71</v>
          </cell>
          <cell r="L32">
            <v>3.51</v>
          </cell>
          <cell r="M32">
            <v>4.16</v>
          </cell>
          <cell r="N32">
            <v>3.55</v>
          </cell>
          <cell r="O32">
            <v>3.26</v>
          </cell>
          <cell r="P32">
            <v>1.09</v>
          </cell>
          <cell r="Q32">
            <v>1.24</v>
          </cell>
          <cell r="R32">
            <v>1.11</v>
          </cell>
          <cell r="S32">
            <v>1.51</v>
          </cell>
          <cell r="T32">
            <v>2.06</v>
          </cell>
        </row>
        <row r="33">
          <cell r="F33">
            <v>1.43</v>
          </cell>
          <cell r="G33">
            <v>1.65</v>
          </cell>
          <cell r="H33">
            <v>1.97</v>
          </cell>
          <cell r="I33">
            <v>2.01</v>
          </cell>
          <cell r="J33">
            <v>1.75</v>
          </cell>
          <cell r="P33">
            <v>0.43</v>
          </cell>
          <cell r="Q33">
            <v>0.48</v>
          </cell>
          <cell r="R33">
            <v>0.31</v>
          </cell>
          <cell r="S33">
            <v>1</v>
          </cell>
          <cell r="T33">
            <v>1.92</v>
          </cell>
        </row>
        <row r="34">
          <cell r="F34">
            <v>0.23</v>
          </cell>
          <cell r="G34">
            <v>0.32</v>
          </cell>
          <cell r="H34">
            <v>0.3</v>
          </cell>
          <cell r="I34">
            <v>0.35</v>
          </cell>
          <cell r="J34">
            <v>0.33</v>
          </cell>
          <cell r="K34">
            <v>0.41</v>
          </cell>
          <cell r="L34">
            <v>0.5</v>
          </cell>
          <cell r="M34">
            <v>0.58</v>
          </cell>
          <cell r="N34">
            <v>0.25</v>
          </cell>
          <cell r="O34">
            <v>0.3</v>
          </cell>
          <cell r="P34">
            <v>0.23</v>
          </cell>
          <cell r="Q34">
            <v>0.17</v>
          </cell>
          <cell r="R34">
            <v>0.19</v>
          </cell>
          <cell r="S34">
            <v>0.64</v>
          </cell>
          <cell r="T34">
            <v>0.44</v>
          </cell>
        </row>
        <row r="35">
          <cell r="F35">
            <v>0.27</v>
          </cell>
          <cell r="G35">
            <v>0.67</v>
          </cell>
          <cell r="H35">
            <v>0.57</v>
          </cell>
          <cell r="I35">
            <v>0.33</v>
          </cell>
          <cell r="J35">
            <v>0.36</v>
          </cell>
          <cell r="K35">
            <v>0.22</v>
          </cell>
          <cell r="L35">
            <v>0.45</v>
          </cell>
          <cell r="M35">
            <v>0.36</v>
          </cell>
          <cell r="N35">
            <v>0.18</v>
          </cell>
          <cell r="O35">
            <v>0.23</v>
          </cell>
          <cell r="P35">
            <v>0.13</v>
          </cell>
          <cell r="Q35">
            <v>0.17</v>
          </cell>
          <cell r="R35">
            <v>0.13</v>
          </cell>
          <cell r="S35">
            <v>0.32</v>
          </cell>
          <cell r="T35">
            <v>0.28</v>
          </cell>
        </row>
        <row r="38">
          <cell r="F38">
            <v>5.81</v>
          </cell>
          <cell r="G38">
            <v>0.63</v>
          </cell>
          <cell r="H38">
            <v>0.17</v>
          </cell>
          <cell r="I38">
            <v>0.72</v>
          </cell>
          <cell r="J38">
            <v>2.29</v>
          </cell>
          <cell r="K38">
            <v>4.54</v>
          </cell>
          <cell r="L38">
            <v>3.79</v>
          </cell>
          <cell r="M38">
            <v>8.52</v>
          </cell>
          <cell r="N38">
            <v>4.34</v>
          </cell>
          <cell r="O38">
            <v>7.47</v>
          </cell>
          <cell r="P38">
            <v>4.94</v>
          </cell>
          <cell r="Q38">
            <v>2.44</v>
          </cell>
          <cell r="R38">
            <v>3.44</v>
          </cell>
          <cell r="S38">
            <v>1.19</v>
          </cell>
          <cell r="T38">
            <v>2.31</v>
          </cell>
        </row>
        <row r="39">
          <cell r="F39">
            <v>5.06</v>
          </cell>
          <cell r="G39">
            <v>2.36</v>
          </cell>
          <cell r="H39">
            <v>1.92</v>
          </cell>
          <cell r="I39">
            <v>3.23</v>
          </cell>
          <cell r="J39">
            <v>2.06</v>
          </cell>
          <cell r="K39">
            <v>1.13</v>
          </cell>
          <cell r="L39">
            <v>0.94</v>
          </cell>
          <cell r="M39">
            <v>1.69</v>
          </cell>
          <cell r="N39">
            <v>0.98</v>
          </cell>
          <cell r="O39">
            <v>1.07</v>
          </cell>
          <cell r="P39">
            <v>0.5</v>
          </cell>
          <cell r="Q39">
            <v>0.36</v>
          </cell>
          <cell r="R39">
            <v>0.61</v>
          </cell>
          <cell r="S39">
            <v>0.74</v>
          </cell>
          <cell r="T39">
            <v>0.63</v>
          </cell>
        </row>
        <row r="40">
          <cell r="F40">
            <v>0.72</v>
          </cell>
          <cell r="G40">
            <v>0.7</v>
          </cell>
          <cell r="H40">
            <v>0.47</v>
          </cell>
          <cell r="I40">
            <v>0.69</v>
          </cell>
          <cell r="J40">
            <v>1.42</v>
          </cell>
          <cell r="K40">
            <v>1.27</v>
          </cell>
          <cell r="L40">
            <v>2.51</v>
          </cell>
          <cell r="M40">
            <v>2.3</v>
          </cell>
          <cell r="N40">
            <v>1.93</v>
          </cell>
          <cell r="O40">
            <v>2.6</v>
          </cell>
          <cell r="P40">
            <v>0.71</v>
          </cell>
          <cell r="Q40">
            <v>0.34</v>
          </cell>
          <cell r="R40">
            <v>0.91</v>
          </cell>
          <cell r="S40">
            <v>0.87</v>
          </cell>
          <cell r="T40">
            <v>1.01</v>
          </cell>
        </row>
        <row r="41">
          <cell r="F41">
            <v>2.82</v>
          </cell>
          <cell r="G41">
            <v>1.19</v>
          </cell>
          <cell r="H41">
            <v>0.73</v>
          </cell>
          <cell r="I41">
            <v>0.55</v>
          </cell>
          <cell r="J41">
            <v>0.37</v>
          </cell>
          <cell r="K41">
            <v>0.29</v>
          </cell>
          <cell r="L41">
            <v>0.45</v>
          </cell>
        </row>
        <row r="42">
          <cell r="F42">
            <v>124.99</v>
          </cell>
          <cell r="K42">
            <v>4.85</v>
          </cell>
          <cell r="L42">
            <v>9.98</v>
          </cell>
          <cell r="M42">
            <v>13.23</v>
          </cell>
          <cell r="N42">
            <v>10.18</v>
          </cell>
          <cell r="O42">
            <v>8.63</v>
          </cell>
          <cell r="P42">
            <v>0.08</v>
          </cell>
          <cell r="Q42">
            <v>0.05</v>
          </cell>
          <cell r="S42">
            <v>0.57</v>
          </cell>
          <cell r="T42">
            <v>0.04</v>
          </cell>
        </row>
        <row r="43">
          <cell r="F43">
            <v>0.69</v>
          </cell>
          <cell r="G43">
            <v>1</v>
          </cell>
          <cell r="H43">
            <v>1.03</v>
          </cell>
          <cell r="I43">
            <v>1.01</v>
          </cell>
          <cell r="J43">
            <v>2.29</v>
          </cell>
          <cell r="K43">
            <v>1</v>
          </cell>
          <cell r="L43">
            <v>1.28</v>
          </cell>
          <cell r="M43">
            <v>0.86</v>
          </cell>
          <cell r="N43">
            <v>1.55</v>
          </cell>
          <cell r="O43">
            <v>2.02</v>
          </cell>
          <cell r="P43">
            <v>0.66</v>
          </cell>
          <cell r="Q43">
            <v>0.35</v>
          </cell>
          <cell r="R43">
            <v>0.34</v>
          </cell>
          <cell r="S43">
            <v>1.02</v>
          </cell>
          <cell r="T43">
            <v>2.96</v>
          </cell>
        </row>
        <row r="45">
          <cell r="F45">
            <v>4.75</v>
          </cell>
          <cell r="G45">
            <v>5.01</v>
          </cell>
          <cell r="H45">
            <v>4.4</v>
          </cell>
          <cell r="I45">
            <v>5.03</v>
          </cell>
          <cell r="J45">
            <v>4.64</v>
          </cell>
          <cell r="K45">
            <v>3.21</v>
          </cell>
          <cell r="L45">
            <v>3.79</v>
          </cell>
          <cell r="M45">
            <v>3.73</v>
          </cell>
          <cell r="N45">
            <v>3.06</v>
          </cell>
          <cell r="O45">
            <v>2.79</v>
          </cell>
          <cell r="P45">
            <v>0.49</v>
          </cell>
          <cell r="S45">
            <v>0.06</v>
          </cell>
          <cell r="T45">
            <v>1.05</v>
          </cell>
        </row>
        <row r="46">
          <cell r="F46">
            <v>0.11</v>
          </cell>
          <cell r="G46">
            <v>0.15</v>
          </cell>
          <cell r="H46">
            <v>0.2</v>
          </cell>
          <cell r="I46">
            <v>0.19</v>
          </cell>
          <cell r="J46">
            <v>0.24</v>
          </cell>
          <cell r="K46">
            <v>1.99</v>
          </cell>
          <cell r="L46">
            <v>2.29</v>
          </cell>
          <cell r="O46">
            <v>4.04</v>
          </cell>
          <cell r="P46">
            <v>0.02</v>
          </cell>
          <cell r="R46">
            <v>1.51</v>
          </cell>
          <cell r="S46">
            <v>0.98</v>
          </cell>
          <cell r="T46">
            <v>13.12</v>
          </cell>
        </row>
        <row r="48">
          <cell r="F48">
            <v>13.39</v>
          </cell>
          <cell r="G48">
            <v>9.9</v>
          </cell>
          <cell r="H48">
            <v>9.55</v>
          </cell>
          <cell r="I48">
            <v>8.35</v>
          </cell>
          <cell r="J48">
            <v>1.92</v>
          </cell>
          <cell r="K48">
            <v>22.88</v>
          </cell>
          <cell r="L48">
            <v>32.47</v>
          </cell>
          <cell r="M48">
            <v>39.21</v>
          </cell>
          <cell r="N48">
            <v>22.29</v>
          </cell>
          <cell r="O48">
            <v>18.07</v>
          </cell>
          <cell r="P48">
            <v>2.49</v>
          </cell>
          <cell r="Q48">
            <v>0.06</v>
          </cell>
          <cell r="R48">
            <v>0.08</v>
          </cell>
          <cell r="S48">
            <v>0.25</v>
          </cell>
          <cell r="T48">
            <v>1.04</v>
          </cell>
        </row>
        <row r="49">
          <cell r="F49">
            <v>0.54</v>
          </cell>
          <cell r="G49">
            <v>0.86</v>
          </cell>
          <cell r="H49">
            <v>0.47</v>
          </cell>
          <cell r="I49">
            <v>1.66</v>
          </cell>
          <cell r="J49">
            <v>16.68</v>
          </cell>
          <cell r="K49">
            <v>5.79</v>
          </cell>
          <cell r="L49">
            <v>8.82</v>
          </cell>
          <cell r="M49">
            <v>10</v>
          </cell>
          <cell r="N49">
            <v>6.91</v>
          </cell>
          <cell r="O49">
            <v>6.79</v>
          </cell>
          <cell r="P49">
            <v>1.16</v>
          </cell>
          <cell r="Q49">
            <v>0.03</v>
          </cell>
          <cell r="R49">
            <v>0.41</v>
          </cell>
          <cell r="S49">
            <v>1.16</v>
          </cell>
          <cell r="T49">
            <v>1.65</v>
          </cell>
        </row>
        <row r="50">
          <cell r="F50">
            <v>14.16</v>
          </cell>
          <cell r="G50">
            <v>16.32</v>
          </cell>
          <cell r="H50">
            <v>17.03</v>
          </cell>
          <cell r="I50">
            <v>13.89</v>
          </cell>
          <cell r="J50">
            <v>13.71</v>
          </cell>
          <cell r="K50">
            <v>11.33</v>
          </cell>
          <cell r="L50">
            <v>12.49</v>
          </cell>
          <cell r="M50">
            <v>9.16</v>
          </cell>
          <cell r="N50">
            <v>10.66</v>
          </cell>
          <cell r="O50">
            <v>12.57</v>
          </cell>
          <cell r="P50">
            <v>2.66</v>
          </cell>
          <cell r="Q50">
            <v>0.93</v>
          </cell>
          <cell r="R50">
            <v>1.54</v>
          </cell>
          <cell r="S50">
            <v>2.29</v>
          </cell>
          <cell r="T50">
            <v>2.15</v>
          </cell>
        </row>
        <row r="51">
          <cell r="F51">
            <v>3.92</v>
          </cell>
          <cell r="G51">
            <v>2.96</v>
          </cell>
          <cell r="H51">
            <v>3.86</v>
          </cell>
          <cell r="I51">
            <v>3.27</v>
          </cell>
          <cell r="J51">
            <v>3.04</v>
          </cell>
          <cell r="K51">
            <v>3.31</v>
          </cell>
          <cell r="L51">
            <v>3.3</v>
          </cell>
          <cell r="M51">
            <v>4.44</v>
          </cell>
          <cell r="N51">
            <v>3.65</v>
          </cell>
          <cell r="O51">
            <v>4.07</v>
          </cell>
          <cell r="P51">
            <v>1.21</v>
          </cell>
          <cell r="Q51">
            <v>0.5</v>
          </cell>
          <cell r="R51">
            <v>0.92</v>
          </cell>
          <cell r="S51">
            <v>1.12</v>
          </cell>
          <cell r="T51">
            <v>1.81</v>
          </cell>
        </row>
        <row r="54">
          <cell r="F54">
            <v>5.09</v>
          </cell>
          <cell r="G54">
            <v>0.95</v>
          </cell>
          <cell r="H54">
            <v>1.12</v>
          </cell>
          <cell r="I54">
            <v>1</v>
          </cell>
          <cell r="J54">
            <v>1.07</v>
          </cell>
          <cell r="K54">
            <v>4.45</v>
          </cell>
          <cell r="L54">
            <v>3.9</v>
          </cell>
          <cell r="M54">
            <v>23.71</v>
          </cell>
          <cell r="N54">
            <v>17.44</v>
          </cell>
          <cell r="O54">
            <v>3.94</v>
          </cell>
          <cell r="P54">
            <v>2.4</v>
          </cell>
          <cell r="Q54">
            <v>0.73</v>
          </cell>
          <cell r="R54">
            <v>0.67</v>
          </cell>
          <cell r="S54">
            <v>1.04</v>
          </cell>
          <cell r="T54">
            <v>1.2</v>
          </cell>
        </row>
        <row r="55">
          <cell r="F55">
            <v>13.91</v>
          </cell>
          <cell r="G55">
            <v>16.95</v>
          </cell>
          <cell r="H55">
            <v>25.29</v>
          </cell>
          <cell r="I55">
            <v>25.43</v>
          </cell>
          <cell r="J55">
            <v>24.12</v>
          </cell>
          <cell r="K55">
            <v>24.01</v>
          </cell>
          <cell r="L55">
            <v>28.44</v>
          </cell>
          <cell r="M55">
            <v>28.46</v>
          </cell>
          <cell r="N55">
            <v>18.76</v>
          </cell>
          <cell r="O55">
            <v>10.54</v>
          </cell>
          <cell r="P55">
            <v>3.1</v>
          </cell>
          <cell r="Q55">
            <v>1.76</v>
          </cell>
          <cell r="R55">
            <v>2.99</v>
          </cell>
          <cell r="S55">
            <v>4.87</v>
          </cell>
          <cell r="T55">
            <v>6.35</v>
          </cell>
        </row>
        <row r="56">
          <cell r="F56">
            <v>0.13</v>
          </cell>
          <cell r="G56">
            <v>0.22</v>
          </cell>
          <cell r="H56">
            <v>0.26</v>
          </cell>
          <cell r="I56">
            <v>0.25</v>
          </cell>
          <cell r="J56">
            <v>0.31</v>
          </cell>
          <cell r="K56">
            <v>2.56</v>
          </cell>
          <cell r="L56">
            <v>3.68</v>
          </cell>
          <cell r="M56">
            <v>2.72</v>
          </cell>
          <cell r="N56">
            <v>3.91</v>
          </cell>
          <cell r="O56">
            <v>4.03</v>
          </cell>
          <cell r="P56">
            <v>0.71</v>
          </cell>
          <cell r="Q56">
            <v>0.02</v>
          </cell>
          <cell r="R56">
            <v>0.25</v>
          </cell>
          <cell r="S56">
            <v>0.55</v>
          </cell>
          <cell r="T56">
            <v>0.75</v>
          </cell>
        </row>
        <row r="57">
          <cell r="F57">
            <v>1</v>
          </cell>
          <cell r="G57">
            <v>0.67</v>
          </cell>
          <cell r="H57">
            <v>0.5</v>
          </cell>
          <cell r="I57">
            <v>0.45</v>
          </cell>
          <cell r="J57">
            <v>0.27</v>
          </cell>
          <cell r="K57">
            <v>0.87</v>
          </cell>
          <cell r="L57">
            <v>0.73</v>
          </cell>
          <cell r="M57">
            <v>0.45</v>
          </cell>
          <cell r="N57">
            <v>0.7</v>
          </cell>
          <cell r="O57">
            <v>0.57</v>
          </cell>
          <cell r="P57">
            <v>0.21</v>
          </cell>
          <cell r="Q57">
            <v>0.13</v>
          </cell>
          <cell r="R57">
            <v>0.13</v>
          </cell>
          <cell r="S57">
            <v>0.04</v>
          </cell>
          <cell r="T57">
            <v>0.03</v>
          </cell>
        </row>
        <row r="58">
          <cell r="F58">
            <v>3.25</v>
          </cell>
          <cell r="G58">
            <v>3.14</v>
          </cell>
          <cell r="H58">
            <v>2.69</v>
          </cell>
          <cell r="I58">
            <v>2.23</v>
          </cell>
          <cell r="J58">
            <v>1.71</v>
          </cell>
          <cell r="K58">
            <v>1</v>
          </cell>
          <cell r="L58">
            <v>1.22</v>
          </cell>
          <cell r="M58">
            <v>2.18</v>
          </cell>
          <cell r="N58">
            <v>3.3</v>
          </cell>
          <cell r="O58">
            <v>5.5</v>
          </cell>
          <cell r="P58">
            <v>1.97</v>
          </cell>
          <cell r="Q58">
            <v>1.36</v>
          </cell>
          <cell r="R58">
            <v>2.51</v>
          </cell>
          <cell r="S58">
            <v>2.48</v>
          </cell>
          <cell r="T58">
            <v>1.96</v>
          </cell>
        </row>
        <row r="59">
          <cell r="F59">
            <v>24.86</v>
          </cell>
          <cell r="G59">
            <v>31.26</v>
          </cell>
          <cell r="H59">
            <v>36.54</v>
          </cell>
          <cell r="I59">
            <v>28.42</v>
          </cell>
          <cell r="J59">
            <v>35.9</v>
          </cell>
          <cell r="K59">
            <v>27.47</v>
          </cell>
          <cell r="L59">
            <v>45.36</v>
          </cell>
          <cell r="M59">
            <v>34.15</v>
          </cell>
          <cell r="N59">
            <v>26.94</v>
          </cell>
          <cell r="O59">
            <v>13.38</v>
          </cell>
          <cell r="P59">
            <v>3.99</v>
          </cell>
          <cell r="Q59">
            <v>1.5</v>
          </cell>
          <cell r="R59">
            <v>2.45</v>
          </cell>
          <cell r="S59">
            <v>3.27</v>
          </cell>
          <cell r="T59">
            <v>2.12</v>
          </cell>
        </row>
        <row r="60">
          <cell r="F60">
            <v>0.28</v>
          </cell>
          <cell r="G60">
            <v>1.26</v>
          </cell>
          <cell r="H60">
            <v>0.66</v>
          </cell>
          <cell r="I60">
            <v>0.52</v>
          </cell>
          <cell r="J60">
            <v>0.47</v>
          </cell>
          <cell r="K60">
            <v>0.46</v>
          </cell>
          <cell r="N60">
            <v>0.04</v>
          </cell>
        </row>
        <row r="61">
          <cell r="F61">
            <v>29.57</v>
          </cell>
          <cell r="G61">
            <v>24.4</v>
          </cell>
          <cell r="H61">
            <v>29.94</v>
          </cell>
          <cell r="I61">
            <v>25.48</v>
          </cell>
          <cell r="J61">
            <v>26.92</v>
          </cell>
          <cell r="K61">
            <v>25</v>
          </cell>
          <cell r="L61">
            <v>33.97</v>
          </cell>
          <cell r="M61">
            <v>37.28</v>
          </cell>
          <cell r="N61">
            <v>32.21</v>
          </cell>
          <cell r="O61">
            <v>18.93</v>
          </cell>
          <cell r="P61">
            <v>8.44</v>
          </cell>
          <cell r="Q61">
            <v>2.63</v>
          </cell>
          <cell r="R61">
            <v>8.59</v>
          </cell>
          <cell r="S61">
            <v>9.35</v>
          </cell>
          <cell r="T61">
            <v>6.63</v>
          </cell>
        </row>
        <row r="62">
          <cell r="F62">
            <v>0.04</v>
          </cell>
          <cell r="G62">
            <v>0.05</v>
          </cell>
          <cell r="H62">
            <v>0.04</v>
          </cell>
        </row>
        <row r="63">
          <cell r="F63">
            <v>4.48</v>
          </cell>
          <cell r="G63">
            <v>2.42</v>
          </cell>
          <cell r="H63">
            <v>3.26</v>
          </cell>
          <cell r="I63">
            <v>3.62</v>
          </cell>
          <cell r="J63">
            <v>8.65</v>
          </cell>
          <cell r="K63">
            <v>17.26</v>
          </cell>
          <cell r="L63">
            <v>8.98</v>
          </cell>
          <cell r="M63">
            <v>12.38</v>
          </cell>
          <cell r="N63">
            <v>7.68</v>
          </cell>
          <cell r="O63">
            <v>0.23</v>
          </cell>
          <cell r="P63">
            <v>4.82</v>
          </cell>
          <cell r="Q63">
            <v>2.02</v>
          </cell>
          <cell r="R63">
            <v>3.98</v>
          </cell>
          <cell r="S63">
            <v>6.33</v>
          </cell>
          <cell r="T63">
            <v>2.26</v>
          </cell>
        </row>
        <row r="64">
          <cell r="F64">
            <v>0.05</v>
          </cell>
          <cell r="G64">
            <v>0.08</v>
          </cell>
          <cell r="H64">
            <v>0.07</v>
          </cell>
          <cell r="I64">
            <v>0.06</v>
          </cell>
        </row>
        <row r="65">
          <cell r="F65">
            <v>5.36</v>
          </cell>
          <cell r="G65">
            <v>2.81</v>
          </cell>
          <cell r="H65">
            <v>1.93</v>
          </cell>
          <cell r="I65">
            <v>1.49</v>
          </cell>
          <cell r="J65">
            <v>1.17</v>
          </cell>
          <cell r="K65">
            <v>1.16</v>
          </cell>
          <cell r="L65">
            <v>1.62</v>
          </cell>
          <cell r="M65">
            <v>2.17</v>
          </cell>
          <cell r="N65">
            <v>1.83</v>
          </cell>
          <cell r="O65">
            <v>1.94</v>
          </cell>
          <cell r="P65">
            <v>0.82</v>
          </cell>
          <cell r="Q65">
            <v>0.51</v>
          </cell>
          <cell r="R65">
            <v>1.21</v>
          </cell>
          <cell r="S65">
            <v>0.89</v>
          </cell>
          <cell r="T65">
            <v>1.19</v>
          </cell>
        </row>
        <row r="66">
          <cell r="F66">
            <v>2.29</v>
          </cell>
          <cell r="G66">
            <v>0.86</v>
          </cell>
          <cell r="H66">
            <v>0.61</v>
          </cell>
          <cell r="I66">
            <v>0.22</v>
          </cell>
          <cell r="J66">
            <v>0.81</v>
          </cell>
          <cell r="K66">
            <v>0.34</v>
          </cell>
          <cell r="L66">
            <v>0.39</v>
          </cell>
          <cell r="N66">
            <v>0.05</v>
          </cell>
          <cell r="S66">
            <v>0.04</v>
          </cell>
          <cell r="T66">
            <v>0.03</v>
          </cell>
        </row>
        <row r="67">
          <cell r="F67">
            <v>7.19</v>
          </cell>
          <cell r="G67">
            <v>5.03</v>
          </cell>
          <cell r="H67">
            <v>1.57</v>
          </cell>
          <cell r="I67">
            <v>0.46</v>
          </cell>
          <cell r="J67">
            <v>0.09</v>
          </cell>
          <cell r="K67">
            <v>0.25</v>
          </cell>
          <cell r="L67">
            <v>0.34</v>
          </cell>
          <cell r="M67">
            <v>0.43</v>
          </cell>
          <cell r="N67">
            <v>0.37</v>
          </cell>
          <cell r="O67">
            <v>0.45</v>
          </cell>
          <cell r="P67">
            <v>0.34</v>
          </cell>
          <cell r="Q67">
            <v>0.27</v>
          </cell>
          <cell r="R67">
            <v>0.15</v>
          </cell>
          <cell r="S67">
            <v>0.47</v>
          </cell>
          <cell r="T67">
            <v>0.81</v>
          </cell>
        </row>
        <row r="70">
          <cell r="F70">
            <v>54.97</v>
          </cell>
          <cell r="G70">
            <v>0.48</v>
          </cell>
          <cell r="H70">
            <v>1.44</v>
          </cell>
          <cell r="I70">
            <v>1.11</v>
          </cell>
          <cell r="J70">
            <v>0.75</v>
          </cell>
          <cell r="K70">
            <v>1.21</v>
          </cell>
          <cell r="L70">
            <v>1.62</v>
          </cell>
          <cell r="M70">
            <v>2.79</v>
          </cell>
          <cell r="N70">
            <v>2.01</v>
          </cell>
          <cell r="O70">
            <v>2.62</v>
          </cell>
          <cell r="P70">
            <v>0.86</v>
          </cell>
          <cell r="Q70">
            <v>0.67</v>
          </cell>
          <cell r="R70">
            <v>1.1</v>
          </cell>
          <cell r="S70">
            <v>1.01</v>
          </cell>
          <cell r="T70">
            <v>1.29</v>
          </cell>
        </row>
        <row r="71">
          <cell r="F71">
            <v>0.85</v>
          </cell>
          <cell r="G71">
            <v>0.99</v>
          </cell>
          <cell r="H71">
            <v>1.19</v>
          </cell>
          <cell r="I71">
            <v>1.37</v>
          </cell>
          <cell r="J71">
            <v>3.1</v>
          </cell>
          <cell r="K71">
            <v>3.77</v>
          </cell>
          <cell r="L71">
            <v>3.9</v>
          </cell>
          <cell r="M71">
            <v>6.57</v>
          </cell>
          <cell r="N71">
            <v>5.29</v>
          </cell>
          <cell r="O71">
            <v>4.66</v>
          </cell>
          <cell r="P71">
            <v>1.09</v>
          </cell>
          <cell r="Q71">
            <v>0.67</v>
          </cell>
          <cell r="R71">
            <v>0.94</v>
          </cell>
          <cell r="S71">
            <v>1.06</v>
          </cell>
          <cell r="T71">
            <v>1.26</v>
          </cell>
        </row>
        <row r="72">
          <cell r="F72">
            <v>0.64</v>
          </cell>
          <cell r="G72">
            <v>0.61</v>
          </cell>
          <cell r="H72">
            <v>0.46</v>
          </cell>
          <cell r="I72">
            <v>0.07</v>
          </cell>
          <cell r="J72">
            <v>0.14</v>
          </cell>
          <cell r="K72">
            <v>0.29</v>
          </cell>
          <cell r="L72">
            <v>0.45</v>
          </cell>
          <cell r="M72">
            <v>0.15</v>
          </cell>
          <cell r="O72">
            <v>0.01</v>
          </cell>
        </row>
        <row r="73">
          <cell r="F73">
            <v>1.41</v>
          </cell>
          <cell r="G73">
            <v>1.48</v>
          </cell>
          <cell r="H73">
            <v>2.06</v>
          </cell>
          <cell r="I73">
            <v>1.75</v>
          </cell>
          <cell r="J73">
            <v>1.58</v>
          </cell>
          <cell r="K73">
            <v>1.15</v>
          </cell>
          <cell r="L73">
            <v>1.18</v>
          </cell>
          <cell r="M73">
            <v>1.41</v>
          </cell>
          <cell r="N73">
            <v>1.21</v>
          </cell>
          <cell r="O73">
            <v>2.19</v>
          </cell>
          <cell r="P73">
            <v>0.93</v>
          </cell>
          <cell r="Q73">
            <v>0.64</v>
          </cell>
          <cell r="R73">
            <v>1.13</v>
          </cell>
          <cell r="S73">
            <v>1.56</v>
          </cell>
          <cell r="T73">
            <v>1.06</v>
          </cell>
        </row>
        <row r="74">
          <cell r="F74">
            <v>126.61</v>
          </cell>
          <cell r="K74">
            <v>11.27</v>
          </cell>
          <cell r="L74">
            <v>11.5</v>
          </cell>
          <cell r="M74">
            <v>10.26</v>
          </cell>
          <cell r="N74">
            <v>7.04</v>
          </cell>
          <cell r="O74">
            <v>5.27</v>
          </cell>
          <cell r="P74">
            <v>0.95</v>
          </cell>
          <cell r="Q74">
            <v>0.05</v>
          </cell>
          <cell r="R74">
            <v>0.46</v>
          </cell>
          <cell r="S74">
            <v>1.54</v>
          </cell>
          <cell r="T74">
            <v>2.23</v>
          </cell>
        </row>
        <row r="76">
          <cell r="F76">
            <v>4.38</v>
          </cell>
          <cell r="G76">
            <v>4.37</v>
          </cell>
          <cell r="H76">
            <v>3.97</v>
          </cell>
          <cell r="I76">
            <v>3.47</v>
          </cell>
          <cell r="J76">
            <v>2.19</v>
          </cell>
          <cell r="K76">
            <v>1.43</v>
          </cell>
          <cell r="L76">
            <v>1.78</v>
          </cell>
          <cell r="M76">
            <v>1.62</v>
          </cell>
          <cell r="N76">
            <v>1.62</v>
          </cell>
          <cell r="O76">
            <v>2.24</v>
          </cell>
          <cell r="P76">
            <v>0.58</v>
          </cell>
          <cell r="Q76">
            <v>0.3</v>
          </cell>
          <cell r="R76">
            <v>0.74</v>
          </cell>
          <cell r="S76">
            <v>2.97</v>
          </cell>
          <cell r="T76">
            <v>2.7</v>
          </cell>
        </row>
        <row r="78">
          <cell r="F78">
            <v>1.3</v>
          </cell>
          <cell r="G78">
            <v>1.97</v>
          </cell>
          <cell r="H78">
            <v>1.56</v>
          </cell>
          <cell r="I78">
            <v>1.3</v>
          </cell>
          <cell r="J78">
            <v>1.31</v>
          </cell>
          <cell r="K78">
            <v>0.87</v>
          </cell>
          <cell r="L78">
            <v>3.79</v>
          </cell>
          <cell r="M78">
            <v>32.34</v>
          </cell>
          <cell r="N78">
            <v>36.2</v>
          </cell>
          <cell r="O78">
            <v>13.67</v>
          </cell>
          <cell r="P78">
            <v>4.17</v>
          </cell>
          <cell r="Q78">
            <v>1.75</v>
          </cell>
          <cell r="R78">
            <v>2.57</v>
          </cell>
          <cell r="S78">
            <v>2.34</v>
          </cell>
          <cell r="T78">
            <v>1.48</v>
          </cell>
        </row>
        <row r="79">
          <cell r="F79">
            <v>0.19</v>
          </cell>
          <cell r="G79">
            <v>0.26</v>
          </cell>
          <cell r="H79">
            <v>0.29</v>
          </cell>
          <cell r="I79">
            <v>0.19</v>
          </cell>
          <cell r="J79">
            <v>0.06</v>
          </cell>
          <cell r="K79">
            <v>8.96</v>
          </cell>
          <cell r="L79">
            <v>10.99</v>
          </cell>
          <cell r="M79">
            <v>10.51</v>
          </cell>
          <cell r="N79">
            <v>5.71</v>
          </cell>
          <cell r="O79">
            <v>0.95</v>
          </cell>
          <cell r="P79">
            <v>0.53</v>
          </cell>
          <cell r="Q79">
            <v>0.23</v>
          </cell>
          <cell r="R79">
            <v>0.18</v>
          </cell>
          <cell r="S79">
            <v>0.49</v>
          </cell>
          <cell r="T79">
            <v>2.18</v>
          </cell>
        </row>
        <row r="80">
          <cell r="F80">
            <v>2.37</v>
          </cell>
          <cell r="G80">
            <v>3.1</v>
          </cell>
          <cell r="H80">
            <v>4.2</v>
          </cell>
          <cell r="I80">
            <v>4.73</v>
          </cell>
          <cell r="J80">
            <v>5.5</v>
          </cell>
          <cell r="K80">
            <v>5.48</v>
          </cell>
          <cell r="L80">
            <v>5.91</v>
          </cell>
          <cell r="M80">
            <v>3.91</v>
          </cell>
          <cell r="N80">
            <v>4.59</v>
          </cell>
          <cell r="O80">
            <v>3.23</v>
          </cell>
          <cell r="P80">
            <v>1.09</v>
          </cell>
          <cell r="Q80">
            <v>0.73</v>
          </cell>
          <cell r="R80">
            <v>1.94</v>
          </cell>
          <cell r="S80">
            <v>2.65</v>
          </cell>
          <cell r="T80">
            <v>3.8</v>
          </cell>
        </row>
        <row r="82">
          <cell r="F82">
            <v>12.34</v>
          </cell>
          <cell r="G82">
            <v>15.31</v>
          </cell>
          <cell r="H82">
            <v>14.68</v>
          </cell>
          <cell r="I82">
            <v>13.74</v>
          </cell>
          <cell r="J82">
            <v>12.93</v>
          </cell>
          <cell r="K82">
            <v>12.01</v>
          </cell>
          <cell r="L82">
            <v>11.65</v>
          </cell>
          <cell r="M82">
            <v>21.45</v>
          </cell>
          <cell r="N82">
            <v>16.01</v>
          </cell>
          <cell r="O82">
            <v>12.95</v>
          </cell>
          <cell r="P82">
            <v>0.85</v>
          </cell>
          <cell r="Q82">
            <v>0.43</v>
          </cell>
          <cell r="R82">
            <v>1.27</v>
          </cell>
          <cell r="S82">
            <v>1.14</v>
          </cell>
          <cell r="T82">
            <v>4.27</v>
          </cell>
        </row>
        <row r="83">
          <cell r="F83">
            <v>1.21</v>
          </cell>
          <cell r="G83">
            <v>1.07</v>
          </cell>
          <cell r="H83">
            <v>0.87</v>
          </cell>
          <cell r="I83">
            <v>0.65</v>
          </cell>
          <cell r="J83">
            <v>0.53</v>
          </cell>
          <cell r="K83">
            <v>0.43</v>
          </cell>
          <cell r="L83">
            <v>0.39</v>
          </cell>
          <cell r="M83">
            <v>0.18</v>
          </cell>
          <cell r="N83">
            <v>0.21</v>
          </cell>
        </row>
        <row r="84">
          <cell r="F84">
            <v>2.88</v>
          </cell>
          <cell r="G84">
            <v>7.09</v>
          </cell>
          <cell r="H84">
            <v>2.67</v>
          </cell>
          <cell r="I84">
            <v>1</v>
          </cell>
          <cell r="J84">
            <v>2.55</v>
          </cell>
          <cell r="K84">
            <v>32.95</v>
          </cell>
          <cell r="L84">
            <v>38.76</v>
          </cell>
          <cell r="M84">
            <v>40.13</v>
          </cell>
          <cell r="N84">
            <v>28.84</v>
          </cell>
          <cell r="P84">
            <v>0.56</v>
          </cell>
          <cell r="Q84">
            <v>0.05</v>
          </cell>
          <cell r="R84">
            <v>0.95</v>
          </cell>
          <cell r="S84">
            <v>2.63</v>
          </cell>
          <cell r="T84">
            <v>4.22</v>
          </cell>
        </row>
        <row r="85">
          <cell r="F85">
            <v>1.01</v>
          </cell>
          <cell r="G85">
            <v>0.79</v>
          </cell>
          <cell r="H85">
            <v>0.61</v>
          </cell>
          <cell r="I85">
            <v>1.1</v>
          </cell>
          <cell r="J85">
            <v>0.46</v>
          </cell>
          <cell r="K85">
            <v>0.34</v>
          </cell>
          <cell r="L85">
            <v>0.34</v>
          </cell>
          <cell r="Q85">
            <v>0.01</v>
          </cell>
          <cell r="R85">
            <v>0.07</v>
          </cell>
          <cell r="S85">
            <v>0.18</v>
          </cell>
          <cell r="T85">
            <v>0.4</v>
          </cell>
        </row>
        <row r="86">
          <cell r="F86">
            <v>24.95</v>
          </cell>
          <cell r="G86">
            <v>32.67</v>
          </cell>
          <cell r="H86">
            <v>32.32</v>
          </cell>
          <cell r="I86">
            <v>27.58</v>
          </cell>
          <cell r="J86">
            <v>23.61</v>
          </cell>
          <cell r="K86">
            <v>16.79</v>
          </cell>
          <cell r="L86">
            <v>19.25</v>
          </cell>
          <cell r="M86">
            <v>21.86</v>
          </cell>
          <cell r="N86">
            <v>15.58</v>
          </cell>
          <cell r="O86">
            <v>11.05</v>
          </cell>
          <cell r="P86">
            <v>2.47</v>
          </cell>
          <cell r="Q86">
            <v>1.43</v>
          </cell>
          <cell r="R86">
            <v>3.15</v>
          </cell>
          <cell r="S86">
            <v>0.27</v>
          </cell>
          <cell r="T86">
            <v>3.73</v>
          </cell>
        </row>
        <row r="87">
          <cell r="F87">
            <v>2.64</v>
          </cell>
          <cell r="G87">
            <v>3.03</v>
          </cell>
          <cell r="H87">
            <v>4.05</v>
          </cell>
          <cell r="I87">
            <v>4.05</v>
          </cell>
          <cell r="J87">
            <v>4.65</v>
          </cell>
          <cell r="K87">
            <v>12.73</v>
          </cell>
          <cell r="L87">
            <v>18.07</v>
          </cell>
          <cell r="M87">
            <v>23.87</v>
          </cell>
          <cell r="N87">
            <v>14.55</v>
          </cell>
          <cell r="O87">
            <v>12.41</v>
          </cell>
          <cell r="P87">
            <v>2.57</v>
          </cell>
          <cell r="Q87">
            <v>2.07</v>
          </cell>
          <cell r="R87">
            <v>2.72</v>
          </cell>
          <cell r="S87">
            <v>3.12</v>
          </cell>
          <cell r="T87">
            <v>3.81</v>
          </cell>
        </row>
        <row r="88">
          <cell r="F88">
            <v>1.67</v>
          </cell>
          <cell r="G88">
            <v>1.4</v>
          </cell>
          <cell r="H88">
            <v>1.24</v>
          </cell>
          <cell r="I88">
            <v>1.1</v>
          </cell>
          <cell r="J88">
            <v>1.05</v>
          </cell>
          <cell r="K88">
            <v>1.05</v>
          </cell>
          <cell r="L88">
            <v>1.73</v>
          </cell>
          <cell r="M88">
            <v>2.82</v>
          </cell>
          <cell r="N88">
            <v>1.75</v>
          </cell>
          <cell r="O88">
            <v>2.31</v>
          </cell>
          <cell r="P88">
            <v>0.64</v>
          </cell>
          <cell r="Q88">
            <v>0.44</v>
          </cell>
          <cell r="R88">
            <v>0.74</v>
          </cell>
          <cell r="S88">
            <v>0.67</v>
          </cell>
          <cell r="T88">
            <v>1.26</v>
          </cell>
        </row>
        <row r="98">
          <cell r="F98">
            <v>1.87</v>
          </cell>
          <cell r="G98">
            <v>1.64</v>
          </cell>
          <cell r="H98">
            <v>1.26</v>
          </cell>
          <cell r="I98">
            <v>0.74</v>
          </cell>
          <cell r="J98">
            <v>1.29</v>
          </cell>
        </row>
        <row r="101">
          <cell r="F101">
            <v>1.26</v>
          </cell>
          <cell r="G101">
            <v>1.26</v>
          </cell>
          <cell r="H101">
            <v>0.86</v>
          </cell>
          <cell r="I101">
            <v>0.61</v>
          </cell>
          <cell r="J101">
            <v>0.65</v>
          </cell>
          <cell r="K101">
            <v>0.75</v>
          </cell>
          <cell r="L101">
            <v>1.28</v>
          </cell>
          <cell r="M101">
            <v>1.75</v>
          </cell>
          <cell r="N101">
            <v>1.43</v>
          </cell>
          <cell r="O101">
            <v>1.26</v>
          </cell>
          <cell r="P101">
            <v>0.93</v>
          </cell>
          <cell r="Q101">
            <v>0.33</v>
          </cell>
          <cell r="R101">
            <v>0.26</v>
          </cell>
          <cell r="S101">
            <v>2.18</v>
          </cell>
          <cell r="T101">
            <v>0.95</v>
          </cell>
        </row>
        <row r="102">
          <cell r="F102">
            <v>0.25</v>
          </cell>
          <cell r="G102">
            <v>0.44</v>
          </cell>
          <cell r="H102">
            <v>0.5</v>
          </cell>
          <cell r="I102">
            <v>0.43</v>
          </cell>
          <cell r="J102">
            <v>0.47</v>
          </cell>
          <cell r="K102">
            <v>0.56</v>
          </cell>
          <cell r="L102">
            <v>0.73</v>
          </cell>
          <cell r="M102">
            <v>0.7</v>
          </cell>
          <cell r="N102">
            <v>0.48</v>
          </cell>
          <cell r="O102">
            <v>0.49</v>
          </cell>
          <cell r="P102">
            <v>0.28</v>
          </cell>
          <cell r="Q102">
            <v>0.23</v>
          </cell>
          <cell r="R102">
            <v>0.14</v>
          </cell>
          <cell r="S102">
            <v>0.23</v>
          </cell>
          <cell r="T102">
            <v>0.14</v>
          </cell>
        </row>
        <row r="104">
          <cell r="F104">
            <v>0.86</v>
          </cell>
          <cell r="G104">
            <v>0.81</v>
          </cell>
          <cell r="H104">
            <v>0.67</v>
          </cell>
          <cell r="I104">
            <v>0.16</v>
          </cell>
          <cell r="O104">
            <v>0.11</v>
          </cell>
        </row>
        <row r="105">
          <cell r="F105">
            <v>0.44</v>
          </cell>
          <cell r="G105">
            <v>0.41</v>
          </cell>
          <cell r="H105">
            <v>0.4</v>
          </cell>
          <cell r="I105">
            <v>0.33</v>
          </cell>
        </row>
        <row r="107">
          <cell r="F107">
            <v>12.56</v>
          </cell>
          <cell r="G107">
            <v>0.28</v>
          </cell>
          <cell r="H107">
            <v>0.31</v>
          </cell>
          <cell r="I107">
            <v>0.2</v>
          </cell>
          <cell r="J107">
            <v>0.2</v>
          </cell>
          <cell r="K107">
            <v>0.38</v>
          </cell>
        </row>
        <row r="108">
          <cell r="F108">
            <v>0.71</v>
          </cell>
        </row>
        <row r="109">
          <cell r="F109">
            <v>0.09</v>
          </cell>
          <cell r="G109">
            <v>0.07</v>
          </cell>
        </row>
        <row r="111">
          <cell r="F111">
            <v>6.15</v>
          </cell>
          <cell r="G111">
            <v>9.57</v>
          </cell>
          <cell r="H111">
            <v>13.21</v>
          </cell>
          <cell r="I111">
            <v>12.47</v>
          </cell>
          <cell r="J111">
            <v>12.12</v>
          </cell>
          <cell r="K111">
            <v>6.56</v>
          </cell>
          <cell r="L111">
            <v>6.47</v>
          </cell>
          <cell r="M111">
            <v>2.6</v>
          </cell>
          <cell r="N111">
            <v>1.93</v>
          </cell>
          <cell r="O111">
            <v>1.76</v>
          </cell>
          <cell r="P111">
            <v>1.24</v>
          </cell>
          <cell r="T111">
            <v>0.96</v>
          </cell>
        </row>
        <row r="114">
          <cell r="F114">
            <v>0.1</v>
          </cell>
          <cell r="G114">
            <v>0.12</v>
          </cell>
          <cell r="H114">
            <v>0.13</v>
          </cell>
          <cell r="I114">
            <v>0.09</v>
          </cell>
        </row>
        <row r="115">
          <cell r="I115">
            <v>0.03</v>
          </cell>
          <cell r="J115">
            <v>0.13</v>
          </cell>
          <cell r="L115">
            <v>0.39</v>
          </cell>
          <cell r="M115">
            <v>0.56</v>
          </cell>
          <cell r="N115">
            <v>0.55</v>
          </cell>
          <cell r="O115">
            <v>0.81</v>
          </cell>
          <cell r="P115">
            <v>0.5</v>
          </cell>
          <cell r="Q115">
            <v>0.11</v>
          </cell>
          <cell r="R115">
            <v>0.17</v>
          </cell>
          <cell r="S115">
            <v>0.7</v>
          </cell>
          <cell r="T115">
            <v>1.12</v>
          </cell>
        </row>
        <row r="125">
          <cell r="F125">
            <v>2.48</v>
          </cell>
          <cell r="G125">
            <v>2.58</v>
          </cell>
          <cell r="H125">
            <v>2.92</v>
          </cell>
          <cell r="I125">
            <v>2.85</v>
          </cell>
          <cell r="J125">
            <v>1.65</v>
          </cell>
          <cell r="K125">
            <v>1.5</v>
          </cell>
          <cell r="L125">
            <v>1.45</v>
          </cell>
          <cell r="M125">
            <v>1.22</v>
          </cell>
          <cell r="N125">
            <v>0.76</v>
          </cell>
          <cell r="O125">
            <v>0.88</v>
          </cell>
          <cell r="P125">
            <v>0.9</v>
          </cell>
          <cell r="T125">
            <v>1.82</v>
          </cell>
        </row>
        <row r="126">
          <cell r="F126">
            <v>0.25</v>
          </cell>
          <cell r="G126">
            <v>0.28</v>
          </cell>
          <cell r="H126">
            <v>0.27</v>
          </cell>
          <cell r="I126">
            <v>0.23</v>
          </cell>
        </row>
        <row r="127">
          <cell r="F127">
            <v>2.65</v>
          </cell>
          <cell r="G127">
            <v>2.35</v>
          </cell>
          <cell r="H127">
            <v>2.32</v>
          </cell>
          <cell r="I127">
            <v>2.11</v>
          </cell>
          <cell r="O127">
            <v>0.37</v>
          </cell>
          <cell r="P127">
            <v>1.75</v>
          </cell>
          <cell r="Q127">
            <v>0.9</v>
          </cell>
          <cell r="R127">
            <v>1.71</v>
          </cell>
          <cell r="S127">
            <v>2.11</v>
          </cell>
          <cell r="T127">
            <v>1.62</v>
          </cell>
        </row>
        <row r="128">
          <cell r="F128">
            <v>0.49</v>
          </cell>
          <cell r="G128">
            <v>0.28</v>
          </cell>
          <cell r="H128">
            <v>0.27</v>
          </cell>
          <cell r="I128">
            <v>0.25</v>
          </cell>
        </row>
        <row r="129">
          <cell r="F129">
            <v>0.06</v>
          </cell>
          <cell r="G129">
            <v>0.07</v>
          </cell>
          <cell r="I129">
            <v>0.23</v>
          </cell>
          <cell r="J129">
            <v>0.78</v>
          </cell>
          <cell r="K129">
            <v>2.59</v>
          </cell>
          <cell r="L129">
            <v>5.14</v>
          </cell>
          <cell r="M129">
            <v>6.41</v>
          </cell>
          <cell r="N129">
            <v>6.32</v>
          </cell>
          <cell r="Q129">
            <v>0.27</v>
          </cell>
          <cell r="R129">
            <v>0.02</v>
          </cell>
          <cell r="S129">
            <v>0.37</v>
          </cell>
          <cell r="T129">
            <v>0.12</v>
          </cell>
        </row>
        <row r="130">
          <cell r="F130">
            <v>0.06</v>
          </cell>
          <cell r="G130">
            <v>0.04</v>
          </cell>
          <cell r="J130">
            <v>0.17</v>
          </cell>
          <cell r="K130">
            <v>0.21</v>
          </cell>
          <cell r="L130">
            <v>1.39</v>
          </cell>
          <cell r="M130">
            <v>1.99</v>
          </cell>
          <cell r="N130">
            <v>2.01</v>
          </cell>
          <cell r="O130">
            <v>0.56</v>
          </cell>
          <cell r="P130">
            <v>0.42</v>
          </cell>
          <cell r="R130">
            <v>0.08</v>
          </cell>
          <cell r="S130">
            <v>2.33</v>
          </cell>
          <cell r="T130">
            <v>2.5</v>
          </cell>
        </row>
        <row r="133">
          <cell r="F133">
            <v>0.01</v>
          </cell>
          <cell r="G133">
            <v>0.03</v>
          </cell>
          <cell r="H133">
            <v>0.03</v>
          </cell>
          <cell r="I133">
            <v>0.03</v>
          </cell>
        </row>
        <row r="134">
          <cell r="F134">
            <v>0.11</v>
          </cell>
          <cell r="G134">
            <v>0.13</v>
          </cell>
          <cell r="H134">
            <v>0.14</v>
          </cell>
          <cell r="I134">
            <v>0.2</v>
          </cell>
          <cell r="J134">
            <v>0.01</v>
          </cell>
        </row>
        <row r="136">
          <cell r="F136">
            <v>0.14</v>
          </cell>
          <cell r="G136">
            <v>0.16</v>
          </cell>
          <cell r="H136">
            <v>0.17</v>
          </cell>
          <cell r="I136">
            <v>0.14</v>
          </cell>
        </row>
        <row r="137">
          <cell r="F137">
            <v>1.5</v>
          </cell>
          <cell r="G137">
            <v>1.59</v>
          </cell>
          <cell r="H137">
            <v>2.36</v>
          </cell>
          <cell r="I137">
            <v>2.4</v>
          </cell>
          <cell r="J137">
            <v>2.08</v>
          </cell>
          <cell r="K137">
            <v>1.5</v>
          </cell>
          <cell r="L137">
            <v>2.18</v>
          </cell>
          <cell r="M137">
            <v>2.38</v>
          </cell>
          <cell r="N137">
            <v>1.71</v>
          </cell>
          <cell r="O137">
            <v>0.8</v>
          </cell>
          <cell r="P137">
            <v>0.45</v>
          </cell>
          <cell r="T137">
            <v>1.47</v>
          </cell>
        </row>
        <row r="143">
          <cell r="F143">
            <v>2.21</v>
          </cell>
          <cell r="G143">
            <v>0.5</v>
          </cell>
          <cell r="H143">
            <v>0.59</v>
          </cell>
          <cell r="I143">
            <v>0.14</v>
          </cell>
          <cell r="J143">
            <v>0.16</v>
          </cell>
          <cell r="K143">
            <v>3.82</v>
          </cell>
          <cell r="L143">
            <v>1.18</v>
          </cell>
          <cell r="M143">
            <v>1.68</v>
          </cell>
          <cell r="N143">
            <v>0.59</v>
          </cell>
          <cell r="P143">
            <v>0.35</v>
          </cell>
          <cell r="Q143">
            <v>0.01</v>
          </cell>
          <cell r="R143">
            <v>0.61</v>
          </cell>
          <cell r="S143">
            <v>0.65</v>
          </cell>
          <cell r="T143">
            <v>0.46</v>
          </cell>
        </row>
        <row r="144">
          <cell r="F144">
            <v>3.35</v>
          </cell>
          <cell r="G144">
            <v>3.96</v>
          </cell>
          <cell r="H144">
            <v>4.33</v>
          </cell>
          <cell r="I144">
            <v>4.07</v>
          </cell>
          <cell r="J144">
            <v>2.94</v>
          </cell>
          <cell r="K144">
            <v>2.43</v>
          </cell>
          <cell r="L144">
            <v>3.23</v>
          </cell>
          <cell r="M144">
            <v>4.04</v>
          </cell>
          <cell r="N144">
            <v>3.66</v>
          </cell>
          <cell r="P144">
            <v>1.72</v>
          </cell>
          <cell r="Q144">
            <v>0.3</v>
          </cell>
          <cell r="R144">
            <v>2.36</v>
          </cell>
          <cell r="S144">
            <v>2.35</v>
          </cell>
          <cell r="T144">
            <v>1.76</v>
          </cell>
        </row>
        <row r="146">
          <cell r="F146">
            <v>4.48</v>
          </cell>
          <cell r="G146">
            <v>2.88</v>
          </cell>
        </row>
        <row r="147">
          <cell r="F147">
            <v>0.53</v>
          </cell>
          <cell r="G147">
            <v>0.77</v>
          </cell>
          <cell r="H147">
            <v>1.04</v>
          </cell>
          <cell r="I147">
            <v>0.68</v>
          </cell>
          <cell r="J147">
            <v>1.24</v>
          </cell>
          <cell r="K147">
            <v>1.68</v>
          </cell>
          <cell r="L147">
            <v>9.42</v>
          </cell>
          <cell r="M147">
            <v>8.56</v>
          </cell>
          <cell r="N147">
            <v>7.72</v>
          </cell>
          <cell r="P147">
            <v>1.17</v>
          </cell>
          <cell r="Q147">
            <v>0.27</v>
          </cell>
          <cell r="R147">
            <v>1.14</v>
          </cell>
          <cell r="S147">
            <v>0.98</v>
          </cell>
          <cell r="T147">
            <v>0.96</v>
          </cell>
        </row>
        <row r="149">
          <cell r="N149">
            <v>0.4</v>
          </cell>
        </row>
        <row r="150">
          <cell r="K150">
            <v>1.34</v>
          </cell>
          <cell r="L150">
            <v>0.67</v>
          </cell>
        </row>
        <row r="152">
          <cell r="F152">
            <v>0.81</v>
          </cell>
          <cell r="G152">
            <v>1.39</v>
          </cell>
          <cell r="H152">
            <v>1.12</v>
          </cell>
          <cell r="I152">
            <v>0.88</v>
          </cell>
          <cell r="J152">
            <v>0.84</v>
          </cell>
          <cell r="K152">
            <v>0.59</v>
          </cell>
          <cell r="L152">
            <v>0.94</v>
          </cell>
          <cell r="N152">
            <v>1.45</v>
          </cell>
          <cell r="P152">
            <v>1.06</v>
          </cell>
          <cell r="Q152">
            <v>0.31</v>
          </cell>
          <cell r="R152">
            <v>1.97</v>
          </cell>
          <cell r="S152">
            <v>2.66</v>
          </cell>
          <cell r="T152">
            <v>2.21</v>
          </cell>
        </row>
        <row r="154">
          <cell r="M154">
            <v>0.15</v>
          </cell>
          <cell r="N154">
            <v>0.07</v>
          </cell>
          <cell r="P154">
            <v>0.06</v>
          </cell>
          <cell r="S154">
            <v>0.09</v>
          </cell>
          <cell r="T154">
            <v>0.22</v>
          </cell>
        </row>
        <row r="155">
          <cell r="F155">
            <v>2.65</v>
          </cell>
          <cell r="G155">
            <v>1.63</v>
          </cell>
          <cell r="H155">
            <v>1.23</v>
          </cell>
          <cell r="I155">
            <v>0.95</v>
          </cell>
          <cell r="J155">
            <v>0.48</v>
          </cell>
          <cell r="K155">
            <v>0.4</v>
          </cell>
          <cell r="L155">
            <v>0.73</v>
          </cell>
          <cell r="M155">
            <v>0.52</v>
          </cell>
          <cell r="N155">
            <v>0.35</v>
          </cell>
          <cell r="P155">
            <v>0.08</v>
          </cell>
          <cell r="Q155">
            <v>0.02</v>
          </cell>
          <cell r="R155">
            <v>0.13</v>
          </cell>
          <cell r="S155">
            <v>0.11</v>
          </cell>
          <cell r="T155">
            <v>0.25</v>
          </cell>
        </row>
        <row r="156">
          <cell r="F156">
            <v>0.38</v>
          </cell>
        </row>
        <row r="157">
          <cell r="F157">
            <v>7.94</v>
          </cell>
          <cell r="G157">
            <v>8.79</v>
          </cell>
          <cell r="H157">
            <v>7.03</v>
          </cell>
          <cell r="I157">
            <v>4.22</v>
          </cell>
          <cell r="J157">
            <v>3.31</v>
          </cell>
          <cell r="K157">
            <v>5.74</v>
          </cell>
          <cell r="L157">
            <v>5.97</v>
          </cell>
          <cell r="M157">
            <v>6.39</v>
          </cell>
          <cell r="N157">
            <v>5.87</v>
          </cell>
          <cell r="P157">
            <v>2.85</v>
          </cell>
          <cell r="Q157">
            <v>0.48</v>
          </cell>
          <cell r="R157">
            <v>5.27</v>
          </cell>
          <cell r="S157">
            <v>4.47</v>
          </cell>
          <cell r="T157">
            <v>2.85</v>
          </cell>
        </row>
        <row r="158">
          <cell r="L158">
            <v>13.06</v>
          </cell>
          <cell r="M158">
            <v>6.18</v>
          </cell>
          <cell r="N158">
            <v>1.49</v>
          </cell>
          <cell r="P158">
            <v>0.23</v>
          </cell>
          <cell r="R158">
            <v>0.59</v>
          </cell>
          <cell r="S158">
            <v>0.11</v>
          </cell>
          <cell r="T158">
            <v>0.09</v>
          </cell>
        </row>
        <row r="159">
          <cell r="K159">
            <v>0.16</v>
          </cell>
          <cell r="L159">
            <v>0.17</v>
          </cell>
          <cell r="M159">
            <v>0.28</v>
          </cell>
          <cell r="N159">
            <v>0.08</v>
          </cell>
          <cell r="P159">
            <v>0.2</v>
          </cell>
          <cell r="Q159">
            <v>0.05</v>
          </cell>
          <cell r="R159">
            <v>0.12</v>
          </cell>
          <cell r="S159">
            <v>0.16</v>
          </cell>
          <cell r="T159">
            <v>0.18</v>
          </cell>
        </row>
        <row r="162">
          <cell r="F162">
            <v>25.3</v>
          </cell>
          <cell r="G162">
            <v>0.65</v>
          </cell>
          <cell r="H162">
            <v>0.31</v>
          </cell>
          <cell r="K162">
            <v>8.5</v>
          </cell>
          <cell r="L162">
            <v>9.87</v>
          </cell>
          <cell r="M162">
            <v>9.62</v>
          </cell>
          <cell r="N162">
            <v>0.3</v>
          </cell>
          <cell r="O162">
            <v>54.39</v>
          </cell>
          <cell r="P162">
            <v>10.58</v>
          </cell>
          <cell r="Q162">
            <v>8.51</v>
          </cell>
          <cell r="R162">
            <v>1.81</v>
          </cell>
          <cell r="S162">
            <v>2.04</v>
          </cell>
        </row>
        <row r="163">
          <cell r="F163">
            <v>7.2</v>
          </cell>
          <cell r="G163">
            <v>5.73</v>
          </cell>
          <cell r="H163">
            <v>2.34</v>
          </cell>
          <cell r="I163">
            <v>0.75</v>
          </cell>
          <cell r="J163">
            <v>0.46</v>
          </cell>
          <cell r="K163">
            <v>3.42</v>
          </cell>
          <cell r="L163">
            <v>3.9</v>
          </cell>
          <cell r="M163">
            <v>3.4</v>
          </cell>
          <cell r="N163">
            <v>1.63</v>
          </cell>
          <cell r="O163">
            <v>1.44</v>
          </cell>
          <cell r="P163">
            <v>0.88</v>
          </cell>
          <cell r="Q163">
            <v>0.72</v>
          </cell>
          <cell r="R163">
            <v>1.16</v>
          </cell>
          <cell r="S163">
            <v>0.99</v>
          </cell>
          <cell r="T163">
            <v>0.63</v>
          </cell>
        </row>
        <row r="164">
          <cell r="F164">
            <v>6.91</v>
          </cell>
          <cell r="H164">
            <v>0.29</v>
          </cell>
          <cell r="J164">
            <v>0.51</v>
          </cell>
          <cell r="K164">
            <v>6.05</v>
          </cell>
          <cell r="L164">
            <v>5.42</v>
          </cell>
          <cell r="M164">
            <v>4.73</v>
          </cell>
          <cell r="N164">
            <v>3.1</v>
          </cell>
          <cell r="O164">
            <v>2.1</v>
          </cell>
          <cell r="P164">
            <v>1.5</v>
          </cell>
          <cell r="Q164">
            <v>1.11</v>
          </cell>
          <cell r="R164">
            <v>1.28</v>
          </cell>
          <cell r="S164">
            <v>1.26</v>
          </cell>
          <cell r="T164">
            <v>1.67</v>
          </cell>
        </row>
        <row r="165">
          <cell r="F165">
            <v>6.88</v>
          </cell>
          <cell r="G165">
            <v>5.11</v>
          </cell>
          <cell r="H165">
            <v>4.22</v>
          </cell>
          <cell r="I165">
            <v>1.03</v>
          </cell>
          <cell r="J165">
            <v>1.08</v>
          </cell>
          <cell r="K165">
            <v>2.78</v>
          </cell>
          <cell r="L165">
            <v>3.4</v>
          </cell>
          <cell r="M165">
            <v>3.51</v>
          </cell>
          <cell r="N165">
            <v>2.83</v>
          </cell>
          <cell r="P165">
            <v>0.09</v>
          </cell>
          <cell r="Q165">
            <v>0.31</v>
          </cell>
          <cell r="R165">
            <v>0.52</v>
          </cell>
          <cell r="S165">
            <v>0.21</v>
          </cell>
          <cell r="T165">
            <v>0.62</v>
          </cell>
        </row>
        <row r="167">
          <cell r="F167">
            <v>6.1</v>
          </cell>
          <cell r="K167">
            <v>6.2</v>
          </cell>
          <cell r="L167">
            <v>7.64</v>
          </cell>
          <cell r="M167">
            <v>6.45</v>
          </cell>
          <cell r="N167">
            <v>4.95</v>
          </cell>
          <cell r="O167">
            <v>4.09</v>
          </cell>
          <cell r="P167">
            <v>1.68</v>
          </cell>
          <cell r="Q167">
            <v>1.26</v>
          </cell>
          <cell r="R167">
            <v>2.53</v>
          </cell>
          <cell r="S167">
            <v>3.02</v>
          </cell>
          <cell r="T167">
            <v>0.99</v>
          </cell>
        </row>
        <row r="168">
          <cell r="F168">
            <v>6.23</v>
          </cell>
          <cell r="G168">
            <v>4.76</v>
          </cell>
          <cell r="H168">
            <v>3.76</v>
          </cell>
          <cell r="I168">
            <v>3.24</v>
          </cell>
          <cell r="J168">
            <v>3.29</v>
          </cell>
          <cell r="K168">
            <v>3.18</v>
          </cell>
          <cell r="L168">
            <v>3.4</v>
          </cell>
          <cell r="M168">
            <v>3.67</v>
          </cell>
          <cell r="N168">
            <v>3.01</v>
          </cell>
          <cell r="P168">
            <v>0.92</v>
          </cell>
          <cell r="Q168">
            <v>0.14</v>
          </cell>
          <cell r="R168">
            <v>1.68</v>
          </cell>
          <cell r="S168">
            <v>2.1</v>
          </cell>
          <cell r="T168">
            <v>1.9</v>
          </cell>
        </row>
        <row r="170">
          <cell r="H170">
            <v>0.39</v>
          </cell>
          <cell r="I170">
            <v>0.29</v>
          </cell>
          <cell r="J170">
            <v>0.33</v>
          </cell>
          <cell r="K170">
            <v>0.97</v>
          </cell>
          <cell r="L170">
            <v>1.35</v>
          </cell>
          <cell r="M170">
            <v>1.93</v>
          </cell>
          <cell r="N170">
            <v>1.19</v>
          </cell>
          <cell r="O170">
            <v>1.65</v>
          </cell>
          <cell r="P170">
            <v>1</v>
          </cell>
          <cell r="Q170">
            <v>0.95</v>
          </cell>
          <cell r="R170">
            <v>0.67</v>
          </cell>
          <cell r="S170">
            <v>0.97</v>
          </cell>
          <cell r="T170">
            <v>0.59</v>
          </cell>
        </row>
        <row r="171">
          <cell r="H171">
            <v>0.71</v>
          </cell>
          <cell r="I171">
            <v>0.8</v>
          </cell>
          <cell r="J171">
            <v>0.64</v>
          </cell>
          <cell r="K171">
            <v>1.61</v>
          </cell>
          <cell r="L171">
            <v>1.56</v>
          </cell>
          <cell r="M171">
            <v>1.38</v>
          </cell>
          <cell r="N171">
            <v>1.17</v>
          </cell>
          <cell r="O171">
            <v>1.29</v>
          </cell>
          <cell r="P171">
            <v>1.7</v>
          </cell>
          <cell r="Q171">
            <v>0.81</v>
          </cell>
          <cell r="R171">
            <v>0.68</v>
          </cell>
          <cell r="S171">
            <v>0.82</v>
          </cell>
          <cell r="T171">
            <v>0.37</v>
          </cell>
        </row>
        <row r="173">
          <cell r="F173">
            <v>14.55</v>
          </cell>
          <cell r="K173">
            <v>9.28</v>
          </cell>
          <cell r="L173">
            <v>6.75</v>
          </cell>
          <cell r="M173">
            <v>7.91</v>
          </cell>
          <cell r="N173">
            <v>4.28</v>
          </cell>
          <cell r="P173">
            <v>0.28</v>
          </cell>
          <cell r="Q173">
            <v>0.18</v>
          </cell>
          <cell r="R173">
            <v>0.68</v>
          </cell>
          <cell r="S173">
            <v>0.62</v>
          </cell>
          <cell r="T173">
            <v>0.39</v>
          </cell>
        </row>
        <row r="174">
          <cell r="F174">
            <v>7.93</v>
          </cell>
          <cell r="G174">
            <v>7.53</v>
          </cell>
          <cell r="H174">
            <v>8.21</v>
          </cell>
          <cell r="I174">
            <v>7.22</v>
          </cell>
          <cell r="J174">
            <v>7.08</v>
          </cell>
          <cell r="K174">
            <v>6.07</v>
          </cell>
          <cell r="L174">
            <v>7.26</v>
          </cell>
          <cell r="M174">
            <v>7.67</v>
          </cell>
          <cell r="N174">
            <v>6.04</v>
          </cell>
          <cell r="P174">
            <v>1.12</v>
          </cell>
          <cell r="Q174">
            <v>0.16</v>
          </cell>
          <cell r="R174">
            <v>3.41</v>
          </cell>
          <cell r="S174">
            <v>1.36</v>
          </cell>
          <cell r="T174">
            <v>1.55</v>
          </cell>
        </row>
        <row r="175">
          <cell r="F175">
            <v>16.51</v>
          </cell>
          <cell r="G175">
            <v>17.11</v>
          </cell>
          <cell r="H175">
            <v>16.73</v>
          </cell>
          <cell r="I175">
            <v>17.69</v>
          </cell>
          <cell r="J175">
            <v>18.99</v>
          </cell>
          <cell r="K175">
            <v>18.31</v>
          </cell>
          <cell r="L175">
            <v>22.87</v>
          </cell>
          <cell r="M175">
            <v>30.71</v>
          </cell>
          <cell r="N175">
            <v>26.8</v>
          </cell>
          <cell r="O175">
            <v>27.43</v>
          </cell>
          <cell r="P175">
            <v>7.65</v>
          </cell>
          <cell r="Q175">
            <v>5.34</v>
          </cell>
          <cell r="R175">
            <v>1.16</v>
          </cell>
          <cell r="S175">
            <v>1.68</v>
          </cell>
        </row>
        <row r="176">
          <cell r="F176">
            <v>6.83</v>
          </cell>
          <cell r="G176">
            <v>0.05</v>
          </cell>
          <cell r="H176">
            <v>0.06</v>
          </cell>
          <cell r="I176">
            <v>0.07</v>
          </cell>
          <cell r="J176">
            <v>0.06</v>
          </cell>
          <cell r="K176">
            <v>6.67</v>
          </cell>
          <cell r="L176">
            <v>8.03</v>
          </cell>
          <cell r="M176">
            <v>7.97</v>
          </cell>
          <cell r="N176">
            <v>6.64</v>
          </cell>
          <cell r="P176">
            <v>0.58</v>
          </cell>
          <cell r="Q176">
            <v>0.11</v>
          </cell>
          <cell r="R176">
            <v>0.12</v>
          </cell>
          <cell r="S176">
            <v>1.99</v>
          </cell>
        </row>
        <row r="177">
          <cell r="G177">
            <v>0.46</v>
          </cell>
          <cell r="H177">
            <v>0.37</v>
          </cell>
          <cell r="I177">
            <v>0.38</v>
          </cell>
          <cell r="J177">
            <v>0.43</v>
          </cell>
          <cell r="K177">
            <v>2.95</v>
          </cell>
          <cell r="L177">
            <v>2.34</v>
          </cell>
          <cell r="M177">
            <v>2.26</v>
          </cell>
          <cell r="N177">
            <v>1.46</v>
          </cell>
          <cell r="O177">
            <v>1.43</v>
          </cell>
          <cell r="P177">
            <v>0.58</v>
          </cell>
          <cell r="Q177">
            <v>0.64</v>
          </cell>
          <cell r="R177">
            <v>0.45</v>
          </cell>
          <cell r="S177">
            <v>0.43</v>
          </cell>
          <cell r="T177">
            <v>0.2</v>
          </cell>
        </row>
        <row r="178">
          <cell r="H178">
            <v>0.21</v>
          </cell>
          <cell r="I178">
            <v>0.26</v>
          </cell>
          <cell r="J178">
            <v>0.31</v>
          </cell>
          <cell r="K178">
            <v>1.03</v>
          </cell>
          <cell r="L178">
            <v>1.28</v>
          </cell>
          <cell r="M178">
            <v>1.11</v>
          </cell>
          <cell r="N178">
            <v>0.9</v>
          </cell>
          <cell r="O178">
            <v>1.14</v>
          </cell>
          <cell r="P178">
            <v>0.77</v>
          </cell>
          <cell r="Q178">
            <v>0.52</v>
          </cell>
          <cell r="R178">
            <v>0.24</v>
          </cell>
          <cell r="S178">
            <v>0.31</v>
          </cell>
          <cell r="T178">
            <v>0.18</v>
          </cell>
        </row>
        <row r="179">
          <cell r="G179">
            <v>1.52</v>
          </cell>
          <cell r="H179">
            <v>0.41</v>
          </cell>
          <cell r="I179">
            <v>0.41</v>
          </cell>
          <cell r="J179">
            <v>0.43</v>
          </cell>
          <cell r="K179">
            <v>1.38</v>
          </cell>
          <cell r="L179">
            <v>1.22</v>
          </cell>
          <cell r="M179">
            <v>1.29</v>
          </cell>
          <cell r="N179">
            <v>1.03</v>
          </cell>
          <cell r="O179">
            <v>1.28</v>
          </cell>
          <cell r="P179">
            <v>0.94</v>
          </cell>
          <cell r="Q179">
            <v>0.36</v>
          </cell>
          <cell r="R179">
            <v>0.07</v>
          </cell>
          <cell r="S179">
            <v>0.06</v>
          </cell>
          <cell r="T179">
            <v>0.05</v>
          </cell>
        </row>
        <row r="185">
          <cell r="F185">
            <v>11.77</v>
          </cell>
          <cell r="G185">
            <v>17.26</v>
          </cell>
          <cell r="H185">
            <v>20.44</v>
          </cell>
          <cell r="I185">
            <v>17.4</v>
          </cell>
          <cell r="J185">
            <v>18.25</v>
          </cell>
          <cell r="K185">
            <v>16.31</v>
          </cell>
          <cell r="L185">
            <v>17.46</v>
          </cell>
          <cell r="M185">
            <v>30.13</v>
          </cell>
          <cell r="N185">
            <v>14.09</v>
          </cell>
          <cell r="O185">
            <v>18.25</v>
          </cell>
          <cell r="P185">
            <v>2.99</v>
          </cell>
          <cell r="Q185">
            <v>3.76</v>
          </cell>
          <cell r="R185">
            <v>0.75</v>
          </cell>
          <cell r="S185">
            <v>1.57</v>
          </cell>
        </row>
        <row r="186">
          <cell r="F186">
            <v>5.7</v>
          </cell>
          <cell r="G186">
            <v>5.31</v>
          </cell>
          <cell r="H186">
            <v>6.02</v>
          </cell>
          <cell r="I186">
            <v>5.35</v>
          </cell>
          <cell r="J186">
            <v>4.15</v>
          </cell>
          <cell r="K186">
            <v>3.77</v>
          </cell>
          <cell r="L186">
            <v>4.24</v>
          </cell>
          <cell r="M186">
            <v>4.71</v>
          </cell>
          <cell r="N186">
            <v>2.76</v>
          </cell>
          <cell r="O186">
            <v>0.51</v>
          </cell>
          <cell r="Q186">
            <v>0.67</v>
          </cell>
          <cell r="R186">
            <v>0.09</v>
          </cell>
          <cell r="S186">
            <v>0.16</v>
          </cell>
          <cell r="T186">
            <v>0.35</v>
          </cell>
        </row>
        <row r="188">
          <cell r="F188">
            <v>1.59</v>
          </cell>
          <cell r="G188">
            <v>2.01</v>
          </cell>
          <cell r="H188">
            <v>1.94</v>
          </cell>
          <cell r="I188">
            <v>1.91</v>
          </cell>
          <cell r="J188">
            <v>2.29</v>
          </cell>
          <cell r="K188">
            <v>1.65</v>
          </cell>
          <cell r="L188">
            <v>1.67</v>
          </cell>
          <cell r="M188">
            <v>2.04</v>
          </cell>
          <cell r="N188">
            <v>1.56</v>
          </cell>
          <cell r="O188">
            <v>1.54</v>
          </cell>
          <cell r="P188">
            <v>0.7</v>
          </cell>
          <cell r="Q188">
            <v>0.36</v>
          </cell>
          <cell r="S188">
            <v>0.43</v>
          </cell>
          <cell r="T188">
            <v>0.91</v>
          </cell>
        </row>
        <row r="189">
          <cell r="F189">
            <v>0.57</v>
          </cell>
        </row>
        <row r="190">
          <cell r="F190">
            <v>0.96</v>
          </cell>
          <cell r="G190">
            <v>1.8</v>
          </cell>
          <cell r="H190">
            <v>2.49</v>
          </cell>
          <cell r="I190">
            <v>3.5</v>
          </cell>
          <cell r="J190">
            <v>3.66</v>
          </cell>
          <cell r="K190">
            <v>2.5</v>
          </cell>
          <cell r="L190">
            <v>2.79</v>
          </cell>
          <cell r="M190">
            <v>3.18</v>
          </cell>
          <cell r="N190">
            <v>2.7</v>
          </cell>
          <cell r="O190">
            <v>3.15</v>
          </cell>
          <cell r="P190">
            <v>1.26</v>
          </cell>
          <cell r="Q190">
            <v>0.48</v>
          </cell>
          <cell r="R190">
            <v>1.92</v>
          </cell>
          <cell r="S190">
            <v>0.98</v>
          </cell>
          <cell r="T190">
            <v>1.48</v>
          </cell>
        </row>
        <row r="194">
          <cell r="F194">
            <v>1.41</v>
          </cell>
          <cell r="G194">
            <v>1.68</v>
          </cell>
          <cell r="H194">
            <v>1.73</v>
          </cell>
          <cell r="I194">
            <v>2.04</v>
          </cell>
          <cell r="J194">
            <v>1.78</v>
          </cell>
          <cell r="K194">
            <v>1.43</v>
          </cell>
          <cell r="L194">
            <v>2.06</v>
          </cell>
          <cell r="M194">
            <v>2.81</v>
          </cell>
          <cell r="N194">
            <v>1.62</v>
          </cell>
          <cell r="O194">
            <v>2.09</v>
          </cell>
          <cell r="P194">
            <v>1.08</v>
          </cell>
          <cell r="Q194">
            <v>1.02</v>
          </cell>
          <cell r="R194">
            <v>0.8</v>
          </cell>
        </row>
        <row r="195">
          <cell r="F195">
            <v>2.6</v>
          </cell>
          <cell r="G195">
            <v>2.87</v>
          </cell>
          <cell r="H195">
            <v>3.23</v>
          </cell>
          <cell r="I195">
            <v>3.33</v>
          </cell>
          <cell r="J195">
            <v>3.46</v>
          </cell>
          <cell r="K195">
            <v>2.27</v>
          </cell>
          <cell r="L195">
            <v>2.46</v>
          </cell>
          <cell r="M195">
            <v>2.73</v>
          </cell>
          <cell r="N195">
            <v>1.41</v>
          </cell>
          <cell r="O195">
            <v>1.61</v>
          </cell>
          <cell r="P195">
            <v>0.8</v>
          </cell>
          <cell r="Q195">
            <v>0.41</v>
          </cell>
          <cell r="R195">
            <v>0.22</v>
          </cell>
          <cell r="S195">
            <v>0.52</v>
          </cell>
          <cell r="T195">
            <v>1.01</v>
          </cell>
        </row>
        <row r="197">
          <cell r="F197">
            <v>3.04</v>
          </cell>
          <cell r="G197">
            <v>3.61</v>
          </cell>
          <cell r="H197">
            <v>3.33</v>
          </cell>
          <cell r="I197">
            <v>3.78</v>
          </cell>
          <cell r="J197">
            <v>4.95</v>
          </cell>
          <cell r="K197">
            <v>4.33</v>
          </cell>
          <cell r="L197">
            <v>4.52</v>
          </cell>
          <cell r="M197">
            <v>4.8</v>
          </cell>
          <cell r="N197">
            <v>3.85</v>
          </cell>
          <cell r="O197">
            <v>2.89</v>
          </cell>
          <cell r="P197">
            <v>1.67</v>
          </cell>
          <cell r="Q197">
            <v>2.08</v>
          </cell>
          <cell r="R197">
            <v>1.04</v>
          </cell>
          <cell r="S197">
            <v>1.66</v>
          </cell>
          <cell r="T197">
            <v>4.57</v>
          </cell>
        </row>
        <row r="212">
          <cell r="F212">
            <v>1.01</v>
          </cell>
          <cell r="G212">
            <v>0.69</v>
          </cell>
          <cell r="H212">
            <v>0.2</v>
          </cell>
          <cell r="I212">
            <v>0.2</v>
          </cell>
          <cell r="J212">
            <v>0.16</v>
          </cell>
          <cell r="K212">
            <v>0.24</v>
          </cell>
          <cell r="L212">
            <v>0.62</v>
          </cell>
          <cell r="M212">
            <v>0.22</v>
          </cell>
          <cell r="P212">
            <v>0.21</v>
          </cell>
          <cell r="Q212">
            <v>0.06</v>
          </cell>
          <cell r="R212">
            <v>0.2</v>
          </cell>
          <cell r="S212">
            <v>0.48</v>
          </cell>
          <cell r="T212">
            <v>0.5</v>
          </cell>
        </row>
      </sheetData>
      <sheetData sheetId="11">
        <row r="188">
          <cell r="F188">
            <v>97.64</v>
          </cell>
          <cell r="G188">
            <v>86.1</v>
          </cell>
          <cell r="H188">
            <v>109.76</v>
          </cell>
          <cell r="I188">
            <v>109.96</v>
          </cell>
          <cell r="J188">
            <v>118.05</v>
          </cell>
          <cell r="K188">
            <v>116.75</v>
          </cell>
          <cell r="L188">
            <v>123.44</v>
          </cell>
          <cell r="M188">
            <v>118.91</v>
          </cell>
          <cell r="N188">
            <v>115.63</v>
          </cell>
          <cell r="O188">
            <v>106.9</v>
          </cell>
          <cell r="P188">
            <v>118.04</v>
          </cell>
          <cell r="Q188">
            <v>114.58</v>
          </cell>
          <cell r="R188">
            <v>116.82</v>
          </cell>
          <cell r="S188">
            <v>130.8</v>
          </cell>
          <cell r="T188">
            <v>137.53</v>
          </cell>
        </row>
        <row r="190">
          <cell r="F190">
            <v>53</v>
          </cell>
          <cell r="G190">
            <v>45.36</v>
          </cell>
          <cell r="H190">
            <v>58.61</v>
          </cell>
          <cell r="I190">
            <v>68</v>
          </cell>
          <cell r="J190">
            <v>61.16</v>
          </cell>
          <cell r="K190">
            <v>69.54</v>
          </cell>
          <cell r="L190">
            <v>72.41</v>
          </cell>
          <cell r="M190">
            <v>72.96</v>
          </cell>
          <cell r="N190">
            <v>66.63</v>
          </cell>
          <cell r="O190">
            <v>68.49</v>
          </cell>
          <cell r="P190">
            <v>75.52</v>
          </cell>
          <cell r="Q190">
            <v>70.43</v>
          </cell>
          <cell r="R190">
            <v>88.41</v>
          </cell>
          <cell r="S190">
            <v>122.53</v>
          </cell>
          <cell r="T190">
            <v>126.74</v>
          </cell>
        </row>
        <row r="192">
          <cell r="F192">
            <v>227.61</v>
          </cell>
          <cell r="G192">
            <v>156.2</v>
          </cell>
          <cell r="H192">
            <v>178.76</v>
          </cell>
          <cell r="I192">
            <v>222.81</v>
          </cell>
          <cell r="J192">
            <v>200.54</v>
          </cell>
          <cell r="K192">
            <v>223.36</v>
          </cell>
          <cell r="L192">
            <v>326.57</v>
          </cell>
          <cell r="M192">
            <v>353.09</v>
          </cell>
          <cell r="N192">
            <v>343.47</v>
          </cell>
          <cell r="O192">
            <v>326.1</v>
          </cell>
          <cell r="P192">
            <v>355.69</v>
          </cell>
          <cell r="Q192">
            <v>456.93</v>
          </cell>
          <cell r="R192">
            <v>487.9</v>
          </cell>
          <cell r="S192">
            <v>496.61</v>
          </cell>
          <cell r="T192">
            <v>469.2</v>
          </cell>
        </row>
        <row r="195">
          <cell r="F195">
            <v>32.98</v>
          </cell>
          <cell r="G195">
            <v>25.18</v>
          </cell>
          <cell r="H195">
            <v>29.59</v>
          </cell>
          <cell r="I195">
            <v>30.38</v>
          </cell>
          <cell r="J195">
            <v>27.02</v>
          </cell>
          <cell r="K195">
            <v>33.41</v>
          </cell>
          <cell r="L195">
            <v>33.7</v>
          </cell>
          <cell r="M195">
            <v>37.94</v>
          </cell>
          <cell r="N195">
            <v>34.9</v>
          </cell>
          <cell r="O195">
            <v>33.7</v>
          </cell>
          <cell r="P195">
            <v>40.24</v>
          </cell>
          <cell r="Q195">
            <v>39.97</v>
          </cell>
          <cell r="R195">
            <v>44.28</v>
          </cell>
          <cell r="S195">
            <v>57.13</v>
          </cell>
          <cell r="T195">
            <v>61.96</v>
          </cell>
        </row>
      </sheetData>
      <sheetData sheetId="14">
        <row r="12">
          <cell r="F12">
            <v>0</v>
          </cell>
          <cell r="G12">
            <v>0</v>
          </cell>
          <cell r="H12">
            <v>0</v>
          </cell>
          <cell r="I12">
            <v>0.3910690094260944</v>
          </cell>
          <cell r="J12">
            <v>0</v>
          </cell>
          <cell r="K12">
            <v>0</v>
          </cell>
          <cell r="L12">
            <v>0.12871357576376974</v>
          </cell>
          <cell r="M12">
            <v>0.6241988224417304</v>
          </cell>
          <cell r="N12">
            <v>2.7407600500582108</v>
          </cell>
          <cell r="O12">
            <v>0.3285557115130695</v>
          </cell>
          <cell r="P12">
            <v>1.274285011260607</v>
          </cell>
          <cell r="Q12">
            <v>0.008187250081776247</v>
          </cell>
          <cell r="R12">
            <v>0</v>
          </cell>
          <cell r="S12">
            <v>0</v>
          </cell>
          <cell r="T12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F14">
            <v>0.15433042654504994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0.33097776624969355</v>
          </cell>
          <cell r="M19">
            <v>-0.03671757779069002</v>
          </cell>
          <cell r="N19">
            <v>0.11148854440914754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1.8966341566078195</v>
          </cell>
          <cell r="K23">
            <v>0.3208212004017176</v>
          </cell>
          <cell r="L23">
            <v>2.2524875758659704</v>
          </cell>
          <cell r="M23">
            <v>-0.5048666946219879</v>
          </cell>
          <cell r="N23">
            <v>0</v>
          </cell>
          <cell r="O23">
            <v>-0.006318379067559029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F25">
            <v>95.20562787023843</v>
          </cell>
          <cell r="G25">
            <v>51.630989090699536</v>
          </cell>
          <cell r="H25">
            <v>-54.70319545838366</v>
          </cell>
          <cell r="I25">
            <v>0.15828983714865727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F26">
            <v>0.454868625606463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</row>
        <row r="31">
          <cell r="F31">
            <v>5.352829004904627</v>
          </cell>
          <cell r="G31">
            <v>0.6376477979699781</v>
          </cell>
          <cell r="H31">
            <v>0.8363828200989771</v>
          </cell>
          <cell r="I31">
            <v>0.9311166891097487</v>
          </cell>
          <cell r="J31">
            <v>1.5559765653724342</v>
          </cell>
          <cell r="K31">
            <v>3.3591866865591604</v>
          </cell>
          <cell r="L31">
            <v>4.3670677491279015</v>
          </cell>
          <cell r="M31">
            <v>6.287885196655666</v>
          </cell>
          <cell r="N31">
            <v>4.320181095854468</v>
          </cell>
          <cell r="O31">
            <v>2.1040202294971566</v>
          </cell>
          <cell r="P31">
            <v>3.710163162037686</v>
          </cell>
          <cell r="Q31">
            <v>2.054999770525838</v>
          </cell>
          <cell r="R31">
            <v>0.9191259866038732</v>
          </cell>
          <cell r="S31">
            <v>3.404922489737594</v>
          </cell>
          <cell r="T31">
            <v>1.982512771894715</v>
          </cell>
        </row>
        <row r="32">
          <cell r="F32">
            <v>7.70839867322381</v>
          </cell>
          <cell r="G32">
            <v>0.24027308329303526</v>
          </cell>
          <cell r="H32">
            <v>5.723113903823338</v>
          </cell>
          <cell r="I32">
            <v>5.065274788757033</v>
          </cell>
          <cell r="J32">
            <v>4.769206277295391</v>
          </cell>
          <cell r="K32">
            <v>12.700745168844467</v>
          </cell>
          <cell r="L32">
            <v>2.151355480623008</v>
          </cell>
          <cell r="M32">
            <v>4.39692994043513</v>
          </cell>
          <cell r="N32">
            <v>4.747553849422867</v>
          </cell>
          <cell r="O32">
            <v>2.9317278873473893</v>
          </cell>
          <cell r="P32">
            <v>4.10891901590155</v>
          </cell>
          <cell r="Q32">
            <v>1.0234062602220309</v>
          </cell>
          <cell r="R32">
            <v>0.3528787269997013</v>
          </cell>
          <cell r="S32">
            <v>0.44668537612894177</v>
          </cell>
          <cell r="T32">
            <v>2.2183182557764654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1.126918717441353</v>
          </cell>
          <cell r="Q33">
            <v>0.3356772533528261</v>
          </cell>
          <cell r="R33">
            <v>0</v>
          </cell>
          <cell r="S33">
            <v>-0.008428025964697015</v>
          </cell>
          <cell r="T33">
            <v>0</v>
          </cell>
        </row>
        <row r="34">
          <cell r="F34">
            <v>2.05503146925777</v>
          </cell>
          <cell r="G34">
            <v>0.5822001633638931</v>
          </cell>
          <cell r="H34">
            <v>5.817089501587268</v>
          </cell>
          <cell r="I34">
            <v>0.5493588465747516</v>
          </cell>
          <cell r="J34">
            <v>3.4341967981296926</v>
          </cell>
          <cell r="K34">
            <v>3.0478014038163166</v>
          </cell>
          <cell r="L34">
            <v>2.9328307620458958</v>
          </cell>
          <cell r="M34">
            <v>1.8266994950868285</v>
          </cell>
          <cell r="N34">
            <v>0.4645356017047815</v>
          </cell>
          <cell r="O34">
            <v>0.11373082321606252</v>
          </cell>
          <cell r="P34">
            <v>0.01733721103755928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F35">
            <v>3.9719778200278637</v>
          </cell>
          <cell r="G35">
            <v>3.0126548135972877</v>
          </cell>
          <cell r="H35">
            <v>5.3566090725440105</v>
          </cell>
          <cell r="I35">
            <v>-0.12104516958426732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8">
          <cell r="F38">
            <v>43.4480763994459</v>
          </cell>
          <cell r="G38">
            <v>12.697508324793478</v>
          </cell>
          <cell r="H38">
            <v>18.080905009780132</v>
          </cell>
          <cell r="I38">
            <v>3.687222088874605</v>
          </cell>
          <cell r="J38">
            <v>36.1649464425025</v>
          </cell>
          <cell r="K38">
            <v>53.32237069029723</v>
          </cell>
          <cell r="L38">
            <v>28.749096529521992</v>
          </cell>
          <cell r="M38">
            <v>41.27973683118326</v>
          </cell>
          <cell r="N38">
            <v>34.059750316994574</v>
          </cell>
          <cell r="O38">
            <v>10.829701721796177</v>
          </cell>
          <cell r="P38">
            <v>9.12804161127496</v>
          </cell>
          <cell r="Q38">
            <v>1.629262766273473</v>
          </cell>
          <cell r="R38">
            <v>0.5088018854414298</v>
          </cell>
          <cell r="S38">
            <v>0.3961172203407597</v>
          </cell>
          <cell r="T38">
            <v>0.02620060932019447</v>
          </cell>
        </row>
        <row r="39">
          <cell r="F39">
            <v>6.043254597343008</v>
          </cell>
          <cell r="G39">
            <v>1.6726703106168992</v>
          </cell>
          <cell r="H39">
            <v>5.196850556345329</v>
          </cell>
          <cell r="I39">
            <v>5.782234639371539</v>
          </cell>
          <cell r="J39">
            <v>1.0772145452578392</v>
          </cell>
          <cell r="K39">
            <v>2.642056944484733</v>
          </cell>
          <cell r="L39">
            <v>2.5007209005532403</v>
          </cell>
          <cell r="M39">
            <v>1.8725964673251911</v>
          </cell>
          <cell r="N39">
            <v>3.028772123115175</v>
          </cell>
          <cell r="O39">
            <v>1.737554243578733</v>
          </cell>
          <cell r="P39">
            <v>2.669930499784129</v>
          </cell>
          <cell r="Q39">
            <v>2.3415535233880065</v>
          </cell>
          <cell r="R39">
            <v>1.124288037185095</v>
          </cell>
          <cell r="S39">
            <v>1.7108892708334937</v>
          </cell>
          <cell r="T39">
            <v>1.9039109439341317</v>
          </cell>
        </row>
        <row r="40">
          <cell r="F40">
            <v>4.8898377252694765</v>
          </cell>
          <cell r="G40">
            <v>3.160515172546848</v>
          </cell>
          <cell r="H40">
            <v>0.10337315754032302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F41">
            <v>8.650626540551484</v>
          </cell>
          <cell r="G41">
            <v>5.775795271467193</v>
          </cell>
          <cell r="H41">
            <v>7.696601456865867</v>
          </cell>
          <cell r="I41">
            <v>8.566273539809687</v>
          </cell>
          <cell r="J41">
            <v>5.699109431748739</v>
          </cell>
          <cell r="K41">
            <v>1.5003109077609733</v>
          </cell>
          <cell r="L41">
            <v>1.7100517922900835</v>
          </cell>
          <cell r="M41">
            <v>2.946585617702874</v>
          </cell>
          <cell r="N41">
            <v>5.063438058582118</v>
          </cell>
          <cell r="O41">
            <v>3.392969559279199</v>
          </cell>
          <cell r="P41">
            <v>2.1498141686573504</v>
          </cell>
          <cell r="Q41">
            <v>2.218744772161363</v>
          </cell>
          <cell r="R41">
            <v>2.8722687081371037</v>
          </cell>
          <cell r="S41">
            <v>2.4778396336209223</v>
          </cell>
          <cell r="T41">
            <v>8.620000466343981</v>
          </cell>
        </row>
        <row r="42">
          <cell r="F42">
            <v>16.960101611898118</v>
          </cell>
          <cell r="G42">
            <v>0.10165399677782261</v>
          </cell>
          <cell r="H42">
            <v>0.009397559776393002</v>
          </cell>
          <cell r="I42">
            <v>0</v>
          </cell>
          <cell r="J42">
            <v>3.2960923692504824</v>
          </cell>
          <cell r="K42">
            <v>2.8496471329799618</v>
          </cell>
          <cell r="L42">
            <v>11.299213186690928</v>
          </cell>
          <cell r="M42">
            <v>7.315977374794986</v>
          </cell>
          <cell r="N42">
            <v>8.212989438140536</v>
          </cell>
          <cell r="O42">
            <v>2.868544096671799</v>
          </cell>
          <cell r="P42">
            <v>1.7077152871995889</v>
          </cell>
          <cell r="Q42">
            <v>1.3754580137384096</v>
          </cell>
          <cell r="R42">
            <v>2.1254788440214565</v>
          </cell>
          <cell r="S42">
            <v>0.8006624666462163</v>
          </cell>
          <cell r="T42">
            <v>5.406059056400126</v>
          </cell>
        </row>
        <row r="43">
          <cell r="F43">
            <v>2.558636019036354</v>
          </cell>
          <cell r="G43">
            <v>0.13861908651521263</v>
          </cell>
          <cell r="H43">
            <v>1.2216827709310902</v>
          </cell>
          <cell r="I43">
            <v>1.3501191992091355</v>
          </cell>
          <cell r="J43">
            <v>6.914428405885788</v>
          </cell>
          <cell r="K43">
            <v>0.5284113888969466</v>
          </cell>
          <cell r="L43">
            <v>1.6089196970471216</v>
          </cell>
          <cell r="M43">
            <v>2.1112607229646763</v>
          </cell>
          <cell r="N43">
            <v>2.3784222807284814</v>
          </cell>
          <cell r="O43">
            <v>1.0425325461472397</v>
          </cell>
          <cell r="P43">
            <v>1.2222733781479291</v>
          </cell>
          <cell r="Q43">
            <v>1.662011766600578</v>
          </cell>
          <cell r="R43">
            <v>2.1336853260447057</v>
          </cell>
          <cell r="S43">
            <v>2.7475364644912266</v>
          </cell>
          <cell r="T43">
            <v>1.1266262007683623</v>
          </cell>
        </row>
        <row r="44">
          <cell r="F44">
            <v>9.422278673276733</v>
          </cell>
          <cell r="G44">
            <v>2.4396959226677426</v>
          </cell>
          <cell r="H44">
            <v>5.055887159699434</v>
          </cell>
          <cell r="I44">
            <v>2.448836892358639</v>
          </cell>
          <cell r="J44">
            <v>0.340657591235385</v>
          </cell>
          <cell r="K44">
            <v>1.2361052133125001</v>
          </cell>
          <cell r="L44">
            <v>1.0848715671517732</v>
          </cell>
          <cell r="M44">
            <v>3.1209941122086517</v>
          </cell>
          <cell r="N44">
            <v>0.7246755386594591</v>
          </cell>
          <cell r="O44">
            <v>0.2590535417699202</v>
          </cell>
          <cell r="P44">
            <v>0.3554128262699652</v>
          </cell>
          <cell r="Q44">
            <v>0.8023505080140723</v>
          </cell>
          <cell r="R44">
            <v>0.23798797867421714</v>
          </cell>
          <cell r="S44">
            <v>0.1685605192939403</v>
          </cell>
          <cell r="T44">
            <v>0.13100304660097237</v>
          </cell>
        </row>
        <row r="45">
          <cell r="F45">
            <v>-1.4295871090488836</v>
          </cell>
          <cell r="G45">
            <v>0</v>
          </cell>
          <cell r="H45">
            <v>1.1840925318255182</v>
          </cell>
          <cell r="I45">
            <v>0.3910690094260944</v>
          </cell>
          <cell r="J45">
            <v>1.5191487176713117</v>
          </cell>
          <cell r="K45">
            <v>2.236312485153149</v>
          </cell>
          <cell r="L45">
            <v>1.0113209524296194</v>
          </cell>
          <cell r="M45">
            <v>3.6809371735166745</v>
          </cell>
          <cell r="N45">
            <v>2.554945809376298</v>
          </cell>
          <cell r="O45">
            <v>2.849588959469122</v>
          </cell>
          <cell r="P45">
            <v>3.1120293812418907</v>
          </cell>
          <cell r="Q45">
            <v>3.430457784264248</v>
          </cell>
          <cell r="R45">
            <v>3.0938437227648232</v>
          </cell>
          <cell r="S45">
            <v>4.567990072865782</v>
          </cell>
          <cell r="T45">
            <v>3.6506182319470963</v>
          </cell>
        </row>
        <row r="46">
          <cell r="F46">
            <v>7.8058705215680515</v>
          </cell>
          <cell r="G46">
            <v>6.967919415498022</v>
          </cell>
          <cell r="H46">
            <v>12.442369143944333</v>
          </cell>
          <cell r="I46">
            <v>3.743089090221189</v>
          </cell>
          <cell r="J46">
            <v>4.769206277295391</v>
          </cell>
          <cell r="K46">
            <v>4.821753923684637</v>
          </cell>
          <cell r="L46">
            <v>5.819692389890445</v>
          </cell>
          <cell r="M46">
            <v>2.322386795261144</v>
          </cell>
          <cell r="N46">
            <v>5.221380163161744</v>
          </cell>
          <cell r="O46">
            <v>3.538292277833056</v>
          </cell>
          <cell r="P46">
            <v>12.898885011944104</v>
          </cell>
          <cell r="Q46">
            <v>3.1357167813203026</v>
          </cell>
          <cell r="R46">
            <v>4.209925277926669</v>
          </cell>
          <cell r="S46">
            <v>3.1605097367613806</v>
          </cell>
          <cell r="T46">
            <v>2.620060932019447</v>
          </cell>
        </row>
        <row r="47">
          <cell r="F47">
            <v>1.551426919479186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</row>
        <row r="48">
          <cell r="F48">
            <v>26.414870901289603</v>
          </cell>
          <cell r="G48">
            <v>0</v>
          </cell>
          <cell r="H48">
            <v>0</v>
          </cell>
          <cell r="I48">
            <v>0</v>
          </cell>
          <cell r="J48">
            <v>2.6608119964061157</v>
          </cell>
          <cell r="K48">
            <v>2.8779548859565836</v>
          </cell>
          <cell r="L48">
            <v>16.65002040772764</v>
          </cell>
          <cell r="M48">
            <v>14.081191082729623</v>
          </cell>
          <cell r="N48">
            <v>13.871033066904774</v>
          </cell>
          <cell r="O48">
            <v>2.546306764226289</v>
          </cell>
          <cell r="P48">
            <v>0.4507674869765413</v>
          </cell>
          <cell r="Q48">
            <v>1.817569518154327</v>
          </cell>
          <cell r="R48">
            <v>1.4033084259755564</v>
          </cell>
          <cell r="S48">
            <v>0.05899618175287911</v>
          </cell>
          <cell r="T48">
            <v>4.296899928511893</v>
          </cell>
        </row>
        <row r="49">
          <cell r="F49">
            <v>-0.040613270143434195</v>
          </cell>
          <cell r="G49">
            <v>0</v>
          </cell>
          <cell r="H49">
            <v>0</v>
          </cell>
          <cell r="I49">
            <v>0</v>
          </cell>
          <cell r="J49">
            <v>1.2981816314645753</v>
          </cell>
          <cell r="K49">
            <v>0.11323101190648854</v>
          </cell>
          <cell r="L49">
            <v>0.7722814545826183</v>
          </cell>
          <cell r="M49">
            <v>0.44979032793595275</v>
          </cell>
          <cell r="N49">
            <v>0.2415585128864864</v>
          </cell>
          <cell r="O49">
            <v>1.4405904274034584</v>
          </cell>
          <cell r="P49">
            <v>1.9764420582817577</v>
          </cell>
          <cell r="Q49">
            <v>0.5321712553154561</v>
          </cell>
          <cell r="R49">
            <v>0.5416278135344254</v>
          </cell>
          <cell r="S49">
            <v>0.23598472701151643</v>
          </cell>
          <cell r="T49">
            <v>0</v>
          </cell>
        </row>
        <row r="50">
          <cell r="F50">
            <v>2.729211753638778</v>
          </cell>
          <cell r="G50">
            <v>3.1974802622842384</v>
          </cell>
          <cell r="H50">
            <v>4.219504339600458</v>
          </cell>
          <cell r="I50">
            <v>1.1080288600406007</v>
          </cell>
          <cell r="J50">
            <v>1.1508702406600846</v>
          </cell>
          <cell r="K50">
            <v>1.1228742014060114</v>
          </cell>
          <cell r="L50">
            <v>1.1492283550336582</v>
          </cell>
          <cell r="M50">
            <v>2.157157695203039</v>
          </cell>
          <cell r="N50">
            <v>2.3412594325920986</v>
          </cell>
          <cell r="O50">
            <v>-0.3096005743103924</v>
          </cell>
          <cell r="P50">
            <v>2.9213200598287385</v>
          </cell>
          <cell r="Q50">
            <v>3.086593280829645</v>
          </cell>
          <cell r="R50">
            <v>1.8136325271379998</v>
          </cell>
          <cell r="S50">
            <v>4.256153112171992</v>
          </cell>
          <cell r="T50">
            <v>2.943201780301846</v>
          </cell>
        </row>
        <row r="51">
          <cell r="F51">
            <v>3.7932794313967535</v>
          </cell>
          <cell r="G51">
            <v>0.7947494293538858</v>
          </cell>
          <cell r="H51">
            <v>1.6633680804215611</v>
          </cell>
          <cell r="I51">
            <v>0.3072685074062171</v>
          </cell>
          <cell r="J51">
            <v>2.476672757900502</v>
          </cell>
          <cell r="K51">
            <v>1.226669295653626</v>
          </cell>
          <cell r="L51">
            <v>1.8387653680538532</v>
          </cell>
          <cell r="M51">
            <v>3.5340668623539147</v>
          </cell>
          <cell r="N51">
            <v>1.0219783237505193</v>
          </cell>
          <cell r="O51">
            <v>1.1373082321606252</v>
          </cell>
          <cell r="P51">
            <v>1.8117385534249446</v>
          </cell>
          <cell r="Q51">
            <v>1.0152190101402547</v>
          </cell>
          <cell r="R51">
            <v>1.9367297574867326</v>
          </cell>
          <cell r="S51">
            <v>1.677177166974706</v>
          </cell>
          <cell r="T51">
            <v>3.0480042175826236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</row>
        <row r="53">
          <cell r="F53">
            <v>2.2987110901183754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</row>
        <row r="54">
          <cell r="F54">
            <v>8.447560189834313</v>
          </cell>
          <cell r="G54">
            <v>0</v>
          </cell>
          <cell r="H54">
            <v>1.099514493837981</v>
          </cell>
          <cell r="I54">
            <v>0</v>
          </cell>
          <cell r="J54">
            <v>0.4971759439651566</v>
          </cell>
          <cell r="K54">
            <v>2.4061590030128817</v>
          </cell>
          <cell r="L54">
            <v>1.1676160087141967</v>
          </cell>
          <cell r="M54">
            <v>2.8823298565691666</v>
          </cell>
          <cell r="N54">
            <v>4.106494719070268</v>
          </cell>
          <cell r="O54">
            <v>1.8512850667947955</v>
          </cell>
          <cell r="P54">
            <v>4.464331842171514</v>
          </cell>
          <cell r="Q54">
            <v>0.6877290068692048</v>
          </cell>
          <cell r="R54">
            <v>0</v>
          </cell>
          <cell r="S54">
            <v>0</v>
          </cell>
          <cell r="T54">
            <v>0</v>
          </cell>
        </row>
        <row r="55">
          <cell r="F55">
            <v>65.24115715841268</v>
          </cell>
          <cell r="G55">
            <v>20.28459299339278</v>
          </cell>
          <cell r="H55">
            <v>29.96881812691728</v>
          </cell>
          <cell r="I55">
            <v>21.732263523821533</v>
          </cell>
          <cell r="J55">
            <v>26.009667438917912</v>
          </cell>
          <cell r="K55">
            <v>50.06697909798569</v>
          </cell>
          <cell r="L55">
            <v>38.85311222697791</v>
          </cell>
          <cell r="M55">
            <v>32.10034238351075</v>
          </cell>
          <cell r="N55">
            <v>18.442063387679827</v>
          </cell>
          <cell r="O55">
            <v>7.405140267179182</v>
          </cell>
          <cell r="P55">
            <v>14.15583281216715</v>
          </cell>
          <cell r="Q55">
            <v>14.859858898423887</v>
          </cell>
          <cell r="R55">
            <v>10.602774774037536</v>
          </cell>
          <cell r="S55">
            <v>13.425845361762343</v>
          </cell>
          <cell r="T55">
            <v>14.916880239630718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0.028307752976622136</v>
          </cell>
          <cell r="L56">
            <v>0.31259011256915503</v>
          </cell>
          <cell r="M56">
            <v>0.03671757779069002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</row>
        <row r="57">
          <cell r="F57">
            <v>-0.24367962086060516</v>
          </cell>
          <cell r="G57">
            <v>0.545235073626503</v>
          </cell>
          <cell r="H57">
            <v>2.1050533899120323</v>
          </cell>
          <cell r="I57">
            <v>3.4916875841615576</v>
          </cell>
          <cell r="J57">
            <v>1.6848740323263638</v>
          </cell>
          <cell r="K57">
            <v>2.1702610615410305</v>
          </cell>
          <cell r="L57">
            <v>0.7998629351034261</v>
          </cell>
          <cell r="M57">
            <v>1.1841418837497533</v>
          </cell>
          <cell r="N57">
            <v>1.4214789412166313</v>
          </cell>
          <cell r="O57">
            <v>0.7076584555666113</v>
          </cell>
          <cell r="P57">
            <v>1.6730408651244704</v>
          </cell>
          <cell r="Q57">
            <v>1.3099600130841997</v>
          </cell>
          <cell r="R57">
            <v>1.5346121383475384</v>
          </cell>
          <cell r="S57">
            <v>1.3147720504927343</v>
          </cell>
          <cell r="T57">
            <v>0.3231408482823985</v>
          </cell>
        </row>
        <row r="58">
          <cell r="F58">
            <v>9.852779336797136</v>
          </cell>
          <cell r="G58">
            <v>0.13861908651521263</v>
          </cell>
          <cell r="H58">
            <v>2.509148460296931</v>
          </cell>
          <cell r="I58">
            <v>1.9832785478037644</v>
          </cell>
          <cell r="J58">
            <v>1.6664601084758026</v>
          </cell>
          <cell r="K58">
            <v>2.1419533085644082</v>
          </cell>
          <cell r="L58">
            <v>0.8918012035061188</v>
          </cell>
          <cell r="M58">
            <v>1.4228061393892384</v>
          </cell>
          <cell r="N58">
            <v>1.2821182607051969</v>
          </cell>
          <cell r="O58">
            <v>0.5623357370127536</v>
          </cell>
          <cell r="P58">
            <v>3.3460817302489407</v>
          </cell>
          <cell r="Q58">
            <v>2.259681022570244</v>
          </cell>
          <cell r="R58">
            <v>2.412705714835167</v>
          </cell>
          <cell r="S58">
            <v>3.666191294643201</v>
          </cell>
          <cell r="T58">
            <v>4.209564564111245</v>
          </cell>
        </row>
        <row r="59">
          <cell r="F59">
            <v>1.0803129858153495</v>
          </cell>
          <cell r="G59">
            <v>0.37889216980824786</v>
          </cell>
          <cell r="H59">
            <v>-0.009397559776393002</v>
          </cell>
          <cell r="I59">
            <v>1.6201430390509626</v>
          </cell>
          <cell r="J59">
            <v>0.6905221443960508</v>
          </cell>
          <cell r="K59">
            <v>1.7645166022094467</v>
          </cell>
          <cell r="L59">
            <v>4.918697359544057</v>
          </cell>
          <cell r="M59">
            <v>4.268418418167715</v>
          </cell>
          <cell r="N59">
            <v>3.9764247505929298</v>
          </cell>
          <cell r="O59">
            <v>1.9018320993352675</v>
          </cell>
          <cell r="P59">
            <v>3.042680537091653</v>
          </cell>
          <cell r="Q59">
            <v>4.03631429031569</v>
          </cell>
          <cell r="R59">
            <v>2.347053858649176</v>
          </cell>
          <cell r="S59">
            <v>4.197156930419114</v>
          </cell>
          <cell r="T59">
            <v>2.98686946250217</v>
          </cell>
        </row>
        <row r="60">
          <cell r="F60">
            <v>1.9088236967414072</v>
          </cell>
          <cell r="G60">
            <v>4.334156771708982</v>
          </cell>
          <cell r="H60">
            <v>2.4057753027566084</v>
          </cell>
          <cell r="I60">
            <v>1.3501191992091355</v>
          </cell>
          <cell r="J60">
            <v>0.5892455632179633</v>
          </cell>
          <cell r="K60">
            <v>0.27364161210734733</v>
          </cell>
          <cell r="L60">
            <v>1.4342369870820055</v>
          </cell>
          <cell r="M60">
            <v>2.2948486119181264</v>
          </cell>
          <cell r="N60">
            <v>1.430769653250727</v>
          </cell>
          <cell r="O60">
            <v>1.6364601784977884</v>
          </cell>
          <cell r="P60">
            <v>2.0804653245071134</v>
          </cell>
          <cell r="Q60">
            <v>1.5473902654557106</v>
          </cell>
          <cell r="R60">
            <v>1.8546649372542439</v>
          </cell>
          <cell r="S60">
            <v>1.6687491410100088</v>
          </cell>
          <cell r="T60">
            <v>0.2882067025221392</v>
          </cell>
        </row>
        <row r="61">
          <cell r="F61">
            <v>9.934005877084005</v>
          </cell>
          <cell r="G61">
            <v>5.1011823837598245</v>
          </cell>
          <cell r="H61">
            <v>24.959918766099808</v>
          </cell>
          <cell r="I61">
            <v>11.55515811185198</v>
          </cell>
          <cell r="J61">
            <v>11.122010005739057</v>
          </cell>
          <cell r="K61">
            <v>26.9395449160854</v>
          </cell>
          <cell r="L61">
            <v>24.69461889296325</v>
          </cell>
          <cell r="M61">
            <v>14.365752310607471</v>
          </cell>
          <cell r="N61">
            <v>14.084719443688975</v>
          </cell>
          <cell r="O61">
            <v>5.5980838538572995</v>
          </cell>
          <cell r="P61">
            <v>11.936669799359564</v>
          </cell>
          <cell r="Q61">
            <v>12.984978629697128</v>
          </cell>
          <cell r="R61">
            <v>10.241689565014587</v>
          </cell>
          <cell r="S61">
            <v>15.212586866278112</v>
          </cell>
          <cell r="T61">
            <v>7.1964340266134155</v>
          </cell>
        </row>
        <row r="62">
          <cell r="F62">
            <v>7.497209668477953</v>
          </cell>
          <cell r="G62">
            <v>4.639118762042449</v>
          </cell>
          <cell r="H62">
            <v>4.2758896982588155</v>
          </cell>
          <cell r="I62">
            <v>2.718860732200466</v>
          </cell>
          <cell r="J62">
            <v>1.8045645373550125</v>
          </cell>
          <cell r="K62">
            <v>1.7267729315739504</v>
          </cell>
          <cell r="L62">
            <v>1.4250431602417362</v>
          </cell>
          <cell r="M62">
            <v>4.745746929446685</v>
          </cell>
          <cell r="N62">
            <v>2.926574290740123</v>
          </cell>
          <cell r="O62">
            <v>4.719829163466595</v>
          </cell>
          <cell r="P62">
            <v>4.949773751223174</v>
          </cell>
          <cell r="Q62">
            <v>2.357928023551559</v>
          </cell>
          <cell r="R62">
            <v>1.0832556270688507</v>
          </cell>
          <cell r="S62">
            <v>1.3232000764574314</v>
          </cell>
          <cell r="T62">
            <v>1.5720365592116683</v>
          </cell>
        </row>
        <row r="63">
          <cell r="F63">
            <v>65.45234616315855</v>
          </cell>
          <cell r="G63">
            <v>45.319200018040185</v>
          </cell>
          <cell r="H63">
            <v>17.53584654274934</v>
          </cell>
          <cell r="I63">
            <v>5.8474128076092216</v>
          </cell>
          <cell r="J63">
            <v>34.848350887187365</v>
          </cell>
          <cell r="K63">
            <v>17.626294186776718</v>
          </cell>
          <cell r="L63">
            <v>3.4109097577398977</v>
          </cell>
          <cell r="M63">
            <v>6.811110680172999</v>
          </cell>
          <cell r="N63">
            <v>7.859942380844903</v>
          </cell>
          <cell r="O63">
            <v>2.312526738726605</v>
          </cell>
          <cell r="P63">
            <v>0</v>
          </cell>
          <cell r="Q63">
            <v>2.849163028458134</v>
          </cell>
          <cell r="R63">
            <v>1.9859686496262259</v>
          </cell>
          <cell r="S63">
            <v>11.40311913023506</v>
          </cell>
          <cell r="T63">
            <v>5.240121864038894</v>
          </cell>
        </row>
        <row r="64">
          <cell r="F64">
            <v>4.9791869195850325</v>
          </cell>
          <cell r="G64">
            <v>1.3677083202834315</v>
          </cell>
          <cell r="H64">
            <v>3.317338601066729</v>
          </cell>
          <cell r="I64">
            <v>3.007506905824488</v>
          </cell>
          <cell r="J64">
            <v>1.6480461846252412</v>
          </cell>
          <cell r="K64">
            <v>3.75549522823187</v>
          </cell>
          <cell r="L64">
            <v>6.362128173466332</v>
          </cell>
          <cell r="M64">
            <v>5.7187627408999715</v>
          </cell>
          <cell r="N64">
            <v>5.658043628764238</v>
          </cell>
          <cell r="O64">
            <v>1.7944196551867642</v>
          </cell>
          <cell r="P64">
            <v>3.7621747951503632</v>
          </cell>
          <cell r="Q64">
            <v>2.7017925269861616</v>
          </cell>
          <cell r="R64">
            <v>3.9719372992524518</v>
          </cell>
          <cell r="S64">
            <v>2.309279114326982</v>
          </cell>
          <cell r="T64">
            <v>4.716109677635005</v>
          </cell>
        </row>
        <row r="65">
          <cell r="F65">
            <v>27.617023697535252</v>
          </cell>
          <cell r="G65">
            <v>1.9499084836473244</v>
          </cell>
          <cell r="H65">
            <v>1.2874656893658412</v>
          </cell>
          <cell r="I65">
            <v>1.0614730255851135</v>
          </cell>
          <cell r="J65">
            <v>0.6905221443960508</v>
          </cell>
          <cell r="K65">
            <v>2.4627745089661257</v>
          </cell>
          <cell r="L65">
            <v>6.288577558744177</v>
          </cell>
          <cell r="M65">
            <v>9.546570225579407</v>
          </cell>
          <cell r="N65">
            <v>5.063438058582118</v>
          </cell>
          <cell r="O65">
            <v>3.6709782382517955</v>
          </cell>
          <cell r="P65">
            <v>5.53057032098141</v>
          </cell>
          <cell r="Q65">
            <v>4.1018122909698995</v>
          </cell>
          <cell r="R65">
            <v>5.202909602739782</v>
          </cell>
          <cell r="S65">
            <v>5.2843722798650274</v>
          </cell>
          <cell r="T65">
            <v>6.93442793341147</v>
          </cell>
        </row>
        <row r="66">
          <cell r="F66">
            <v>4.321251943261398</v>
          </cell>
          <cell r="G66">
            <v>1.5340512241016866</v>
          </cell>
          <cell r="H66">
            <v>7.104555190953108</v>
          </cell>
          <cell r="I66">
            <v>3.44513174970607</v>
          </cell>
          <cell r="J66">
            <v>2.6884328821819574</v>
          </cell>
          <cell r="K66">
            <v>2.736416121073473</v>
          </cell>
          <cell r="L66">
            <v>4.578525766454095</v>
          </cell>
          <cell r="M66">
            <v>6.388858535580064</v>
          </cell>
          <cell r="N66">
            <v>4.6360653050137195</v>
          </cell>
          <cell r="O66">
            <v>2.2935716015239276</v>
          </cell>
          <cell r="P66">
            <v>5.703942431357003</v>
          </cell>
          <cell r="Q66">
            <v>2.3251790232244542</v>
          </cell>
          <cell r="R66">
            <v>2.10085939795171</v>
          </cell>
          <cell r="S66">
            <v>1.137783505234097</v>
          </cell>
          <cell r="T66">
            <v>1.0567579092478436</v>
          </cell>
        </row>
        <row r="67">
          <cell r="F67">
            <v>7.440351090277145</v>
          </cell>
          <cell r="G67">
            <v>4.870150572901137</v>
          </cell>
          <cell r="H67">
            <v>4.294684817811602</v>
          </cell>
          <cell r="I67">
            <v>2.737483065982661</v>
          </cell>
          <cell r="J67">
            <v>1.2061120122117688</v>
          </cell>
          <cell r="K67">
            <v>3.0478014038163166</v>
          </cell>
          <cell r="L67">
            <v>4.25674182704467</v>
          </cell>
          <cell r="M67">
            <v>6.811110680172999</v>
          </cell>
          <cell r="N67">
            <v>10.405597478187104</v>
          </cell>
          <cell r="O67">
            <v>1.2573574344442469</v>
          </cell>
          <cell r="P67">
            <v>6.432105294934493</v>
          </cell>
          <cell r="Q67">
            <v>4.371991543668516</v>
          </cell>
          <cell r="R67">
            <v>6.753934705133818</v>
          </cell>
          <cell r="S67">
            <v>5.528785032841241</v>
          </cell>
          <cell r="T67">
            <v>4.384235292912542</v>
          </cell>
        </row>
        <row r="68">
          <cell r="F68">
            <v>2.4043055924913044</v>
          </cell>
          <cell r="G68">
            <v>0.24027308329303526</v>
          </cell>
          <cell r="H68">
            <v>0.009397559776393002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F70">
            <v>16.407761137947414</v>
          </cell>
          <cell r="G70">
            <v>0</v>
          </cell>
          <cell r="H70">
            <v>4.933718882606326</v>
          </cell>
          <cell r="I70">
            <v>4.245892102340454</v>
          </cell>
          <cell r="J70">
            <v>2.9186069303139743</v>
          </cell>
          <cell r="K70">
            <v>4.680215158801527</v>
          </cell>
          <cell r="L70">
            <v>3.3281653161774742</v>
          </cell>
          <cell r="M70">
            <v>7.8208440694169745</v>
          </cell>
          <cell r="N70">
            <v>10.619283854971304</v>
          </cell>
          <cell r="O70">
            <v>3.9237134009541568</v>
          </cell>
          <cell r="P70">
            <v>6.414768083896933</v>
          </cell>
          <cell r="Q70">
            <v>7.884321828750527</v>
          </cell>
          <cell r="R70">
            <v>7.262736590575248</v>
          </cell>
          <cell r="S70">
            <v>8.4701660945205</v>
          </cell>
          <cell r="T70">
            <v>8.497730956183075</v>
          </cell>
        </row>
        <row r="71">
          <cell r="F71">
            <v>1.470200379192318</v>
          </cell>
          <cell r="G71">
            <v>0.6930954325760632</v>
          </cell>
          <cell r="H71">
            <v>0</v>
          </cell>
          <cell r="I71">
            <v>0</v>
          </cell>
          <cell r="J71">
            <v>0.3498645531606657</v>
          </cell>
          <cell r="K71">
            <v>0.35856487103721374</v>
          </cell>
          <cell r="L71">
            <v>1.351492545519582</v>
          </cell>
          <cell r="M71">
            <v>1.2575770393311334</v>
          </cell>
          <cell r="N71">
            <v>1.4865139254553008</v>
          </cell>
          <cell r="O71">
            <v>1.8891953412001499</v>
          </cell>
          <cell r="P71">
            <v>0.6414768083896933</v>
          </cell>
          <cell r="Q71">
            <v>0.9251592592407158</v>
          </cell>
          <cell r="R71">
            <v>1.2063528574175835</v>
          </cell>
          <cell r="S71">
            <v>1.078787323481218</v>
          </cell>
          <cell r="T71">
            <v>0.29694023896220406</v>
          </cell>
        </row>
        <row r="72">
          <cell r="F72">
            <v>8.276984455231888</v>
          </cell>
          <cell r="G72">
            <v>5.822001633638931</v>
          </cell>
          <cell r="H72">
            <v>10.872976661286701</v>
          </cell>
          <cell r="I72">
            <v>7.653779184482135</v>
          </cell>
          <cell r="J72">
            <v>2.6608119964061157</v>
          </cell>
          <cell r="K72">
            <v>4.180111522881202</v>
          </cell>
          <cell r="L72">
            <v>8.412351558846378</v>
          </cell>
          <cell r="M72">
            <v>5.480098485260485</v>
          </cell>
          <cell r="N72">
            <v>2.2669337363193334</v>
          </cell>
          <cell r="O72">
            <v>4.189085321791636</v>
          </cell>
          <cell r="P72">
            <v>15.8808853104043</v>
          </cell>
          <cell r="Q72">
            <v>6.811792068037838</v>
          </cell>
          <cell r="R72">
            <v>1.4443408360918006</v>
          </cell>
          <cell r="S72">
            <v>5.73105765599397</v>
          </cell>
          <cell r="T72">
            <v>2.427923130338021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</row>
        <row r="74">
          <cell r="F74">
            <v>154.62284209008268</v>
          </cell>
          <cell r="G74">
            <v>98.5581705123162</v>
          </cell>
          <cell r="H74">
            <v>-93.77824900862576</v>
          </cell>
          <cell r="I74">
            <v>6.201237149470926</v>
          </cell>
          <cell r="J74">
            <v>44.46041913718039</v>
          </cell>
          <cell r="K74">
            <v>27.769905670066315</v>
          </cell>
          <cell r="L74">
            <v>6.205833117181754</v>
          </cell>
          <cell r="M74">
            <v>6.572446424533514</v>
          </cell>
          <cell r="N74">
            <v>8.101500893731389</v>
          </cell>
          <cell r="O74">
            <v>5.275846521411789</v>
          </cell>
          <cell r="P74">
            <v>4.169599254533006</v>
          </cell>
          <cell r="Q74">
            <v>5.059720550537721</v>
          </cell>
          <cell r="R74">
            <v>6.9837162017847865</v>
          </cell>
          <cell r="S74">
            <v>6.034466590723063</v>
          </cell>
          <cell r="T74">
            <v>1.6768389964924462</v>
          </cell>
        </row>
        <row r="75">
          <cell r="F75">
            <v>2.2337298578888807</v>
          </cell>
          <cell r="G75">
            <v>0.4805461665860705</v>
          </cell>
          <cell r="H75">
            <v>0.22554143463343201</v>
          </cell>
          <cell r="I75">
            <v>0.7169598506145065</v>
          </cell>
          <cell r="J75">
            <v>0.2393810100572976</v>
          </cell>
          <cell r="K75">
            <v>1.622977837326336</v>
          </cell>
          <cell r="L75">
            <v>0.514854303055079</v>
          </cell>
          <cell r="M75">
            <v>0.5874812446510403</v>
          </cell>
          <cell r="N75">
            <v>0.7432569627276504</v>
          </cell>
          <cell r="O75">
            <v>0.1516410976214167</v>
          </cell>
          <cell r="P75">
            <v>0.6068023863145747</v>
          </cell>
          <cell r="Q75">
            <v>0.6058565060514423</v>
          </cell>
          <cell r="R75">
            <v>0.13130371237198188</v>
          </cell>
          <cell r="S75">
            <v>0.11799236350575822</v>
          </cell>
          <cell r="T75">
            <v>0.4279432855631764</v>
          </cell>
        </row>
        <row r="76">
          <cell r="F76">
            <v>6.091990521515129</v>
          </cell>
          <cell r="G76">
            <v>1.848254486869502</v>
          </cell>
          <cell r="H76">
            <v>3.2515556826319783</v>
          </cell>
          <cell r="I76">
            <v>3.3706424145772904</v>
          </cell>
          <cell r="J76">
            <v>5.082242982754933</v>
          </cell>
          <cell r="K76">
            <v>4.15180376990458</v>
          </cell>
          <cell r="L76">
            <v>2.969606069406973</v>
          </cell>
          <cell r="M76">
            <v>5.030308157324534</v>
          </cell>
          <cell r="N76">
            <v>4.264436823649894</v>
          </cell>
          <cell r="O76">
            <v>1.8891953412001499</v>
          </cell>
          <cell r="P76">
            <v>3.1640410143545683</v>
          </cell>
          <cell r="Q76">
            <v>3.610577286063325</v>
          </cell>
          <cell r="R76">
            <v>3.9965567453221986</v>
          </cell>
          <cell r="S76">
            <v>4.340433371818963</v>
          </cell>
          <cell r="T76">
            <v>0.9344883990869363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</row>
        <row r="78">
          <cell r="F78">
            <v>3.070363222843625</v>
          </cell>
          <cell r="G78">
            <v>2.4027308329303527</v>
          </cell>
          <cell r="H78">
            <v>4.98070668148829</v>
          </cell>
          <cell r="I78">
            <v>3.3240865801218025</v>
          </cell>
          <cell r="J78">
            <v>0.9851449260050325</v>
          </cell>
          <cell r="K78">
            <v>0.05661550595324427</v>
          </cell>
          <cell r="L78">
            <v>3.6131739482258216</v>
          </cell>
          <cell r="M78">
            <v>8.86729503645164</v>
          </cell>
          <cell r="N78">
            <v>6.382719167423698</v>
          </cell>
          <cell r="O78">
            <v>3.6457047219815593</v>
          </cell>
          <cell r="P78">
            <v>5.4005412381997155</v>
          </cell>
          <cell r="Q78">
            <v>4.42930229424095</v>
          </cell>
          <cell r="R78">
            <v>4.767966055507592</v>
          </cell>
          <cell r="S78">
            <v>4.812402825841995</v>
          </cell>
          <cell r="T78">
            <v>4.305633464951958</v>
          </cell>
        </row>
        <row r="79">
          <cell r="F79">
            <v>24.562905782749</v>
          </cell>
          <cell r="G79">
            <v>5.4615920086993786</v>
          </cell>
          <cell r="H79">
            <v>-5.629138306059407</v>
          </cell>
          <cell r="I79">
            <v>3.3147754132307052</v>
          </cell>
          <cell r="J79">
            <v>0.8378335352005416</v>
          </cell>
          <cell r="K79">
            <v>0.9718995188640267</v>
          </cell>
          <cell r="L79">
            <v>1.4066555065611976</v>
          </cell>
          <cell r="M79">
            <v>1.9001346506682084</v>
          </cell>
          <cell r="N79">
            <v>2.554945809376298</v>
          </cell>
          <cell r="O79">
            <v>1.2447206763091287</v>
          </cell>
          <cell r="P79">
            <v>5.235837733342902</v>
          </cell>
          <cell r="Q79">
            <v>4.060876040561019</v>
          </cell>
          <cell r="R79">
            <v>2.2649890384166875</v>
          </cell>
          <cell r="S79">
            <v>5.5035009549471505</v>
          </cell>
          <cell r="T79">
            <v>13.17890648805782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0.01733721103755928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</row>
        <row r="82">
          <cell r="F82">
            <v>2.4936547868068595</v>
          </cell>
          <cell r="G82">
            <v>8.751484995327091</v>
          </cell>
          <cell r="H82">
            <v>7.132747870282287</v>
          </cell>
          <cell r="I82">
            <v>16.55525473237133</v>
          </cell>
          <cell r="J82">
            <v>9.5292055926655</v>
          </cell>
          <cell r="K82">
            <v>9.294378893990935</v>
          </cell>
          <cell r="L82">
            <v>19.30703636456546</v>
          </cell>
          <cell r="M82">
            <v>15.366306305403773</v>
          </cell>
          <cell r="N82">
            <v>7.172429690321826</v>
          </cell>
          <cell r="O82">
            <v>8.163345755286265</v>
          </cell>
          <cell r="P82">
            <v>44.03651603540057</v>
          </cell>
          <cell r="Q82">
            <v>52.05453601993338</v>
          </cell>
          <cell r="R82">
            <v>0.5498342955576742</v>
          </cell>
          <cell r="S82">
            <v>11.655959909175971</v>
          </cell>
          <cell r="T82">
            <v>10.777183967039992</v>
          </cell>
        </row>
        <row r="83">
          <cell r="F83">
            <v>1.5351816114218124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0.1652291000581051</v>
          </cell>
          <cell r="N83">
            <v>1.049850459852806</v>
          </cell>
          <cell r="O83">
            <v>0.4991519463371633</v>
          </cell>
          <cell r="P83">
            <v>0.6154709918333544</v>
          </cell>
          <cell r="Q83">
            <v>0</v>
          </cell>
          <cell r="R83">
            <v>0.3036398348602081</v>
          </cell>
          <cell r="S83">
            <v>0.1095643375410612</v>
          </cell>
          <cell r="T83">
            <v>1.1091591278882327</v>
          </cell>
        </row>
        <row r="84">
          <cell r="F84">
            <v>22.467261043347797</v>
          </cell>
          <cell r="G84">
            <v>0</v>
          </cell>
          <cell r="H84">
            <v>0.56385358658358</v>
          </cell>
          <cell r="I84">
            <v>1.4246085343379156</v>
          </cell>
          <cell r="J84">
            <v>3.618336036635306</v>
          </cell>
          <cell r="K84">
            <v>3.5007254514422708</v>
          </cell>
          <cell r="L84">
            <v>23.462646096367166</v>
          </cell>
          <cell r="M84">
            <v>10.547124220375709</v>
          </cell>
          <cell r="N84">
            <v>8.891211416629517</v>
          </cell>
          <cell r="O84">
            <v>2.6474008293072333</v>
          </cell>
          <cell r="P84">
            <v>5.747285458950901</v>
          </cell>
          <cell r="Q84">
            <v>5.067907800619498</v>
          </cell>
          <cell r="R84">
            <v>6.548772654552597</v>
          </cell>
          <cell r="S84">
            <v>4.711266514265631</v>
          </cell>
          <cell r="T84">
            <v>2.6025938591393176</v>
          </cell>
        </row>
        <row r="85">
          <cell r="F85">
            <v>0.43862331754908934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0.2947325876385078</v>
          </cell>
          <cell r="Q85">
            <v>0.3356772533528261</v>
          </cell>
          <cell r="R85">
            <v>0.7057574539994026</v>
          </cell>
          <cell r="S85">
            <v>1.5760408553983418</v>
          </cell>
          <cell r="T85">
            <v>0.15720365592116683</v>
          </cell>
        </row>
        <row r="86">
          <cell r="F86">
            <v>24.20550900548678</v>
          </cell>
          <cell r="G86">
            <v>9.666370966327495</v>
          </cell>
          <cell r="H86">
            <v>26.266179575018437</v>
          </cell>
          <cell r="I86">
            <v>19.981764148295206</v>
          </cell>
          <cell r="J86">
            <v>3.876130970543165</v>
          </cell>
          <cell r="K86">
            <v>11.96474359145229</v>
          </cell>
          <cell r="L86">
            <v>26.81839289306545</v>
          </cell>
          <cell r="M86">
            <v>20.332358701594597</v>
          </cell>
          <cell r="N86">
            <v>23.784222807284813</v>
          </cell>
          <cell r="O86">
            <v>9.275380471176655</v>
          </cell>
          <cell r="P86">
            <v>0</v>
          </cell>
          <cell r="Q86">
            <v>8.981413339708544</v>
          </cell>
          <cell r="R86">
            <v>2.1747177361609498</v>
          </cell>
          <cell r="S86">
            <v>3.2700740743024417</v>
          </cell>
          <cell r="T86">
            <v>11.065390669562133</v>
          </cell>
        </row>
        <row r="87">
          <cell r="F87">
            <v>15.441165308533682</v>
          </cell>
          <cell r="G87">
            <v>0.9056446985660559</v>
          </cell>
          <cell r="H87">
            <v>0.9679486569684791</v>
          </cell>
          <cell r="I87">
            <v>3.59411041996363</v>
          </cell>
          <cell r="J87">
            <v>5.561005002869528</v>
          </cell>
          <cell r="K87">
            <v>5.897448536796278</v>
          </cell>
          <cell r="L87">
            <v>10.78435888363585</v>
          </cell>
          <cell r="M87">
            <v>15.035848105287563</v>
          </cell>
          <cell r="N87">
            <v>3.3167841961721396</v>
          </cell>
          <cell r="O87">
            <v>5.768680088681394</v>
          </cell>
          <cell r="P87">
            <v>7.428994929594151</v>
          </cell>
          <cell r="Q87">
            <v>15.29378315275803</v>
          </cell>
          <cell r="R87">
            <v>5.211116084763031</v>
          </cell>
          <cell r="S87">
            <v>6.843557083333975</v>
          </cell>
          <cell r="T87">
            <v>4.654974922554551</v>
          </cell>
        </row>
        <row r="88">
          <cell r="F88">
            <v>-1.4783230332210047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1.7652147533316989</v>
          </cell>
          <cell r="M88">
            <v>5.663686374213936</v>
          </cell>
          <cell r="N88">
            <v>5.936764989787107</v>
          </cell>
          <cell r="O88">
            <v>-1.8386483086596774</v>
          </cell>
          <cell r="P88">
            <v>126.07619866513107</v>
          </cell>
          <cell r="Q88">
            <v>7.745138577360331</v>
          </cell>
          <cell r="R88">
            <v>0.5498342955576742</v>
          </cell>
          <cell r="S88">
            <v>0.5056815578818209</v>
          </cell>
          <cell r="T88">
            <v>3.4410133573855406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</row>
        <row r="97"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0.1555577515537487</v>
          </cell>
          <cell r="R97">
            <v>0.024619446069746604</v>
          </cell>
          <cell r="S97">
            <v>0.01685605192939403</v>
          </cell>
          <cell r="T97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0.06605142361211833</v>
          </cell>
          <cell r="L98">
            <v>0.28500863204834725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</row>
        <row r="101">
          <cell r="F101">
            <v>1.559549573507873</v>
          </cell>
          <cell r="G101">
            <v>0.545235073626503</v>
          </cell>
          <cell r="H101">
            <v>0.347709711726541</v>
          </cell>
          <cell r="I101">
            <v>0.05586700134658492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</row>
        <row r="102">
          <cell r="F102">
            <v>5.897046824826645</v>
          </cell>
          <cell r="G102">
            <v>0.31420326276781535</v>
          </cell>
          <cell r="H102">
            <v>8.777320831151062</v>
          </cell>
          <cell r="I102">
            <v>3.352020080795095</v>
          </cell>
          <cell r="J102">
            <v>4.124718942525743</v>
          </cell>
          <cell r="K102">
            <v>2.8119034623444654</v>
          </cell>
          <cell r="L102">
            <v>4.183191212322516</v>
          </cell>
          <cell r="M102">
            <v>1.6614703950287235</v>
          </cell>
          <cell r="N102">
            <v>2.8057950342968803</v>
          </cell>
          <cell r="O102">
            <v>2.243024568983455</v>
          </cell>
          <cell r="P102">
            <v>3.8922038779320585</v>
          </cell>
          <cell r="Q102">
            <v>3.1848402818109602</v>
          </cell>
          <cell r="R102">
            <v>1.5756445484637827</v>
          </cell>
          <cell r="S102">
            <v>0.07585223368227313</v>
          </cell>
          <cell r="T102">
            <v>0.23580548388175027</v>
          </cell>
        </row>
        <row r="103">
          <cell r="F103">
            <v>1.3239926066759546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</row>
        <row r="104">
          <cell r="F104">
            <v>1.4458324171062573</v>
          </cell>
          <cell r="G104">
            <v>2.3657657431929624</v>
          </cell>
          <cell r="H104">
            <v>2.4433655418621805</v>
          </cell>
          <cell r="I104">
            <v>6.201237149470926</v>
          </cell>
          <cell r="J104">
            <v>1.5743904892229956</v>
          </cell>
          <cell r="K104">
            <v>1.3304643899012403</v>
          </cell>
          <cell r="L104">
            <v>3.217839394094243</v>
          </cell>
          <cell r="M104">
            <v>0.5140460890696603</v>
          </cell>
          <cell r="N104">
            <v>0.5295705859434509</v>
          </cell>
          <cell r="O104">
            <v>0.1263675813511806</v>
          </cell>
          <cell r="P104">
            <v>0.01733721103755928</v>
          </cell>
          <cell r="Q104">
            <v>0</v>
          </cell>
          <cell r="R104">
            <v>0</v>
          </cell>
          <cell r="S104">
            <v>0.581533791564094</v>
          </cell>
          <cell r="T104">
            <v>0.02620060932019447</v>
          </cell>
        </row>
        <row r="105">
          <cell r="F105">
            <v>7.984568910199163</v>
          </cell>
          <cell r="G105">
            <v>2.236387929112097</v>
          </cell>
          <cell r="H105">
            <v>5.619740746283015</v>
          </cell>
          <cell r="I105">
            <v>6.5364391575504355</v>
          </cell>
          <cell r="J105">
            <v>3.6827847701122707</v>
          </cell>
          <cell r="K105">
            <v>1.2077974603358779</v>
          </cell>
          <cell r="L105">
            <v>4.339486268607093</v>
          </cell>
          <cell r="M105">
            <v>0.13769091671508757</v>
          </cell>
          <cell r="N105">
            <v>0.1486513925455301</v>
          </cell>
          <cell r="O105">
            <v>0.859299553188028</v>
          </cell>
          <cell r="P105">
            <v>0.71949425805871</v>
          </cell>
          <cell r="Q105">
            <v>0.9660955096495971</v>
          </cell>
          <cell r="R105">
            <v>1.1489074832548414</v>
          </cell>
          <cell r="S105">
            <v>0.09270828561166716</v>
          </cell>
          <cell r="T105">
            <v>0.2532725567618799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</row>
        <row r="107">
          <cell r="F107">
            <v>7.131690237187044</v>
          </cell>
          <cell r="G107">
            <v>2.2733530188494875</v>
          </cell>
          <cell r="H107">
            <v>7.536842940667186</v>
          </cell>
          <cell r="I107">
            <v>5.707745304242759</v>
          </cell>
          <cell r="J107">
            <v>5.828006898702668</v>
          </cell>
          <cell r="K107">
            <v>3.75549522823187</v>
          </cell>
          <cell r="L107">
            <v>2.0502233853800464</v>
          </cell>
          <cell r="M107">
            <v>4.378571151539784</v>
          </cell>
          <cell r="N107">
            <v>3.0008999870128883</v>
          </cell>
          <cell r="O107">
            <v>0.3285557115130695</v>
          </cell>
          <cell r="P107">
            <v>3.6581515289250075</v>
          </cell>
          <cell r="Q107">
            <v>4.584860045794698</v>
          </cell>
          <cell r="R107">
            <v>2.1254788440214565</v>
          </cell>
          <cell r="S107">
            <v>1.8541657122333433</v>
          </cell>
          <cell r="T107">
            <v>1.4235664397305663</v>
          </cell>
        </row>
        <row r="108">
          <cell r="F108">
            <v>4.686771374552306</v>
          </cell>
          <cell r="G108">
            <v>0.1848254486869502</v>
          </cell>
          <cell r="H108">
            <v>5.38480175187319</v>
          </cell>
          <cell r="I108">
            <v>3.7896449246766775</v>
          </cell>
          <cell r="J108">
            <v>4.428548686060005</v>
          </cell>
          <cell r="K108">
            <v>8.407402634056774</v>
          </cell>
          <cell r="L108">
            <v>7.070052840167066</v>
          </cell>
          <cell r="M108">
            <v>4.8742584517141</v>
          </cell>
          <cell r="N108">
            <v>7.31179037083326</v>
          </cell>
          <cell r="O108">
            <v>5.174752456330844</v>
          </cell>
          <cell r="P108">
            <v>1.8204071589437243</v>
          </cell>
          <cell r="Q108">
            <v>2.644481776413728</v>
          </cell>
          <cell r="R108">
            <v>1.600263994533529</v>
          </cell>
          <cell r="S108">
            <v>4.20558495638381</v>
          </cell>
          <cell r="T108">
            <v>0.2445390203218151</v>
          </cell>
        </row>
        <row r="109">
          <cell r="F109">
            <v>7.675908057109062</v>
          </cell>
          <cell r="G109">
            <v>2.6892102783951253</v>
          </cell>
          <cell r="H109">
            <v>5.149862757463365</v>
          </cell>
          <cell r="I109">
            <v>7.113731504798479</v>
          </cell>
          <cell r="J109">
            <v>3.655163884336429</v>
          </cell>
          <cell r="K109">
            <v>1.2644129662891221</v>
          </cell>
          <cell r="L109">
            <v>4.394649229648709</v>
          </cell>
          <cell r="M109">
            <v>2.891509251016839</v>
          </cell>
          <cell r="N109">
            <v>2.3505501446261943</v>
          </cell>
          <cell r="O109">
            <v>1.5922315250248753</v>
          </cell>
          <cell r="P109">
            <v>1.0749070843286752</v>
          </cell>
          <cell r="Q109">
            <v>0.5403585053972323</v>
          </cell>
          <cell r="R109">
            <v>2.191130700207448</v>
          </cell>
          <cell r="S109">
            <v>0.47196945402303286</v>
          </cell>
          <cell r="T109">
            <v>0.5764134050442784</v>
          </cell>
        </row>
        <row r="110">
          <cell r="F110">
            <v>7.765257251424618</v>
          </cell>
          <cell r="G110">
            <v>0.00924127243434751</v>
          </cell>
          <cell r="H110">
            <v>3.0730020468805113</v>
          </cell>
          <cell r="I110">
            <v>-0.02793350067329246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</row>
        <row r="111">
          <cell r="F111">
            <v>7.302265971789468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</row>
        <row r="114">
          <cell r="F114">
            <v>7.091076967043611</v>
          </cell>
          <cell r="G114">
            <v>1.3399845029803887</v>
          </cell>
          <cell r="H114">
            <v>4.388660415575531</v>
          </cell>
          <cell r="I114">
            <v>11.843804285476004</v>
          </cell>
          <cell r="J114">
            <v>21.645567486334873</v>
          </cell>
          <cell r="K114">
            <v>11.672230144027194</v>
          </cell>
          <cell r="L114">
            <v>5.120961550029981</v>
          </cell>
          <cell r="M114">
            <v>2.891509251016839</v>
          </cell>
          <cell r="N114">
            <v>2.0067937993646563</v>
          </cell>
          <cell r="O114">
            <v>3.4056063174143163</v>
          </cell>
          <cell r="P114">
            <v>1.7597269203122667</v>
          </cell>
          <cell r="Q114">
            <v>0.5567330055607849</v>
          </cell>
          <cell r="R114">
            <v>0.9929843248131129</v>
          </cell>
          <cell r="S114">
            <v>0.21070064911742536</v>
          </cell>
          <cell r="T114">
            <v>0.40174267624298193</v>
          </cell>
        </row>
        <row r="115">
          <cell r="F115">
            <v>0.8447560189834312</v>
          </cell>
          <cell r="G115">
            <v>0.7670256120508433</v>
          </cell>
          <cell r="H115">
            <v>1.090116934061588</v>
          </cell>
          <cell r="I115">
            <v>0.38175784253499695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0.2865537528621686</v>
          </cell>
          <cell r="R115">
            <v>0</v>
          </cell>
          <cell r="S115">
            <v>0</v>
          </cell>
          <cell r="T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0.036827847701122705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</row>
        <row r="117">
          <cell r="F117">
            <v>0.5767084360367655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</row>
        <row r="120"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</row>
        <row r="126">
          <cell r="F126">
            <v>6.944869194527247</v>
          </cell>
          <cell r="G126">
            <v>2.0515624804251473</v>
          </cell>
          <cell r="H126">
            <v>8.326237961884198</v>
          </cell>
          <cell r="I126">
            <v>5.931213309629099</v>
          </cell>
          <cell r="J126">
            <v>5.855627784478511</v>
          </cell>
          <cell r="K126">
            <v>7.878991245159828</v>
          </cell>
          <cell r="L126">
            <v>3.898182580274169</v>
          </cell>
          <cell r="M126">
            <v>3.873704456917797</v>
          </cell>
          <cell r="N126">
            <v>3.112388531422036</v>
          </cell>
          <cell r="O126">
            <v>1.6364601784977884</v>
          </cell>
          <cell r="P126">
            <v>3.2593956750611444</v>
          </cell>
          <cell r="Q126">
            <v>2.7017925269861616</v>
          </cell>
          <cell r="R126">
            <v>3.9965567453221986</v>
          </cell>
          <cell r="S126">
            <v>3.506058801313958</v>
          </cell>
          <cell r="T126">
            <v>1.2750963202494643</v>
          </cell>
        </row>
        <row r="127">
          <cell r="F127">
            <v>1.41334180099151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</row>
        <row r="129">
          <cell r="F129">
            <v>2.8510515640690803</v>
          </cell>
          <cell r="G129">
            <v>2.2548704739807923</v>
          </cell>
          <cell r="H129">
            <v>0.084578037987537</v>
          </cell>
          <cell r="I129">
            <v>2.141568384952422</v>
          </cell>
          <cell r="J129">
            <v>3.3513341408021664</v>
          </cell>
          <cell r="K129">
            <v>4.463189052647424</v>
          </cell>
          <cell r="L129">
            <v>1.0205147792698885</v>
          </cell>
          <cell r="M129">
            <v>0.890401261424233</v>
          </cell>
          <cell r="N129">
            <v>0.7618383867958416</v>
          </cell>
          <cell r="O129">
            <v>0.006318379067559029</v>
          </cell>
          <cell r="P129">
            <v>2.912651454309959</v>
          </cell>
          <cell r="Q129">
            <v>1.5801392657828157</v>
          </cell>
          <cell r="R129">
            <v>1.1981463753943347</v>
          </cell>
          <cell r="S129">
            <v>1.112499427340006</v>
          </cell>
          <cell r="T129">
            <v>0.9694225448471956</v>
          </cell>
        </row>
        <row r="130">
          <cell r="F130">
            <v>4.459337061749075</v>
          </cell>
          <cell r="G130">
            <v>2.0977688425968846</v>
          </cell>
          <cell r="H130">
            <v>2.6595094167192195</v>
          </cell>
          <cell r="I130">
            <v>4.785939782024108</v>
          </cell>
          <cell r="J130">
            <v>3.9958214755718138</v>
          </cell>
          <cell r="K130">
            <v>3.170468333381679</v>
          </cell>
          <cell r="L130">
            <v>3.245420874615051</v>
          </cell>
          <cell r="M130">
            <v>2.0286461729356238</v>
          </cell>
          <cell r="N130">
            <v>2.313387296489812</v>
          </cell>
          <cell r="O130">
            <v>0.08213892787826738</v>
          </cell>
          <cell r="P130">
            <v>0.1993779269319317</v>
          </cell>
          <cell r="Q130">
            <v>0.892410258913611</v>
          </cell>
          <cell r="R130">
            <v>0.2297814966509683</v>
          </cell>
          <cell r="S130">
            <v>0.025284077894091043</v>
          </cell>
          <cell r="T130">
            <v>0.49781157708369494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</row>
        <row r="132">
          <cell r="F132">
            <v>2.420550900548678</v>
          </cell>
          <cell r="G132">
            <v>4.038436053809861</v>
          </cell>
          <cell r="H132">
            <v>1.4942120044464873</v>
          </cell>
          <cell r="I132">
            <v>1.1080288600406007</v>
          </cell>
          <cell r="J132">
            <v>1.3258025172404173</v>
          </cell>
          <cell r="K132">
            <v>0.06605142361211833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0.24272095452582992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</row>
        <row r="133">
          <cell r="F133">
            <v>0.49548189574989715</v>
          </cell>
          <cell r="G133">
            <v>1.395432137586474</v>
          </cell>
          <cell r="H133">
            <v>0.667226744123903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</row>
        <row r="134">
          <cell r="F134">
            <v>11.607272606993492</v>
          </cell>
          <cell r="G134">
            <v>1.5063274067986439</v>
          </cell>
          <cell r="H134">
            <v>4.087938502730955</v>
          </cell>
          <cell r="I134">
            <v>6.080191979886659</v>
          </cell>
          <cell r="J134">
            <v>6.564563852725122</v>
          </cell>
          <cell r="K134">
            <v>5.369037147899332</v>
          </cell>
          <cell r="L134">
            <v>1.8939283290954687</v>
          </cell>
          <cell r="M134">
            <v>2.8823298565691666</v>
          </cell>
          <cell r="N134">
            <v>2.2483523122511424</v>
          </cell>
          <cell r="O134">
            <v>0.9288017229311772</v>
          </cell>
          <cell r="P134">
            <v>3.4847794185494148</v>
          </cell>
          <cell r="Q134">
            <v>0.564920255642561</v>
          </cell>
          <cell r="R134">
            <v>0.615486151743665</v>
          </cell>
          <cell r="S134">
            <v>2.2587109585388</v>
          </cell>
          <cell r="T134">
            <v>0.3668085304827226</v>
          </cell>
        </row>
        <row r="135"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</row>
        <row r="136"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</row>
        <row r="137"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0.30194936508396947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</row>
        <row r="142"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</row>
        <row r="143">
          <cell r="F143">
            <v>28.46177971651868</v>
          </cell>
          <cell r="G143">
            <v>2.8925182719507703</v>
          </cell>
          <cell r="H143">
            <v>2.885050851352651</v>
          </cell>
          <cell r="I143">
            <v>4.8511179502617905</v>
          </cell>
          <cell r="J143">
            <v>3.0659183211184655</v>
          </cell>
          <cell r="K143">
            <v>14.163312405969942</v>
          </cell>
          <cell r="L143">
            <v>11.933587238669507</v>
          </cell>
          <cell r="M143">
            <v>4.351032968196768</v>
          </cell>
          <cell r="N143">
            <v>3.716284813638252</v>
          </cell>
          <cell r="O143">
            <v>2.350437013131959</v>
          </cell>
          <cell r="P143">
            <v>1.2396105891854885</v>
          </cell>
          <cell r="Q143">
            <v>2.5052985250235316</v>
          </cell>
          <cell r="R143">
            <v>3.4959613419040174</v>
          </cell>
          <cell r="S143">
            <v>4.736550592159722</v>
          </cell>
          <cell r="T143">
            <v>2.4453902032181505</v>
          </cell>
        </row>
        <row r="144">
          <cell r="F144">
            <v>21.760590142852042</v>
          </cell>
          <cell r="G144">
            <v>19.905700823584535</v>
          </cell>
          <cell r="H144">
            <v>25.382808956037497</v>
          </cell>
          <cell r="I144">
            <v>14.134351340685985</v>
          </cell>
          <cell r="J144">
            <v>8.507232818959345</v>
          </cell>
          <cell r="K144">
            <v>10.464432683691317</v>
          </cell>
          <cell r="L144">
            <v>15.638699455298022</v>
          </cell>
          <cell r="M144">
            <v>16.44947485022913</v>
          </cell>
          <cell r="N144">
            <v>13.07203183197255</v>
          </cell>
          <cell r="O144">
            <v>4.776694575074625</v>
          </cell>
          <cell r="P144">
            <v>8.044465921427506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</row>
        <row r="146"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</row>
        <row r="147">
          <cell r="F147">
            <v>1.2021527962456522</v>
          </cell>
          <cell r="G147">
            <v>0</v>
          </cell>
          <cell r="H147">
            <v>0</v>
          </cell>
          <cell r="I147">
            <v>2.6164378963983936</v>
          </cell>
          <cell r="J147">
            <v>0.06444873347696474</v>
          </cell>
          <cell r="K147">
            <v>0.009435917658874046</v>
          </cell>
          <cell r="L147">
            <v>0.3401715930899628</v>
          </cell>
          <cell r="M147">
            <v>0.5140460890696603</v>
          </cell>
          <cell r="N147">
            <v>0.027872136102286886</v>
          </cell>
          <cell r="O147">
            <v>0.46756005099936815</v>
          </cell>
          <cell r="P147">
            <v>7.611035645488523</v>
          </cell>
          <cell r="Q147">
            <v>62.4195946234621</v>
          </cell>
          <cell r="R147">
            <v>0.016412964046497735</v>
          </cell>
          <cell r="S147">
            <v>0.47196945402303286</v>
          </cell>
          <cell r="T147">
            <v>2.4628572760982803</v>
          </cell>
        </row>
        <row r="148"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</row>
        <row r="149">
          <cell r="F149">
            <v>2.1118900474585782</v>
          </cell>
          <cell r="G149">
            <v>6.810817784114114</v>
          </cell>
          <cell r="H149">
            <v>-4.379262855799139</v>
          </cell>
          <cell r="I149">
            <v>1.6573877066153526</v>
          </cell>
          <cell r="J149">
            <v>0.46955505818931453</v>
          </cell>
          <cell r="K149">
            <v>0.7737452480276718</v>
          </cell>
          <cell r="L149">
            <v>0.8366382424645032</v>
          </cell>
          <cell r="M149">
            <v>0.06425576113370754</v>
          </cell>
          <cell r="N149">
            <v>3.91138976635426</v>
          </cell>
          <cell r="O149">
            <v>5.642312507330213</v>
          </cell>
          <cell r="P149">
            <v>8.486564802885267</v>
          </cell>
          <cell r="Q149">
            <v>1.686573516845907</v>
          </cell>
          <cell r="R149">
            <v>0.8452676483946334</v>
          </cell>
          <cell r="S149">
            <v>3.2785021002671386</v>
          </cell>
          <cell r="T149">
            <v>6.497751111408229</v>
          </cell>
        </row>
        <row r="150">
          <cell r="F150">
            <v>1.6732667299094888</v>
          </cell>
          <cell r="G150">
            <v>1.8944608490412393</v>
          </cell>
          <cell r="H150">
            <v>4.773960366407644</v>
          </cell>
          <cell r="I150">
            <v>1.6853212072886452</v>
          </cell>
          <cell r="J150">
            <v>0</v>
          </cell>
          <cell r="K150">
            <v>1.3210284722423664</v>
          </cell>
          <cell r="L150">
            <v>2.408782632150548</v>
          </cell>
          <cell r="M150">
            <v>3.708475356859692</v>
          </cell>
          <cell r="N150">
            <v>2.592108657512681</v>
          </cell>
          <cell r="O150">
            <v>1.522729355281726</v>
          </cell>
          <cell r="P150">
            <v>2.8866456377536203</v>
          </cell>
          <cell r="Q150">
            <v>2.7672905276403714</v>
          </cell>
          <cell r="R150">
            <v>4.111447493647683</v>
          </cell>
          <cell r="S150">
            <v>4.087592592878051</v>
          </cell>
          <cell r="T150">
            <v>2.2183182557764654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</row>
        <row r="152"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</row>
        <row r="153"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</row>
        <row r="154">
          <cell r="F154">
            <v>-0.024367962086060516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</row>
        <row r="155">
          <cell r="F155">
            <v>1.6651440758808018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1.5392030153739344</v>
          </cell>
          <cell r="R155">
            <v>4.9813345881120625</v>
          </cell>
          <cell r="S155">
            <v>4.711266514265631</v>
          </cell>
          <cell r="T155">
            <v>1.8864438710540021</v>
          </cell>
        </row>
        <row r="156"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</row>
        <row r="157">
          <cell r="F157">
            <v>-0.12996246445898943</v>
          </cell>
          <cell r="G157">
            <v>0</v>
          </cell>
          <cell r="H157">
            <v>0.5074682279252221</v>
          </cell>
          <cell r="I157">
            <v>2.141568384952422</v>
          </cell>
          <cell r="J157">
            <v>0</v>
          </cell>
          <cell r="K157">
            <v>0.03774367063549618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</row>
        <row r="158"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2.2741195955443274</v>
          </cell>
          <cell r="K158">
            <v>0.23589794147185114</v>
          </cell>
          <cell r="L158">
            <v>0.027581480520807795</v>
          </cell>
          <cell r="M158">
            <v>0.009179394447672505</v>
          </cell>
          <cell r="N158">
            <v>0.07432569627276504</v>
          </cell>
          <cell r="O158">
            <v>0.037910274405354175</v>
          </cell>
          <cell r="P158">
            <v>0.07801744966901675</v>
          </cell>
          <cell r="Q158">
            <v>0.18011950179907743</v>
          </cell>
          <cell r="R158">
            <v>0.05744537416274208</v>
          </cell>
          <cell r="S158">
            <v>1.247347842775158</v>
          </cell>
          <cell r="T158">
            <v>0.5589463321641488</v>
          </cell>
        </row>
        <row r="159">
          <cell r="F159">
            <v>13.10184094827187</v>
          </cell>
          <cell r="G159">
            <v>12.041377981954804</v>
          </cell>
          <cell r="H159">
            <v>18.607168357258143</v>
          </cell>
          <cell r="I159">
            <v>15.354114203419753</v>
          </cell>
          <cell r="J159">
            <v>11.536323292376688</v>
          </cell>
          <cell r="K159">
            <v>14.097260982357824</v>
          </cell>
          <cell r="L159">
            <v>0.2666209783678087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</row>
        <row r="162">
          <cell r="F162">
            <v>31.751454598136856</v>
          </cell>
          <cell r="G162">
            <v>20.2291453587867</v>
          </cell>
          <cell r="H162">
            <v>32.656520222965675</v>
          </cell>
          <cell r="I162">
            <v>0.2141568384952422</v>
          </cell>
          <cell r="J162">
            <v>3.194815788072395</v>
          </cell>
          <cell r="K162">
            <v>9.275507058673186</v>
          </cell>
          <cell r="L162">
            <v>9.506416952838421</v>
          </cell>
          <cell r="M162">
            <v>2.671203784272699</v>
          </cell>
          <cell r="N162">
            <v>1.7652352864781695</v>
          </cell>
          <cell r="O162">
            <v>-1.6743704529031427</v>
          </cell>
          <cell r="P162">
            <v>0</v>
          </cell>
          <cell r="Q162">
            <v>1.391832513901962</v>
          </cell>
          <cell r="R162">
            <v>0.3528787269997013</v>
          </cell>
          <cell r="S162">
            <v>3.7588995802548686</v>
          </cell>
          <cell r="T162">
            <v>2.340587765937373</v>
          </cell>
        </row>
        <row r="163">
          <cell r="F163">
            <v>5.117272038072708</v>
          </cell>
          <cell r="G163">
            <v>0</v>
          </cell>
          <cell r="H163">
            <v>0</v>
          </cell>
          <cell r="I163">
            <v>0</v>
          </cell>
          <cell r="J163">
            <v>1.8966341566078195</v>
          </cell>
          <cell r="K163">
            <v>3.6233923810076334</v>
          </cell>
          <cell r="L163">
            <v>2.362813497949201</v>
          </cell>
          <cell r="M163">
            <v>1.7716231284007935</v>
          </cell>
          <cell r="N163">
            <v>1.3099903968074837</v>
          </cell>
          <cell r="O163">
            <v>0.24641678363480213</v>
          </cell>
          <cell r="P163">
            <v>0.9622152125845401</v>
          </cell>
          <cell r="Q163">
            <v>1.1544022615304508</v>
          </cell>
          <cell r="R163">
            <v>0.9683648787433663</v>
          </cell>
          <cell r="S163">
            <v>0.6489579992816701</v>
          </cell>
          <cell r="T163">
            <v>0.26200609320194473</v>
          </cell>
        </row>
        <row r="164">
          <cell r="F164">
            <v>5.068536113900588</v>
          </cell>
          <cell r="G164">
            <v>0</v>
          </cell>
          <cell r="H164">
            <v>0</v>
          </cell>
          <cell r="J164">
            <v>5.137484754306618</v>
          </cell>
          <cell r="K164">
            <v>3.349750768900286</v>
          </cell>
          <cell r="L164">
            <v>4.422230710169517</v>
          </cell>
          <cell r="M164">
            <v>4.452006307121165</v>
          </cell>
          <cell r="N164">
            <v>2.3412594325920986</v>
          </cell>
          <cell r="O164">
            <v>1.0172590298770037</v>
          </cell>
          <cell r="P164">
            <v>1.898424608612741</v>
          </cell>
          <cell r="Q164">
            <v>1.6047010160281445</v>
          </cell>
          <cell r="R164">
            <v>2.1747177361609498</v>
          </cell>
          <cell r="S164">
            <v>0.8765147003284895</v>
          </cell>
          <cell r="T164">
            <v>0.23580548388175027</v>
          </cell>
        </row>
        <row r="165">
          <cell r="F165">
            <v>41.79917763162247</v>
          </cell>
          <cell r="G165">
            <v>4.186296412759422</v>
          </cell>
          <cell r="H165">
            <v>53.171393214831596</v>
          </cell>
          <cell r="I165">
            <v>21.657774188692756</v>
          </cell>
          <cell r="J165">
            <v>30.26328384839758</v>
          </cell>
          <cell r="K165">
            <v>12.398795803760496</v>
          </cell>
          <cell r="L165">
            <v>33.474723525420394</v>
          </cell>
          <cell r="M165">
            <v>34.67057282885906</v>
          </cell>
          <cell r="N165">
            <v>19.519785983634918</v>
          </cell>
          <cell r="O165">
            <v>7.487279195057449</v>
          </cell>
          <cell r="P165">
            <v>18.27342043358748</v>
          </cell>
          <cell r="Q165">
            <v>4.715856047103118</v>
          </cell>
          <cell r="R165">
            <v>10.028321032410117</v>
          </cell>
          <cell r="S165">
            <v>8.116189004003227</v>
          </cell>
          <cell r="T165">
            <v>19.702858208786242</v>
          </cell>
        </row>
        <row r="166">
          <cell r="F166">
            <v>1.518936303364439</v>
          </cell>
          <cell r="G166">
            <v>0.48978743902041805</v>
          </cell>
          <cell r="H166">
            <v>2.4997509005205383</v>
          </cell>
          <cell r="I166">
            <v>1.7877440430907174</v>
          </cell>
          <cell r="J166">
            <v>0.7825917636488575</v>
          </cell>
          <cell r="K166">
            <v>2.0947737202700383</v>
          </cell>
          <cell r="L166">
            <v>1.9031221559357379</v>
          </cell>
          <cell r="M166">
            <v>3.2219674511330494</v>
          </cell>
          <cell r="N166">
            <v>4.589611744843241</v>
          </cell>
          <cell r="O166">
            <v>1.8765585830650318</v>
          </cell>
          <cell r="P166">
            <v>1.43898851611742</v>
          </cell>
          <cell r="Q166">
            <v>1.1707767616940032</v>
          </cell>
          <cell r="R166">
            <v>1.994175131649475</v>
          </cell>
          <cell r="S166">
            <v>1.3906242841750074</v>
          </cell>
          <cell r="T166">
            <v>0.5851469414843432</v>
          </cell>
        </row>
        <row r="167">
          <cell r="F167">
            <v>6.603717725322401</v>
          </cell>
          <cell r="G167">
            <v>0</v>
          </cell>
          <cell r="H167">
            <v>0</v>
          </cell>
          <cell r="I167">
            <v>0</v>
          </cell>
          <cell r="J167">
            <v>2.2280847859179236</v>
          </cell>
          <cell r="K167">
            <v>2.8307752976622136</v>
          </cell>
          <cell r="L167">
            <v>7.741202199506722</v>
          </cell>
          <cell r="M167">
            <v>1.2116800670927708</v>
          </cell>
          <cell r="N167">
            <v>0.6410591303525984</v>
          </cell>
          <cell r="O167">
            <v>0.03159189533779515</v>
          </cell>
          <cell r="P167">
            <v>0.7801744966901676</v>
          </cell>
          <cell r="Q167">
            <v>1.088904260876241</v>
          </cell>
          <cell r="R167">
            <v>2.453738124951412</v>
          </cell>
          <cell r="S167">
            <v>2.351419244150467</v>
          </cell>
          <cell r="T167">
            <v>0.02620060932019447</v>
          </cell>
        </row>
        <row r="168">
          <cell r="F168">
            <v>23.758763033909002</v>
          </cell>
          <cell r="G168">
            <v>7.402259219912355</v>
          </cell>
          <cell r="H168">
            <v>32.806881179387965</v>
          </cell>
          <cell r="I168">
            <v>16.545943565480233</v>
          </cell>
          <cell r="J168">
            <v>27.998371214778537</v>
          </cell>
          <cell r="K168">
            <v>37.526644529342086</v>
          </cell>
          <cell r="L168">
            <v>26.119662053204983</v>
          </cell>
          <cell r="M168">
            <v>12.869511015636853</v>
          </cell>
          <cell r="N168">
            <v>3.0194814110810797</v>
          </cell>
          <cell r="O168">
            <v>6.425791511707533</v>
          </cell>
          <cell r="P168">
            <v>9.717506786551978</v>
          </cell>
          <cell r="Q168">
            <v>8.940477089299662</v>
          </cell>
          <cell r="R168">
            <v>6.507740244436352</v>
          </cell>
          <cell r="S168">
            <v>4.289865216030781</v>
          </cell>
          <cell r="T168">
            <v>2.5327255676187987</v>
          </cell>
        </row>
        <row r="169"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</row>
        <row r="170"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1.1353597372084272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2.6872677108216885</v>
          </cell>
          <cell r="Q172">
            <v>0.07368525073598622</v>
          </cell>
          <cell r="R172">
            <v>0</v>
          </cell>
          <cell r="S172">
            <v>0</v>
          </cell>
          <cell r="T172">
            <v>0</v>
          </cell>
        </row>
        <row r="173">
          <cell r="F173">
            <v>1.2833793365325206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0.4964666493745404</v>
          </cell>
          <cell r="M173">
            <v>1.037271572586993</v>
          </cell>
          <cell r="N173">
            <v>1.2914089727392923</v>
          </cell>
          <cell r="O173">
            <v>0.9919855136067676</v>
          </cell>
          <cell r="P173">
            <v>1.1355873229601328</v>
          </cell>
          <cell r="Q173">
            <v>1.0397807603855833</v>
          </cell>
          <cell r="R173">
            <v>1.542818620370787</v>
          </cell>
          <cell r="S173">
            <v>1.087215349445915</v>
          </cell>
          <cell r="T173">
            <v>1.7729078973331591</v>
          </cell>
        </row>
        <row r="174">
          <cell r="F174">
            <v>8.471928151920373</v>
          </cell>
          <cell r="G174">
            <v>9.31520261382229</v>
          </cell>
          <cell r="H174">
            <v>10.102376759622476</v>
          </cell>
          <cell r="I174">
            <v>12.542141802308315</v>
          </cell>
          <cell r="J174">
            <v>13.138334667375526</v>
          </cell>
          <cell r="K174">
            <v>8.784839340411738</v>
          </cell>
          <cell r="L174">
            <v>10.186760139018347</v>
          </cell>
          <cell r="M174">
            <v>10.244204203602516</v>
          </cell>
          <cell r="N174">
            <v>7.60909315592432</v>
          </cell>
          <cell r="O174">
            <v>7.253499169557766</v>
          </cell>
          <cell r="P174">
            <v>5.53923892650019</v>
          </cell>
          <cell r="Q174">
            <v>6.9919115698369145</v>
          </cell>
          <cell r="R174">
            <v>10.701252558316522</v>
          </cell>
          <cell r="S174">
            <v>8.487022146449894</v>
          </cell>
          <cell r="T174">
            <v>8.829605340905538</v>
          </cell>
        </row>
        <row r="175">
          <cell r="F175">
            <v>3.338410805790291</v>
          </cell>
          <cell r="G175">
            <v>3.696508973739004</v>
          </cell>
          <cell r="H175">
            <v>17.63921970028966</v>
          </cell>
          <cell r="I175">
            <v>11.406179441594421</v>
          </cell>
          <cell r="J175">
            <v>12.585916951858685</v>
          </cell>
          <cell r="K175">
            <v>3.7271874752552483</v>
          </cell>
          <cell r="L175">
            <v>2.5466900347545867</v>
          </cell>
          <cell r="M175">
            <v>5.957426996539456</v>
          </cell>
          <cell r="N175">
            <v>13.62947455401829</v>
          </cell>
          <cell r="O175">
            <v>6.463701786112887</v>
          </cell>
          <cell r="P175">
            <v>10.792413870880651</v>
          </cell>
          <cell r="Q175">
            <v>10.135815601238995</v>
          </cell>
          <cell r="R175">
            <v>5.416278135344252</v>
          </cell>
          <cell r="S175">
            <v>10.973289806035513</v>
          </cell>
          <cell r="T175">
            <v>14.995482067591304</v>
          </cell>
        </row>
        <row r="176">
          <cell r="F176">
            <v>4.914205687355537</v>
          </cell>
          <cell r="G176">
            <v>1.395432137586474</v>
          </cell>
          <cell r="H176">
            <v>1.4284290860117361</v>
          </cell>
          <cell r="I176">
            <v>0.6610928492679216</v>
          </cell>
          <cell r="J176">
            <v>4.548239191088655</v>
          </cell>
          <cell r="K176">
            <v>3.4063662748535304</v>
          </cell>
          <cell r="L176">
            <v>2.9328307620458958</v>
          </cell>
          <cell r="M176">
            <v>5.783018502033678</v>
          </cell>
          <cell r="N176">
            <v>2.183317328012473</v>
          </cell>
          <cell r="O176">
            <v>2.546306764226289</v>
          </cell>
          <cell r="P176">
            <v>6.75284369912934</v>
          </cell>
          <cell r="Q176">
            <v>0.7368525073598623</v>
          </cell>
          <cell r="R176">
            <v>1.5346121383475384</v>
          </cell>
          <cell r="S176">
            <v>4.610130202689267</v>
          </cell>
          <cell r="T176">
            <v>2.593860322699253</v>
          </cell>
        </row>
        <row r="177">
          <cell r="F177">
            <v>10.600063507436325</v>
          </cell>
          <cell r="G177">
            <v>0.04620636217173755</v>
          </cell>
          <cell r="H177">
            <v>0.21614387485703904</v>
          </cell>
          <cell r="I177">
            <v>0.35382434186170447</v>
          </cell>
          <cell r="J177">
            <v>5.561005002869528</v>
          </cell>
          <cell r="K177">
            <v>6.812732549707061</v>
          </cell>
          <cell r="L177">
            <v>9.166245359748459</v>
          </cell>
          <cell r="M177">
            <v>6.6275227912195485</v>
          </cell>
          <cell r="N177">
            <v>0.5109891618752597</v>
          </cell>
          <cell r="O177">
            <v>1.2952677088496007</v>
          </cell>
          <cell r="P177">
            <v>1.6730408651244704</v>
          </cell>
          <cell r="Q177">
            <v>1.1052787610397934</v>
          </cell>
          <cell r="R177">
            <v>1.4771667641847963</v>
          </cell>
          <cell r="S177">
            <v>5.377080565476695</v>
          </cell>
          <cell r="T177">
            <v>1.9912463083347798</v>
          </cell>
        </row>
        <row r="178"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0.0929071203409563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</row>
        <row r="179"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</row>
        <row r="184"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</row>
        <row r="185">
          <cell r="F185">
            <v>4.2075347868597825</v>
          </cell>
          <cell r="G185">
            <v>0.8317145190912759</v>
          </cell>
          <cell r="H185">
            <v>4.473238453563068</v>
          </cell>
          <cell r="I185">
            <v>2.1322572180613246</v>
          </cell>
          <cell r="J185">
            <v>0.9022822686775063</v>
          </cell>
          <cell r="K185">
            <v>0.17928243551860687</v>
          </cell>
          <cell r="L185">
            <v>2.8133110131223953</v>
          </cell>
          <cell r="M185">
            <v>1.1198861226160457</v>
          </cell>
          <cell r="N185">
            <v>1.4028975171484401</v>
          </cell>
          <cell r="O185">
            <v>0.1074124441485035</v>
          </cell>
          <cell r="P185">
            <v>0.3554128262699652</v>
          </cell>
          <cell r="Q185">
            <v>0.19649400196262992</v>
          </cell>
          <cell r="R185">
            <v>0.38570465509269675</v>
          </cell>
          <cell r="S185">
            <v>0.8259465445403075</v>
          </cell>
          <cell r="T185">
            <v>1.4060993668504367</v>
          </cell>
        </row>
        <row r="186">
          <cell r="F186">
            <v>27.251504266244343</v>
          </cell>
          <cell r="G186">
            <v>9.490786790074893</v>
          </cell>
          <cell r="H186">
            <v>0.15975851619868103</v>
          </cell>
          <cell r="I186">
            <v>4.376248438815819</v>
          </cell>
          <cell r="J186">
            <v>1.6112183369241184</v>
          </cell>
          <cell r="K186">
            <v>0.17928243551860687</v>
          </cell>
          <cell r="L186">
            <v>0.7355061472215413</v>
          </cell>
          <cell r="M186">
            <v>2.129619511860021</v>
          </cell>
          <cell r="N186">
            <v>0.6038962822162159</v>
          </cell>
          <cell r="O186">
            <v>-4.523959412372265</v>
          </cell>
          <cell r="P186">
            <v>0</v>
          </cell>
          <cell r="Q186">
            <v>0.597669255969666</v>
          </cell>
          <cell r="R186">
            <v>0.024619446069746604</v>
          </cell>
          <cell r="S186">
            <v>1.222063764881067</v>
          </cell>
          <cell r="T186">
            <v>0.9432219355270011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</row>
        <row r="188">
          <cell r="F188">
            <v>5.588385971736545</v>
          </cell>
          <cell r="G188">
            <v>0.48978743902041805</v>
          </cell>
          <cell r="H188">
            <v>7.001182033412785</v>
          </cell>
          <cell r="I188">
            <v>4.180713934102772</v>
          </cell>
          <cell r="J188">
            <v>2.817330349135887</v>
          </cell>
          <cell r="K188">
            <v>1.6701574256207061</v>
          </cell>
          <cell r="L188">
            <v>1.480206121283352</v>
          </cell>
          <cell r="M188">
            <v>2.377463161947179</v>
          </cell>
          <cell r="N188">
            <v>1.5980024698644482</v>
          </cell>
          <cell r="O188">
            <v>1.2447206763091287</v>
          </cell>
          <cell r="P188">
            <v>0.338075615232406</v>
          </cell>
          <cell r="Q188">
            <v>0.3848007538434836</v>
          </cell>
          <cell r="R188">
            <v>0.36108520902295016</v>
          </cell>
          <cell r="S188">
            <v>0.050568155788182086</v>
          </cell>
          <cell r="T188">
            <v>0.043667682200324125</v>
          </cell>
        </row>
        <row r="189"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</row>
        <row r="190">
          <cell r="F190">
            <v>2.2337298578888807</v>
          </cell>
          <cell r="G190">
            <v>0.6561303428386731</v>
          </cell>
          <cell r="H190">
            <v>0</v>
          </cell>
          <cell r="I190">
            <v>0.06517816823768241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</row>
        <row r="192">
          <cell r="F192">
            <v>1.7951065403397912</v>
          </cell>
          <cell r="G192">
            <v>1.7835655798290693</v>
          </cell>
          <cell r="H192">
            <v>1.4754168848937013</v>
          </cell>
          <cell r="I192">
            <v>5.456343798183127</v>
          </cell>
          <cell r="J192">
            <v>3.471024645830815</v>
          </cell>
          <cell r="K192">
            <v>1.5852341666908396</v>
          </cell>
          <cell r="L192">
            <v>6.3437405197857935</v>
          </cell>
          <cell r="M192">
            <v>7.371053741481021</v>
          </cell>
          <cell r="N192">
            <v>2.0718287836033253</v>
          </cell>
          <cell r="O192">
            <v>1.8070564133218823</v>
          </cell>
          <cell r="P192">
            <v>0</v>
          </cell>
          <cell r="Q192">
            <v>0.8187250081776247</v>
          </cell>
          <cell r="R192">
            <v>0.008206482023248867</v>
          </cell>
          <cell r="S192">
            <v>2.924525009749864</v>
          </cell>
          <cell r="T192">
            <v>1.7641743608930944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</row>
        <row r="194"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</row>
        <row r="195">
          <cell r="F195">
            <v>14.068436777685605</v>
          </cell>
          <cell r="G195">
            <v>1.940667211212977</v>
          </cell>
          <cell r="H195">
            <v>13.410317800912813</v>
          </cell>
          <cell r="I195">
            <v>7.234776674382746</v>
          </cell>
          <cell r="J195">
            <v>8.212610037350364</v>
          </cell>
          <cell r="K195">
            <v>6.340936666763358</v>
          </cell>
          <cell r="L195">
            <v>3.4109097577398977</v>
          </cell>
          <cell r="M195">
            <v>1.1841418837497533</v>
          </cell>
          <cell r="N195">
            <v>1.2635368366370057</v>
          </cell>
          <cell r="O195">
            <v>1.314222846052278</v>
          </cell>
          <cell r="P195">
            <v>1.8464129755000631</v>
          </cell>
          <cell r="Q195">
            <v>0.8105377580958485</v>
          </cell>
          <cell r="R195">
            <v>2.2649890384166875</v>
          </cell>
          <cell r="S195">
            <v>1.0113631157636418</v>
          </cell>
          <cell r="T195">
            <v>2.3056536201771136</v>
          </cell>
        </row>
        <row r="196"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</row>
        <row r="197">
          <cell r="F197">
            <v>5.572140663679171</v>
          </cell>
          <cell r="G197">
            <v>2.578315009182955</v>
          </cell>
          <cell r="H197">
            <v>7.471060022232436</v>
          </cell>
          <cell r="I197">
            <v>1.8063663768729123</v>
          </cell>
          <cell r="J197">
            <v>5.146691716231898</v>
          </cell>
          <cell r="K197">
            <v>9.79448252991126</v>
          </cell>
          <cell r="L197">
            <v>6.003568926695831</v>
          </cell>
          <cell r="M197">
            <v>4.764105718342031</v>
          </cell>
          <cell r="N197">
            <v>11.083819456676085</v>
          </cell>
          <cell r="O197">
            <v>5.610720611992418</v>
          </cell>
          <cell r="P197">
            <v>7.177605369549541</v>
          </cell>
          <cell r="Q197">
            <v>6.10768856100508</v>
          </cell>
          <cell r="R197">
            <v>4.029382673415194</v>
          </cell>
          <cell r="S197">
            <v>5.663633448276394</v>
          </cell>
          <cell r="T197">
            <v>6.908227324091276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</row>
        <row r="202"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</row>
        <row r="203"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</row>
        <row r="204"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</row>
        <row r="207"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</row>
        <row r="209"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</row>
        <row r="213"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</row>
        <row r="214"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</row>
        <row r="215"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</row>
        <row r="216"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</row>
        <row r="218"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</row>
        <row r="219"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</row>
      </sheetData>
      <sheetData sheetId="20">
        <row r="105">
          <cell r="C105">
            <v>0.008018302647347207</v>
          </cell>
          <cell r="D105">
            <v>0.010073260073260072</v>
          </cell>
          <cell r="E105">
            <v>0.027260396824808592</v>
          </cell>
          <cell r="F105">
            <v>0.008855981416957027</v>
          </cell>
          <cell r="G105">
            <v>0.030208762790000378</v>
          </cell>
          <cell r="H105">
            <v>0.039301544372538286</v>
          </cell>
          <cell r="I105">
            <v>0.011617429362167728</v>
          </cell>
          <cell r="J105">
            <v>0.012025745257452574</v>
          </cell>
          <cell r="K105">
            <v>0.037023516169267745</v>
          </cell>
          <cell r="L105">
            <v>0.009454450874569217</v>
          </cell>
          <cell r="M105">
            <v>0.028436739659367397</v>
          </cell>
          <cell r="N105">
            <v>0.03985992491272751</v>
          </cell>
          <cell r="O105">
            <v>0.01460509138381201</v>
          </cell>
          <cell r="P105">
            <v>0.045433893684688774</v>
          </cell>
          <cell r="Q105">
            <v>0.06401430012565705</v>
          </cell>
          <cell r="R105">
            <v>0.01242582897033159</v>
          </cell>
          <cell r="S105">
            <v>0.018345439670773733</v>
          </cell>
          <cell r="T105">
            <v>0.026768979735838243</v>
          </cell>
          <cell r="U105">
            <v>0.011178102013746534</v>
          </cell>
          <cell r="V105">
            <v>0.01651684895718018</v>
          </cell>
          <cell r="W105">
            <v>0.025804416856018524</v>
          </cell>
          <cell r="X105">
            <v>0.01228712110945476</v>
          </cell>
          <cell r="Y105">
            <v>0.020886606356232677</v>
          </cell>
          <cell r="Z105">
            <v>0.05111508096582723</v>
          </cell>
          <cell r="AA105">
            <v>0.011099094996869487</v>
          </cell>
          <cell r="AB105">
            <v>0.020192328194631015</v>
          </cell>
          <cell r="AC105">
            <v>0.06737752161383286</v>
          </cell>
          <cell r="AD105">
            <v>0.01846740603201686</v>
          </cell>
          <cell r="AE105">
            <v>0.025951725255143367</v>
          </cell>
          <cell r="AF105">
            <v>0.05166540218086609</v>
          </cell>
          <cell r="AG105">
            <v>0.015483983211186743</v>
          </cell>
          <cell r="AH105">
            <v>0.012299837549315386</v>
          </cell>
          <cell r="AI105">
            <v>0</v>
          </cell>
          <cell r="AJ105">
            <v>0.018399692881430296</v>
          </cell>
          <cell r="AK105">
            <v>0.011022075824280239</v>
          </cell>
          <cell r="AL105">
            <v>0</v>
          </cell>
          <cell r="AM105">
            <v>0.015751867489444626</v>
          </cell>
          <cell r="AN105">
            <v>0.011390887290167864</v>
          </cell>
          <cell r="AO105">
            <v>0</v>
          </cell>
          <cell r="AP105">
            <v>0.021681705243886486</v>
          </cell>
          <cell r="AQ105">
            <v>0.03558092017191573</v>
          </cell>
          <cell r="AR105">
            <v>0</v>
          </cell>
          <cell r="AS105">
            <v>0.026667599916007558</v>
          </cell>
          <cell r="AT105">
            <v>0.033261552787801185</v>
          </cell>
          <cell r="AU105">
            <v>0</v>
          </cell>
        </row>
      </sheetData>
      <sheetData sheetId="21">
        <row r="12"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Q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Q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Q23">
            <v>0</v>
          </cell>
          <cell r="R23">
            <v>0</v>
          </cell>
          <cell r="S23">
            <v>0</v>
          </cell>
          <cell r="T23">
            <v>0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Q27">
            <v>0</v>
          </cell>
          <cell r="R27">
            <v>0</v>
          </cell>
          <cell r="S27">
            <v>0</v>
          </cell>
          <cell r="T27">
            <v>0</v>
          </cell>
        </row>
        <row r="31">
          <cell r="Q31">
            <v>0</v>
          </cell>
          <cell r="R31">
            <v>0</v>
          </cell>
          <cell r="S31">
            <v>0</v>
          </cell>
          <cell r="T31">
            <v>0.07658659113101016</v>
          </cell>
        </row>
        <row r="32"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Q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8">
          <cell r="Q38">
            <v>0</v>
          </cell>
          <cell r="R38">
            <v>0.132187411188447</v>
          </cell>
          <cell r="S38">
            <v>0.04890813817074539</v>
          </cell>
          <cell r="T38">
            <v>0.11737907270384569</v>
          </cell>
        </row>
        <row r="39"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Q41">
            <v>0</v>
          </cell>
          <cell r="R41">
            <v>0.045808126455639614</v>
          </cell>
          <cell r="S41">
            <v>0.1762370790959421</v>
          </cell>
          <cell r="T41">
            <v>0.4251116246107204</v>
          </cell>
        </row>
        <row r="42">
          <cell r="Q42">
            <v>0</v>
          </cell>
          <cell r="R42">
            <v>0.14561362088122187</v>
          </cell>
          <cell r="S42">
            <v>0.16930725704916613</v>
          </cell>
          <cell r="T42">
            <v>0.19728890361277368</v>
          </cell>
        </row>
        <row r="43">
          <cell r="Q43">
            <v>0</v>
          </cell>
          <cell r="R43">
            <v>0</v>
          </cell>
          <cell r="S43">
            <v>0.21931407608843567</v>
          </cell>
          <cell r="T43">
            <v>0</v>
          </cell>
        </row>
        <row r="44">
          <cell r="Q44">
            <v>0</v>
          </cell>
          <cell r="R44">
            <v>0</v>
          </cell>
          <cell r="S44">
            <v>0</v>
          </cell>
          <cell r="T44">
            <v>0.02365099639576894</v>
          </cell>
        </row>
        <row r="45">
          <cell r="Q45">
            <v>0</v>
          </cell>
          <cell r="R45">
            <v>0.11612638298437623</v>
          </cell>
          <cell r="S45">
            <v>0.11053429225994876</v>
          </cell>
          <cell r="T45">
            <v>0.14834388910837837</v>
          </cell>
        </row>
        <row r="46">
          <cell r="Q46">
            <v>0</v>
          </cell>
          <cell r="R46">
            <v>0.1415003273185691</v>
          </cell>
          <cell r="S46">
            <v>0.4005580409507507</v>
          </cell>
          <cell r="T46">
            <v>0.372115498546291</v>
          </cell>
        </row>
        <row r="47">
          <cell r="Q47">
            <v>0</v>
          </cell>
          <cell r="R47">
            <v>0</v>
          </cell>
          <cell r="S47">
            <v>0.017428154071883452</v>
          </cell>
          <cell r="T47">
            <v>0</v>
          </cell>
        </row>
        <row r="48">
          <cell r="Q48">
            <v>0</v>
          </cell>
          <cell r="R48">
            <v>0.8994909344308594</v>
          </cell>
          <cell r="S48">
            <v>1.3415164925645346</v>
          </cell>
          <cell r="T48">
            <v>1.5171710462867292</v>
          </cell>
        </row>
        <row r="49">
          <cell r="Q49">
            <v>0</v>
          </cell>
          <cell r="R49">
            <v>0.03394805121399208</v>
          </cell>
          <cell r="S49">
            <v>0.06564978803214128</v>
          </cell>
          <cell r="T49">
            <v>0.3963449331215592</v>
          </cell>
        </row>
        <row r="50">
          <cell r="Q50">
            <v>0</v>
          </cell>
          <cell r="R50">
            <v>0.14552556746812426</v>
          </cell>
          <cell r="S50">
            <v>0.39406542640102277</v>
          </cell>
          <cell r="T50">
            <v>0.1202806374809856</v>
          </cell>
        </row>
        <row r="51">
          <cell r="Q51">
            <v>0</v>
          </cell>
          <cell r="R51">
            <v>0.0269911120766855</v>
          </cell>
          <cell r="S51">
            <v>0.18212356877870936</v>
          </cell>
          <cell r="T51">
            <v>0.1494296137319967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0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</row>
        <row r="54">
          <cell r="Q54">
            <v>0</v>
          </cell>
          <cell r="R54">
            <v>0.05140861475588784</v>
          </cell>
          <cell r="S54">
            <v>0.09778155298724288</v>
          </cell>
          <cell r="T54">
            <v>0.1755736632244782</v>
          </cell>
        </row>
        <row r="55">
          <cell r="Q55">
            <v>0</v>
          </cell>
          <cell r="R55">
            <v>0.21183628018499637</v>
          </cell>
          <cell r="S55">
            <v>1.0289091181032481</v>
          </cell>
          <cell r="T55">
            <v>0.7800961586640129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</row>
        <row r="57">
          <cell r="Q57">
            <v>0</v>
          </cell>
          <cell r="R57">
            <v>0</v>
          </cell>
          <cell r="S57">
            <v>0</v>
          </cell>
          <cell r="T57">
            <v>0.019273494324313273</v>
          </cell>
        </row>
        <row r="58">
          <cell r="Q58">
            <v>0</v>
          </cell>
          <cell r="R58">
            <v>0.04277538874601085</v>
          </cell>
          <cell r="S58">
            <v>0</v>
          </cell>
          <cell r="T58">
            <v>0</v>
          </cell>
        </row>
        <row r="59">
          <cell r="Q59">
            <v>0</v>
          </cell>
          <cell r="R59">
            <v>0.18538008402737158</v>
          </cell>
          <cell r="S59">
            <v>0.13051209999473204</v>
          </cell>
          <cell r="T59">
            <v>0.17226229037930071</v>
          </cell>
        </row>
        <row r="60">
          <cell r="Q60">
            <v>0</v>
          </cell>
          <cell r="R60">
            <v>0</v>
          </cell>
          <cell r="S60">
            <v>0.039225870239926325</v>
          </cell>
          <cell r="T60">
            <v>0</v>
          </cell>
        </row>
        <row r="61">
          <cell r="Q61">
            <v>0</v>
          </cell>
          <cell r="R61">
            <v>0.08473955544458531</v>
          </cell>
          <cell r="S61">
            <v>0.8475330804828116</v>
          </cell>
          <cell r="T61">
            <v>1.3131750819278698</v>
          </cell>
        </row>
        <row r="62">
          <cell r="Q62">
            <v>0</v>
          </cell>
          <cell r="R62">
            <v>0.08123646860849597</v>
          </cell>
          <cell r="S62">
            <v>0.061869576550984455</v>
          </cell>
          <cell r="T62">
            <v>0.02866786686440751</v>
          </cell>
        </row>
        <row r="63">
          <cell r="Q63">
            <v>0</v>
          </cell>
          <cell r="R63">
            <v>0.06271924697841497</v>
          </cell>
          <cell r="S63">
            <v>0.062005989728386904</v>
          </cell>
          <cell r="T63">
            <v>0</v>
          </cell>
        </row>
        <row r="64">
          <cell r="Q64">
            <v>0</v>
          </cell>
          <cell r="R64">
            <v>0.05878598324421406</v>
          </cell>
          <cell r="S64">
            <v>0.21182551480474407</v>
          </cell>
          <cell r="T64">
            <v>0.3216534113714842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0.027167298205496217</v>
          </cell>
        </row>
        <row r="66">
          <cell r="Q66">
            <v>0</v>
          </cell>
          <cell r="R66">
            <v>0.017424005957547457</v>
          </cell>
          <cell r="S66">
            <v>0.10439759209126175</v>
          </cell>
          <cell r="T66">
            <v>0</v>
          </cell>
        </row>
        <row r="67">
          <cell r="Q67">
            <v>0</v>
          </cell>
          <cell r="R67">
            <v>0.02915047641928291</v>
          </cell>
          <cell r="S67">
            <v>0.03696193365074862</v>
          </cell>
          <cell r="T67">
            <v>0.10842272959284385</v>
          </cell>
        </row>
        <row r="68">
          <cell r="Q68">
            <v>0</v>
          </cell>
          <cell r="R68">
            <v>0</v>
          </cell>
          <cell r="S68">
            <v>0</v>
          </cell>
          <cell r="T68">
            <v>0</v>
          </cell>
        </row>
        <row r="69"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Q70">
            <v>0</v>
          </cell>
          <cell r="R70">
            <v>0.20956361131433912</v>
          </cell>
          <cell r="S70">
            <v>0.1579246869758004</v>
          </cell>
          <cell r="T70">
            <v>0.027274050739097448</v>
          </cell>
        </row>
        <row r="71">
          <cell r="Q71">
            <v>0</v>
          </cell>
          <cell r="R71">
            <v>0.017130997090305997</v>
          </cell>
          <cell r="S71">
            <v>0</v>
          </cell>
          <cell r="T71">
            <v>0.06481065482868832</v>
          </cell>
        </row>
        <row r="72">
          <cell r="Q72">
            <v>0</v>
          </cell>
          <cell r="R72">
            <v>0.03426242245596753</v>
          </cell>
          <cell r="S72">
            <v>0.3346574876422553</v>
          </cell>
          <cell r="T72">
            <v>0.5834968335377899</v>
          </cell>
        </row>
        <row r="73">
          <cell r="Q73">
            <v>0</v>
          </cell>
          <cell r="R73">
            <v>0</v>
          </cell>
          <cell r="S73">
            <v>0</v>
          </cell>
          <cell r="T73">
            <v>0.06381652497584323</v>
          </cell>
        </row>
        <row r="74">
          <cell r="Q74">
            <v>0</v>
          </cell>
          <cell r="R74">
            <v>0.0071320694956911405</v>
          </cell>
          <cell r="S74">
            <v>0</v>
          </cell>
          <cell r="T74">
            <v>0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</row>
        <row r="76">
          <cell r="Q76">
            <v>0</v>
          </cell>
          <cell r="R76">
            <v>0.005966475288072513</v>
          </cell>
          <cell r="S76">
            <v>0</v>
          </cell>
          <cell r="T76">
            <v>0</v>
          </cell>
        </row>
        <row r="77">
          <cell r="Q77">
            <v>0</v>
          </cell>
          <cell r="R77">
            <v>0</v>
          </cell>
          <cell r="S77">
            <v>0</v>
          </cell>
          <cell r="T77">
            <v>0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</row>
        <row r="79">
          <cell r="Q79">
            <v>0</v>
          </cell>
          <cell r="R79">
            <v>0.26835348329878145</v>
          </cell>
          <cell r="S79">
            <v>0.3825424617130194</v>
          </cell>
          <cell r="T79">
            <v>3.0182908195155846</v>
          </cell>
        </row>
        <row r="80">
          <cell r="Q80">
            <v>0</v>
          </cell>
          <cell r="R80">
            <v>0</v>
          </cell>
          <cell r="S80">
            <v>0</v>
          </cell>
          <cell r="T80">
            <v>0</v>
          </cell>
        </row>
        <row r="81">
          <cell r="Q81">
            <v>0</v>
          </cell>
          <cell r="R81">
            <v>0</v>
          </cell>
          <cell r="S81">
            <v>0</v>
          </cell>
          <cell r="T81">
            <v>0</v>
          </cell>
        </row>
        <row r="82">
          <cell r="Q82">
            <v>0</v>
          </cell>
          <cell r="R82">
            <v>0.43641315261160185</v>
          </cell>
          <cell r="S82">
            <v>0.5229798604835744</v>
          </cell>
          <cell r="T82">
            <v>1.2874143144184769</v>
          </cell>
        </row>
        <row r="83">
          <cell r="Q83">
            <v>0</v>
          </cell>
          <cell r="R83">
            <v>0.053736822374650585</v>
          </cell>
          <cell r="S83">
            <v>0</v>
          </cell>
          <cell r="T83">
            <v>0.06582208647002462</v>
          </cell>
        </row>
        <row r="84">
          <cell r="Q84">
            <v>0</v>
          </cell>
          <cell r="R84">
            <v>0.020558262057451763</v>
          </cell>
          <cell r="S84">
            <v>0.016315995059276243</v>
          </cell>
          <cell r="T84">
            <v>0.07560348057285252</v>
          </cell>
        </row>
        <row r="85">
          <cell r="Q85">
            <v>0</v>
          </cell>
          <cell r="R85">
            <v>0.06514808217471374</v>
          </cell>
          <cell r="S85">
            <v>0.06768603210009007</v>
          </cell>
          <cell r="T85">
            <v>0</v>
          </cell>
        </row>
        <row r="86">
          <cell r="Q86">
            <v>0</v>
          </cell>
          <cell r="R86">
            <v>0.2227205728565975</v>
          </cell>
          <cell r="S86">
            <v>0.18542822695338088</v>
          </cell>
          <cell r="T86">
            <v>0.05940053016457431</v>
          </cell>
        </row>
        <row r="87">
          <cell r="Q87">
            <v>0</v>
          </cell>
          <cell r="R87">
            <v>0</v>
          </cell>
          <cell r="S87">
            <v>0</v>
          </cell>
          <cell r="T87">
            <v>0</v>
          </cell>
        </row>
        <row r="88">
          <cell r="Q88">
            <v>0</v>
          </cell>
          <cell r="R88">
            <v>0.20555634159870212</v>
          </cell>
          <cell r="S88">
            <v>0.3747162941326224</v>
          </cell>
          <cell r="T88">
            <v>1.3366791876351802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</row>
        <row r="99">
          <cell r="Q99">
            <v>0</v>
          </cell>
          <cell r="R99">
            <v>0</v>
          </cell>
          <cell r="S99">
            <v>0</v>
          </cell>
          <cell r="T99">
            <v>0</v>
          </cell>
        </row>
        <row r="100">
          <cell r="Q100">
            <v>0</v>
          </cell>
          <cell r="R100">
            <v>0</v>
          </cell>
          <cell r="S100">
            <v>0</v>
          </cell>
          <cell r="T100">
            <v>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</row>
        <row r="102">
          <cell r="Q102">
            <v>0</v>
          </cell>
          <cell r="R102">
            <v>0</v>
          </cell>
          <cell r="S102">
            <v>0.24043690601038223</v>
          </cell>
          <cell r="T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</row>
        <row r="104">
          <cell r="Q104">
            <v>0</v>
          </cell>
          <cell r="R104">
            <v>0.06646650216020077</v>
          </cell>
          <cell r="S104">
            <v>0</v>
          </cell>
          <cell r="T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0.12394597400483436</v>
          </cell>
        </row>
        <row r="106">
          <cell r="Q106">
            <v>0</v>
          </cell>
          <cell r="R106">
            <v>0</v>
          </cell>
          <cell r="S106">
            <v>0</v>
          </cell>
          <cell r="T106">
            <v>0</v>
          </cell>
        </row>
        <row r="107">
          <cell r="Q107">
            <v>0</v>
          </cell>
          <cell r="R107">
            <v>0</v>
          </cell>
          <cell r="S107">
            <v>0.04841496210928466</v>
          </cell>
          <cell r="T107">
            <v>0.2493037141172751</v>
          </cell>
        </row>
        <row r="108">
          <cell r="Q108">
            <v>0</v>
          </cell>
          <cell r="R108">
            <v>0.066269992296068</v>
          </cell>
          <cell r="S108">
            <v>0.5231381389310389</v>
          </cell>
          <cell r="T108">
            <v>0.24909419793502735</v>
          </cell>
        </row>
        <row r="109">
          <cell r="Q109">
            <v>0</v>
          </cell>
          <cell r="R109">
            <v>0</v>
          </cell>
          <cell r="S109">
            <v>0.048995958233039635</v>
          </cell>
          <cell r="T109">
            <v>0.0633937530317027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</row>
        <row r="111">
          <cell r="Q111">
            <v>0</v>
          </cell>
          <cell r="R111">
            <v>0.029012229134516856</v>
          </cell>
          <cell r="S111">
            <v>0</v>
          </cell>
          <cell r="T111">
            <v>0</v>
          </cell>
        </row>
        <row r="112">
          <cell r="Q112">
            <v>0</v>
          </cell>
          <cell r="R112">
            <v>0</v>
          </cell>
          <cell r="S112">
            <v>0</v>
          </cell>
          <cell r="T112">
            <v>0</v>
          </cell>
        </row>
        <row r="113">
          <cell r="Q113">
            <v>0</v>
          </cell>
          <cell r="R113">
            <v>0</v>
          </cell>
          <cell r="S113">
            <v>0</v>
          </cell>
          <cell r="T113">
            <v>0</v>
          </cell>
        </row>
        <row r="114">
          <cell r="Q114">
            <v>0</v>
          </cell>
          <cell r="R114">
            <v>0.08523536125817875</v>
          </cell>
          <cell r="S114">
            <v>0</v>
          </cell>
          <cell r="T114">
            <v>0.10320122932602713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</row>
        <row r="118">
          <cell r="Q118">
            <v>0</v>
          </cell>
          <cell r="R118">
            <v>0</v>
          </cell>
          <cell r="S118">
            <v>0</v>
          </cell>
          <cell r="T118">
            <v>0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</row>
        <row r="120">
          <cell r="Q120">
            <v>0</v>
          </cell>
          <cell r="R120">
            <v>0</v>
          </cell>
          <cell r="S120">
            <v>0</v>
          </cell>
          <cell r="T120">
            <v>0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</row>
        <row r="125">
          <cell r="Q125">
            <v>0</v>
          </cell>
          <cell r="R125">
            <v>0</v>
          </cell>
          <cell r="S125">
            <v>0</v>
          </cell>
          <cell r="T125">
            <v>0</v>
          </cell>
        </row>
        <row r="126">
          <cell r="Q126">
            <v>0</v>
          </cell>
          <cell r="R126">
            <v>0.03426202844264044</v>
          </cell>
          <cell r="S126">
            <v>0.07414199784641541</v>
          </cell>
          <cell r="T126">
            <v>0</v>
          </cell>
        </row>
        <row r="127"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</row>
        <row r="129">
          <cell r="Q129">
            <v>0</v>
          </cell>
          <cell r="R129">
            <v>0.038596928805260194</v>
          </cell>
          <cell r="S129">
            <v>0.05999350374492352</v>
          </cell>
          <cell r="T129">
            <v>0.4251846212053922</v>
          </cell>
        </row>
        <row r="130">
          <cell r="Q130">
            <v>0</v>
          </cell>
          <cell r="R130">
            <v>0</v>
          </cell>
          <cell r="S130">
            <v>0</v>
          </cell>
          <cell r="T130">
            <v>0</v>
          </cell>
        </row>
        <row r="131">
          <cell r="Q131">
            <v>0</v>
          </cell>
          <cell r="R131">
            <v>0</v>
          </cell>
          <cell r="S131">
            <v>0</v>
          </cell>
          <cell r="T131">
            <v>0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</row>
        <row r="134">
          <cell r="Q134">
            <v>0</v>
          </cell>
          <cell r="R134">
            <v>0.16431577180982204</v>
          </cell>
          <cell r="S134">
            <v>0</v>
          </cell>
          <cell r="T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</row>
        <row r="143">
          <cell r="Q143">
            <v>0</v>
          </cell>
          <cell r="R143">
            <v>0</v>
          </cell>
          <cell r="S143">
            <v>0</v>
          </cell>
          <cell r="T143">
            <v>0</v>
          </cell>
        </row>
        <row r="144">
          <cell r="Q144">
            <v>0</v>
          </cell>
          <cell r="R144">
            <v>0</v>
          </cell>
          <cell r="S144">
            <v>0.26257027039124425</v>
          </cell>
          <cell r="T144">
            <v>0</v>
          </cell>
        </row>
        <row r="145">
          <cell r="Q145">
            <v>0</v>
          </cell>
          <cell r="R145">
            <v>0</v>
          </cell>
          <cell r="S145">
            <v>0</v>
          </cell>
          <cell r="T145">
            <v>0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</row>
        <row r="147">
          <cell r="Q147">
            <v>0</v>
          </cell>
          <cell r="R147">
            <v>0.02150014235035417</v>
          </cell>
          <cell r="S147">
            <v>0</v>
          </cell>
          <cell r="T147">
            <v>0.34582291295030737</v>
          </cell>
        </row>
        <row r="148">
          <cell r="Q148">
            <v>0</v>
          </cell>
          <cell r="R148">
            <v>0.1901298804234175</v>
          </cell>
          <cell r="S148">
            <v>0</v>
          </cell>
          <cell r="T148">
            <v>0.9471957848295793</v>
          </cell>
        </row>
        <row r="149">
          <cell r="Q149">
            <v>0</v>
          </cell>
          <cell r="R149">
            <v>0</v>
          </cell>
          <cell r="S149">
            <v>0.11089457969500213</v>
          </cell>
          <cell r="T149">
            <v>0</v>
          </cell>
        </row>
        <row r="150">
          <cell r="Q150">
            <v>0</v>
          </cell>
          <cell r="R150">
            <v>0</v>
          </cell>
          <cell r="S150">
            <v>0.06606503235493286</v>
          </cell>
          <cell r="T150">
            <v>0.19089392325333435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</row>
        <row r="152">
          <cell r="Q152">
            <v>0</v>
          </cell>
          <cell r="R152">
            <v>0</v>
          </cell>
          <cell r="S152">
            <v>0</v>
          </cell>
          <cell r="T152">
            <v>0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</row>
        <row r="154">
          <cell r="Q154">
            <v>0</v>
          </cell>
          <cell r="R154">
            <v>0</v>
          </cell>
          <cell r="S154">
            <v>0</v>
          </cell>
          <cell r="T154">
            <v>0</v>
          </cell>
        </row>
        <row r="155">
          <cell r="Q155">
            <v>0</v>
          </cell>
          <cell r="R155">
            <v>0.016072557376641726</v>
          </cell>
          <cell r="S155">
            <v>0.06788977072844497</v>
          </cell>
          <cell r="T155">
            <v>0.5953875500046844</v>
          </cell>
        </row>
        <row r="156">
          <cell r="Q156">
            <v>0</v>
          </cell>
          <cell r="R156">
            <v>0</v>
          </cell>
          <cell r="S156">
            <v>0</v>
          </cell>
          <cell r="T156">
            <v>0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</row>
        <row r="158">
          <cell r="Q158">
            <v>0</v>
          </cell>
          <cell r="R158">
            <v>0.02227998037973711</v>
          </cell>
          <cell r="S158">
            <v>0</v>
          </cell>
          <cell r="T158">
            <v>0</v>
          </cell>
        </row>
        <row r="159">
          <cell r="Q159">
            <v>0</v>
          </cell>
          <cell r="R159">
            <v>0</v>
          </cell>
          <cell r="S159">
            <v>0</v>
          </cell>
          <cell r="T159">
            <v>0</v>
          </cell>
        </row>
        <row r="162">
          <cell r="Q162">
            <v>0</v>
          </cell>
          <cell r="R162">
            <v>0.09309690360144214</v>
          </cell>
          <cell r="S162">
            <v>0.5946258235308393</v>
          </cell>
          <cell r="T162">
            <v>0.2076995941782738</v>
          </cell>
        </row>
        <row r="163">
          <cell r="Q163">
            <v>0</v>
          </cell>
          <cell r="R163">
            <v>0.005135655360366924</v>
          </cell>
          <cell r="S163">
            <v>0</v>
          </cell>
          <cell r="T163">
            <v>0</v>
          </cell>
        </row>
        <row r="164">
          <cell r="Q164">
            <v>0</v>
          </cell>
          <cell r="R164">
            <v>0</v>
          </cell>
          <cell r="S164">
            <v>0</v>
          </cell>
          <cell r="T164">
            <v>0</v>
          </cell>
        </row>
        <row r="165">
          <cell r="Q165">
            <v>0</v>
          </cell>
          <cell r="R165">
            <v>0.4582048819550172</v>
          </cell>
          <cell r="S165">
            <v>0.03263473143599311</v>
          </cell>
          <cell r="T165">
            <v>0</v>
          </cell>
        </row>
        <row r="166">
          <cell r="Q166">
            <v>0</v>
          </cell>
          <cell r="R166">
            <v>0</v>
          </cell>
          <cell r="S166">
            <v>0</v>
          </cell>
          <cell r="T166">
            <v>0.02312780427289284</v>
          </cell>
        </row>
        <row r="167">
          <cell r="Q167">
            <v>0</v>
          </cell>
          <cell r="R167">
            <v>0.002768354767151126</v>
          </cell>
          <cell r="S167">
            <v>0.0977513005912017</v>
          </cell>
          <cell r="T167">
            <v>0.04988349941212182</v>
          </cell>
        </row>
        <row r="168">
          <cell r="Q168">
            <v>0</v>
          </cell>
          <cell r="R168">
            <v>0</v>
          </cell>
          <cell r="S168">
            <v>0.09825746527577395</v>
          </cell>
          <cell r="T168">
            <v>0</v>
          </cell>
        </row>
        <row r="169">
          <cell r="Q169">
            <v>0</v>
          </cell>
          <cell r="R169">
            <v>0</v>
          </cell>
          <cell r="S169">
            <v>0</v>
          </cell>
          <cell r="T169">
            <v>0</v>
          </cell>
        </row>
        <row r="170">
          <cell r="Q170">
            <v>0</v>
          </cell>
          <cell r="R170">
            <v>0</v>
          </cell>
          <cell r="S170">
            <v>0</v>
          </cell>
          <cell r="T170">
            <v>0</v>
          </cell>
        </row>
        <row r="171">
          <cell r="Q171">
            <v>0</v>
          </cell>
          <cell r="R171">
            <v>0</v>
          </cell>
          <cell r="S171">
            <v>0.06430856583958483</v>
          </cell>
          <cell r="T171">
            <v>0</v>
          </cell>
        </row>
        <row r="172">
          <cell r="Q172">
            <v>0</v>
          </cell>
          <cell r="R172">
            <v>0</v>
          </cell>
          <cell r="S172">
            <v>0</v>
          </cell>
          <cell r="T172">
            <v>0</v>
          </cell>
        </row>
        <row r="173">
          <cell r="Q173">
            <v>0</v>
          </cell>
          <cell r="R173">
            <v>0.030892563517477406</v>
          </cell>
          <cell r="S173">
            <v>0.9280452473666072</v>
          </cell>
          <cell r="T173">
            <v>0.1495053526850748</v>
          </cell>
        </row>
        <row r="174">
          <cell r="Q174">
            <v>0</v>
          </cell>
          <cell r="R174">
            <v>0.01713101422132022</v>
          </cell>
          <cell r="S174">
            <v>0.41252970056126753</v>
          </cell>
          <cell r="T174">
            <v>0.29916637160550835</v>
          </cell>
        </row>
        <row r="175">
          <cell r="Q175">
            <v>0</v>
          </cell>
          <cell r="R175">
            <v>0.09947919999770877</v>
          </cell>
          <cell r="S175">
            <v>0.6109153191881894</v>
          </cell>
          <cell r="T175">
            <v>0.4432847351592067</v>
          </cell>
        </row>
        <row r="176">
          <cell r="Q176">
            <v>0</v>
          </cell>
          <cell r="R176">
            <v>0.18652393897794337</v>
          </cell>
          <cell r="S176">
            <v>0.4078294507314672</v>
          </cell>
          <cell r="T176">
            <v>1.1720531687521722</v>
          </cell>
        </row>
        <row r="177">
          <cell r="Q177">
            <v>0</v>
          </cell>
          <cell r="R177">
            <v>0.0020525353379132606</v>
          </cell>
          <cell r="S177">
            <v>0.24956552572238963</v>
          </cell>
          <cell r="T177">
            <v>0</v>
          </cell>
        </row>
        <row r="178">
          <cell r="Q178">
            <v>0</v>
          </cell>
          <cell r="R178">
            <v>0</v>
          </cell>
          <cell r="S178">
            <v>0</v>
          </cell>
          <cell r="T178">
            <v>0</v>
          </cell>
        </row>
        <row r="179">
          <cell r="Q179">
            <v>0</v>
          </cell>
          <cell r="R179">
            <v>0</v>
          </cell>
          <cell r="S179">
            <v>0</v>
          </cell>
          <cell r="T179">
            <v>0</v>
          </cell>
        </row>
        <row r="184">
          <cell r="Q184">
            <v>0</v>
          </cell>
          <cell r="R184">
            <v>0</v>
          </cell>
          <cell r="S184">
            <v>0</v>
          </cell>
          <cell r="T184">
            <v>0</v>
          </cell>
        </row>
        <row r="185">
          <cell r="Q185">
            <v>0</v>
          </cell>
          <cell r="R185">
            <v>0</v>
          </cell>
          <cell r="S185">
            <v>0</v>
          </cell>
          <cell r="T185">
            <v>0</v>
          </cell>
        </row>
        <row r="186">
          <cell r="Q186">
            <v>0</v>
          </cell>
          <cell r="R186">
            <v>0.06053002327802979</v>
          </cell>
          <cell r="S186">
            <v>0.3797591107383064</v>
          </cell>
          <cell r="T186">
            <v>0.05010223989082737</v>
          </cell>
        </row>
        <row r="187">
          <cell r="Q187">
            <v>0</v>
          </cell>
          <cell r="R187">
            <v>0</v>
          </cell>
          <cell r="S187">
            <v>0</v>
          </cell>
          <cell r="T187">
            <v>0</v>
          </cell>
        </row>
        <row r="188">
          <cell r="Q188">
            <v>0</v>
          </cell>
          <cell r="R188">
            <v>0</v>
          </cell>
          <cell r="S188">
            <v>0.11562873701076447</v>
          </cell>
          <cell r="T188">
            <v>0</v>
          </cell>
        </row>
        <row r="189">
          <cell r="Q189">
            <v>0</v>
          </cell>
          <cell r="R189">
            <v>0</v>
          </cell>
          <cell r="S189">
            <v>0</v>
          </cell>
          <cell r="T189">
            <v>0</v>
          </cell>
        </row>
        <row r="190">
          <cell r="Q190">
            <v>0</v>
          </cell>
          <cell r="R190">
            <v>0.09723988521174044</v>
          </cell>
          <cell r="S190">
            <v>0.032914802701176804</v>
          </cell>
          <cell r="T190">
            <v>0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</row>
        <row r="192">
          <cell r="Q192">
            <v>0</v>
          </cell>
          <cell r="R192">
            <v>0.10596318609439313</v>
          </cell>
          <cell r="S192">
            <v>0.16279391944497634</v>
          </cell>
          <cell r="T192">
            <v>0.4691454740977778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</row>
        <row r="195">
          <cell r="Q195">
            <v>0</v>
          </cell>
          <cell r="R195">
            <v>0</v>
          </cell>
          <cell r="S195">
            <v>0.24772750501318308</v>
          </cell>
          <cell r="T195">
            <v>0.1639164461106218</v>
          </cell>
        </row>
        <row r="196">
          <cell r="Q196">
            <v>0</v>
          </cell>
          <cell r="R196">
            <v>0</v>
          </cell>
          <cell r="S196">
            <v>0</v>
          </cell>
          <cell r="T196">
            <v>0</v>
          </cell>
        </row>
        <row r="197">
          <cell r="Q197">
            <v>0</v>
          </cell>
          <cell r="R197">
            <v>0.058837770300205115</v>
          </cell>
          <cell r="S197">
            <v>0.2678282477812857</v>
          </cell>
          <cell r="T197">
            <v>0.4204809280667626</v>
          </cell>
        </row>
        <row r="201">
          <cell r="Q201">
            <v>0</v>
          </cell>
          <cell r="R201">
            <v>0</v>
          </cell>
          <cell r="S201">
            <v>0</v>
          </cell>
          <cell r="T201">
            <v>0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</row>
        <row r="204">
          <cell r="Q204">
            <v>0</v>
          </cell>
          <cell r="R204">
            <v>0</v>
          </cell>
          <cell r="S204">
            <v>0</v>
          </cell>
          <cell r="T204">
            <v>0</v>
          </cell>
        </row>
        <row r="205">
          <cell r="Q205">
            <v>0</v>
          </cell>
          <cell r="R205">
            <v>0</v>
          </cell>
          <cell r="S205">
            <v>0</v>
          </cell>
          <cell r="T205">
            <v>0</v>
          </cell>
        </row>
        <row r="206">
          <cell r="Q206">
            <v>0</v>
          </cell>
          <cell r="R206">
            <v>0</v>
          </cell>
          <cell r="S206">
            <v>0</v>
          </cell>
          <cell r="T206">
            <v>0</v>
          </cell>
        </row>
        <row r="207">
          <cell r="Q207">
            <v>0</v>
          </cell>
          <cell r="R207">
            <v>0</v>
          </cell>
          <cell r="S207">
            <v>0</v>
          </cell>
          <cell r="T207">
            <v>0</v>
          </cell>
        </row>
        <row r="208">
          <cell r="Q208">
            <v>0</v>
          </cell>
          <cell r="R208">
            <v>0</v>
          </cell>
          <cell r="S208">
            <v>0</v>
          </cell>
          <cell r="T208">
            <v>0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</row>
        <row r="216">
          <cell r="Q216">
            <v>0</v>
          </cell>
          <cell r="R216">
            <v>0</v>
          </cell>
          <cell r="S216">
            <v>0</v>
          </cell>
          <cell r="T216">
            <v>0</v>
          </cell>
        </row>
        <row r="217">
          <cell r="Q217">
            <v>0</v>
          </cell>
          <cell r="R217">
            <v>0</v>
          </cell>
          <cell r="S217">
            <v>0</v>
          </cell>
          <cell r="T217">
            <v>0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stats.oecd.org/OECDStat_Metadata/ShowMetadata.ashx?Dataset=CRSNEW&amp;ShowOnWeb=true&amp;Lang=en" TargetMode="External" /><Relationship Id="rId2" Type="http://schemas.openxmlformats.org/officeDocument/2006/relationships/hyperlink" Target="http://stats.oecd.org/OECDStat_Metadata/ShowMetadata.ashx?Dataset=CRSNEW&amp;Coords=[DON].[5]&amp;ShowOnWeb=true&amp;Lang=en" TargetMode="External" /><Relationship Id="rId3" Type="http://schemas.openxmlformats.org/officeDocument/2006/relationships/hyperlink" Target="http://stats.oecd.org/OECDStat_Metadata/ShowMetadata.ashx?Dataset=CRSNEW&amp;Coords=[SUB].[15110]&amp;ShowOnWeb=true&amp;Lang=en" TargetMode="External" /><Relationship Id="rId4" Type="http://schemas.openxmlformats.org/officeDocument/2006/relationships/hyperlink" Target="http://stats.oecd.org/OECDStat_Metadata/ShowMetadata.ashx?Dataset=CRSNEW&amp;Coords=[SUB].[15112]&amp;ShowOnWeb=true&amp;Lang=en" TargetMode="External" /><Relationship Id="rId5" Type="http://schemas.openxmlformats.org/officeDocument/2006/relationships/hyperlink" Target="http://stats.oecd.org/OECDStat_Metadata/ShowMetadata.ashx?Dataset=CRSNEW&amp;Coords=[SUB].[15113]&amp;ShowOnWeb=true&amp;Lang=en" TargetMode="External" /><Relationship Id="rId6" Type="http://schemas.openxmlformats.org/officeDocument/2006/relationships/hyperlink" Target="http://stats.oecd.org/OECDStat_Metadata/ShowMetadata.ashx?Dataset=CRSNEW&amp;Coords=[SUB].[15152]&amp;ShowOnWeb=true&amp;Lang=en" TargetMode="External" /><Relationship Id="rId7" Type="http://schemas.openxmlformats.org/officeDocument/2006/relationships/hyperlink" Target="http://stats.oecd.org/WBOS/index.aspx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stats.oecd.org/OECDStat_Metadata/ShowMetadata.ashx?Dataset=CRSNEW&amp;ShowOnWeb=true&amp;Lang=en" TargetMode="External" /><Relationship Id="rId2" Type="http://schemas.openxmlformats.org/officeDocument/2006/relationships/hyperlink" Target="http://stats.oecd.org/OECDStat_Metadata/ShowMetadata.ashx?Dataset=CRSNEW&amp;Coords=[DON].[5]&amp;ShowOnWeb=true&amp;Lang=en" TargetMode="External" /><Relationship Id="rId3" Type="http://schemas.openxmlformats.org/officeDocument/2006/relationships/hyperlink" Target="http://stats.oecd.org/WBOS/index.aspx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stats.oecd.org/OECDStat_Metadata/ShowMetadata.ashx?Dataset=TABLE2A&amp;ShowOnWeb=true&amp;Lang=en" TargetMode="External" /><Relationship Id="rId2" Type="http://schemas.openxmlformats.org/officeDocument/2006/relationships/hyperlink" Target="http://stats.oecd.org/OECDStat_Metadata/ShowMetadata.ashx?Dataset=TABLE2A&amp;Coords=[AIDTYPE].[216]&amp;ShowOnWeb=true&amp;Lang=en" TargetMode="External" /><Relationship Id="rId3" Type="http://schemas.openxmlformats.org/officeDocument/2006/relationships/hyperlink" Target="http://stats.oecd.org/OECDStat_Metadata/ShowMetadata.ashx?Dataset=TABLE2A&amp;Coords=[TIME].[2005]&amp;ShowOnWeb=true&amp;Lang=en" TargetMode="External" /><Relationship Id="rId4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stats.oecd.org/OECDStat_Metadata/ShowMetadata.ashx?Dataset=TABLE2A&amp;ShowOnWeb=true&amp;Lang=en" TargetMode="External" /><Relationship Id="rId2" Type="http://schemas.openxmlformats.org/officeDocument/2006/relationships/hyperlink" Target="http://stats.oecd.org/OECDStat_Metadata/ShowMetadata.ashx?Dataset=TABLE2A&amp;Coords=%5bAIDTYPE%5d.%5b216%5d&amp;ShowOnWeb=true&amp;Lang=en" TargetMode="External" /><Relationship Id="rId3" Type="http://schemas.openxmlformats.org/officeDocument/2006/relationships/hyperlink" Target="http://stats.oecd.org/OECDStat_Metadata/ShowMetadata.ashx?Dataset=TABLE2A&amp;Coords=[TIME].[2005]&amp;ShowOnWeb=true&amp;Lang=en" TargetMode="External" /><Relationship Id="rId4" Type="http://schemas.openxmlformats.org/officeDocument/2006/relationships/printerSettings" Target="../printerSettings/printerSettings5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stats.oecd.org/OECDStat_Metadata/ShowMetadata.ashx?Dataset=TABLE2A&amp;Coords=[AIDTYPE].[216]&amp;ShowOnWeb=true&amp;Lang=en" TargetMode="External" /><Relationship Id="rId2" Type="http://schemas.openxmlformats.org/officeDocument/2006/relationships/hyperlink" Target="http://stats.oecd.org/OECDStat_Metadata/ShowMetadata.ashx?Dataset=TABLE2A&amp;Coords=[TIME].[2005]&amp;ShowOnWeb=true&amp;Lang=en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stats.oecd.org/OECDStat_Metadata/ShowMetadata.ashx?Dataset=CRSNEW&amp;ShowOnWeb=true&amp;Lang=en" TargetMode="External" /><Relationship Id="rId2" Type="http://schemas.openxmlformats.org/officeDocument/2006/relationships/hyperlink" Target="http://stats.oecd.org/OECDStat_Metadata/ShowMetadata.ashx?Dataset=CRSNEW&amp;Coords=[DON].[5]&amp;ShowOnWeb=true&amp;Lang=en" TargetMode="External" /><Relationship Id="rId3" Type="http://schemas.openxmlformats.org/officeDocument/2006/relationships/hyperlink" Target="http://stats.oecd.org/WBOS/index.aspx" TargetMode="External" /><Relationship Id="rId4" Type="http://schemas.openxmlformats.org/officeDocument/2006/relationships/hyperlink" Target="http://stats.oecd.org/OECDStat_Metadata/ShowMetadata.ashx?Dataset=CRSNEW&amp;ShowOnWeb=true&amp;Lang=en" TargetMode="External" /><Relationship Id="rId5" Type="http://schemas.openxmlformats.org/officeDocument/2006/relationships/hyperlink" Target="http://stats.oecd.org/WBOS/index.aspx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tats.oecd.org/OECDStat_Metadata/ShowMetadata.ashx?Dataset=TABLE2A&amp;ShowOnWeb=true&amp;Lang=en" TargetMode="External" /><Relationship Id="rId2" Type="http://schemas.openxmlformats.org/officeDocument/2006/relationships/hyperlink" Target="http://stats.oecd.org/OECDStat_Metadata/ShowMetadata.ashx?Dataset=TABLE2A&amp;Coords=[TIME].[2005]&amp;ShowOnWeb=true&amp;Lang=en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stats.oecd.org/OECDStat_Metadata/ShowMetadata.ashx?Dataset=CRSNEW&amp;ShowOnWeb=true&amp;Lang=en" TargetMode="External" /><Relationship Id="rId2" Type="http://schemas.openxmlformats.org/officeDocument/2006/relationships/hyperlink" Target="http://stats.oecd.org/OECDStat_Metadata/ShowMetadata.ashx?Dataset=CRSNEW&amp;Coords=[DON].[5]&amp;ShowOnWeb=true&amp;Lang=en" TargetMode="External" /><Relationship Id="rId3" Type="http://schemas.openxmlformats.org/officeDocument/2006/relationships/hyperlink" Target="http://stats.oecd.org/WBOS/index.aspx" TargetMode="External" /><Relationship Id="rId4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9" sqref="A9"/>
    </sheetView>
  </sheetViews>
  <sheetFormatPr defaultColWidth="9.140625" defaultRowHeight="15"/>
  <cols>
    <col min="1" max="1" width="27.8515625" style="0" customWidth="1"/>
    <col min="2" max="5" width="8.8515625" style="0" customWidth="1"/>
    <col min="6" max="6" width="9.28125" style="0" customWidth="1"/>
    <col min="7" max="7" width="8.28125" style="0" customWidth="1"/>
    <col min="8" max="8" width="9.8515625" style="0" customWidth="1"/>
    <col min="9" max="9" width="9.28125" style="0" bestFit="1" customWidth="1"/>
    <col min="10" max="13" width="10.57421875" style="0" bestFit="1" customWidth="1"/>
    <col min="14" max="14" width="10.140625" style="0" bestFit="1" customWidth="1"/>
    <col min="15" max="15" width="9.28125" style="0" bestFit="1" customWidth="1"/>
  </cols>
  <sheetData>
    <row r="1" spans="1:16" ht="15">
      <c r="A1" s="1" t="s">
        <v>212</v>
      </c>
      <c r="B1" s="1">
        <v>1995</v>
      </c>
      <c r="C1" s="1">
        <v>1996</v>
      </c>
      <c r="D1" s="1">
        <v>1997</v>
      </c>
      <c r="E1" s="1">
        <v>1998</v>
      </c>
      <c r="F1" s="1">
        <v>1999</v>
      </c>
      <c r="G1" s="1">
        <v>2000</v>
      </c>
      <c r="H1" s="1">
        <v>2001</v>
      </c>
      <c r="I1" s="1">
        <v>2002</v>
      </c>
      <c r="J1" s="1">
        <v>2003</v>
      </c>
      <c r="K1" s="1">
        <v>2004</v>
      </c>
      <c r="L1" s="1">
        <v>2005</v>
      </c>
      <c r="M1" s="1">
        <v>2006</v>
      </c>
      <c r="N1" s="1">
        <v>2007</v>
      </c>
      <c r="O1" s="1">
        <v>2008</v>
      </c>
      <c r="P1" s="1">
        <v>2009</v>
      </c>
    </row>
    <row r="2" spans="1:17" ht="15">
      <c r="A2" t="s">
        <v>204</v>
      </c>
      <c r="B2" s="48">
        <f>'[8]total ha constant'!H25</f>
        <v>420.51822505447507</v>
      </c>
      <c r="C2" s="48">
        <f>'[8]total ha constant'!I25</f>
        <v>494.71274880246483</v>
      </c>
      <c r="D2" s="48">
        <f>'[8]total ha constant'!J25</f>
        <v>516.9397206985866</v>
      </c>
      <c r="E2" s="48">
        <f>'[8]total ha constant'!K25</f>
        <v>394.66519333262886</v>
      </c>
      <c r="F2" s="48">
        <f>'[8]total ha constant'!L25</f>
        <v>553.2644374780671</v>
      </c>
      <c r="G2" s="48">
        <f>'[8]total ha constant'!M25</f>
        <v>527.8767932850344</v>
      </c>
      <c r="H2" s="48">
        <f>'[8]total ha constant'!N25</f>
        <v>592.6151686651264</v>
      </c>
      <c r="I2" s="48">
        <f>'[8]total ha constant'!O25</f>
        <v>596.7291627424132</v>
      </c>
      <c r="J2" s="48">
        <f>'[8]total ha constant'!P25</f>
        <v>517.1874065484398</v>
      </c>
      <c r="K2" s="48">
        <f>'[8]total ha constant'!Q25</f>
        <v>570.4680053782578</v>
      </c>
      <c r="L2" s="48">
        <f>'[8]total ha constant'!R25</f>
        <v>838.4855740720109</v>
      </c>
      <c r="M2" s="48">
        <f>'[8]total ha constant'!S25</f>
        <v>845.9048344939215</v>
      </c>
      <c r="N2" s="48">
        <f>'[8]total ha constant'!T25</f>
        <v>669.3193021952004</v>
      </c>
      <c r="O2" s="48">
        <f>'[8]total ha constant'!U25</f>
        <v>751.071673177014</v>
      </c>
      <c r="P2" s="48">
        <f>'[8]total ha constant'!V25</f>
        <v>738.3227657345917</v>
      </c>
      <c r="Q2" s="2"/>
    </row>
    <row r="31" spans="2:8" ht="52.5">
      <c r="B31" s="3" t="s">
        <v>277</v>
      </c>
      <c r="C31" s="3" t="s">
        <v>278</v>
      </c>
      <c r="D31" s="3" t="s">
        <v>280</v>
      </c>
      <c r="E31" s="3" t="s">
        <v>279</v>
      </c>
      <c r="F31" s="25" t="s">
        <v>281</v>
      </c>
      <c r="G31" s="25" t="s">
        <v>337</v>
      </c>
      <c r="H31" s="25" t="s">
        <v>338</v>
      </c>
    </row>
    <row r="32" spans="2:8" ht="15">
      <c r="B32" s="26" t="s">
        <v>268</v>
      </c>
      <c r="C32" s="26" t="s">
        <v>213</v>
      </c>
      <c r="D32" s="26" t="s">
        <v>203</v>
      </c>
      <c r="E32" s="26" t="s">
        <v>203</v>
      </c>
      <c r="F32" s="26" t="s">
        <v>269</v>
      </c>
      <c r="G32" s="26" t="s">
        <v>269</v>
      </c>
      <c r="H32" s="26" t="s">
        <v>269</v>
      </c>
    </row>
    <row r="33" spans="2:8" ht="15">
      <c r="B33" s="31">
        <f>P2</f>
        <v>738.3227657345917</v>
      </c>
      <c r="C33" s="30">
        <f>Timeline!P9</f>
        <v>12.296439999999999</v>
      </c>
      <c r="D33" s="31">
        <f>'[8]total ha per citizen'!$V$30</f>
        <v>8.98996882568536</v>
      </c>
      <c r="E33" s="31">
        <f>'[8]total ODA excuding debt'!$V$22/'[8]dac donor list dec 2010'!$U$16</f>
        <v>149.72396544880272</v>
      </c>
      <c r="F33" s="27">
        <f>Timeline!P4</f>
        <v>0.06004361959515045</v>
      </c>
      <c r="G33" s="28">
        <f>'[8]total ha share of GNI'!$V$36</f>
        <v>0.0002113830974081231</v>
      </c>
      <c r="H33" s="27">
        <f>'[8]total ODA share of GNI'!$V$22</f>
        <v>0.0035204922493579298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22" sqref="R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4">
      <selection activeCell="J2" sqref="J1:J16384"/>
    </sheetView>
  </sheetViews>
  <sheetFormatPr defaultColWidth="9.140625" defaultRowHeight="15"/>
  <cols>
    <col min="1" max="1" width="27.421875" style="0" customWidth="1"/>
    <col min="2" max="2" width="2.421875" style="0" customWidth="1"/>
  </cols>
  <sheetData>
    <row r="1" spans="1:2" ht="15" hidden="1">
      <c r="A1" s="15" t="e">
        <f>DotStatQuery(B1)</f>
        <v>#NAME?</v>
      </c>
      <c r="B1" s="15" t="s">
        <v>311</v>
      </c>
    </row>
    <row r="2" ht="24">
      <c r="A2" s="10" t="s">
        <v>217</v>
      </c>
    </row>
    <row r="3" spans="1:10" ht="15" customHeight="1">
      <c r="A3" s="151" t="s">
        <v>218</v>
      </c>
      <c r="B3" s="152"/>
      <c r="C3" s="146" t="s">
        <v>219</v>
      </c>
      <c r="D3" s="147"/>
      <c r="E3" s="147"/>
      <c r="F3" s="147"/>
      <c r="G3" s="147"/>
      <c r="H3" s="147"/>
      <c r="I3" s="147"/>
      <c r="J3" s="148"/>
    </row>
    <row r="4" spans="1:10" ht="15">
      <c r="A4" s="151" t="s">
        <v>222</v>
      </c>
      <c r="B4" s="152"/>
      <c r="C4" s="146" t="s">
        <v>220</v>
      </c>
      <c r="D4" s="149"/>
      <c r="E4" s="149"/>
      <c r="F4" s="149"/>
      <c r="G4" s="149"/>
      <c r="H4" s="149"/>
      <c r="I4" s="149"/>
      <c r="J4" s="150"/>
    </row>
    <row r="5" spans="1:10" ht="15" customHeight="1">
      <c r="A5" s="151" t="s">
        <v>223</v>
      </c>
      <c r="B5" s="152"/>
      <c r="C5" s="146" t="s">
        <v>315</v>
      </c>
      <c r="D5" s="149"/>
      <c r="E5" s="149"/>
      <c r="F5" s="149"/>
      <c r="G5" s="149"/>
      <c r="H5" s="149"/>
      <c r="I5" s="149"/>
      <c r="J5" s="150"/>
    </row>
    <row r="6" spans="1:10" ht="15">
      <c r="A6" s="151" t="s">
        <v>221</v>
      </c>
      <c r="B6" s="152"/>
      <c r="C6" s="146" t="s">
        <v>220</v>
      </c>
      <c r="D6" s="149"/>
      <c r="E6" s="149"/>
      <c r="F6" s="149"/>
      <c r="G6" s="149"/>
      <c r="H6" s="149"/>
      <c r="I6" s="149"/>
      <c r="J6" s="150"/>
    </row>
    <row r="7" spans="1:10" ht="15">
      <c r="A7" s="151" t="s">
        <v>225</v>
      </c>
      <c r="B7" s="152"/>
      <c r="C7" s="146" t="s">
        <v>220</v>
      </c>
      <c r="D7" s="149"/>
      <c r="E7" s="149"/>
      <c r="F7" s="149"/>
      <c r="G7" s="149"/>
      <c r="H7" s="149"/>
      <c r="I7" s="149"/>
      <c r="J7" s="150"/>
    </row>
    <row r="8" spans="1:10" ht="15">
      <c r="A8" s="151" t="s">
        <v>226</v>
      </c>
      <c r="B8" s="152"/>
      <c r="C8" s="146" t="s">
        <v>220</v>
      </c>
      <c r="D8" s="149"/>
      <c r="E8" s="149"/>
      <c r="F8" s="149"/>
      <c r="G8" s="149"/>
      <c r="H8" s="149"/>
      <c r="I8" s="149"/>
      <c r="J8" s="150"/>
    </row>
    <row r="9" spans="1:10" ht="15">
      <c r="A9" s="151" t="s">
        <v>227</v>
      </c>
      <c r="B9" s="152"/>
      <c r="C9" s="146" t="s">
        <v>220</v>
      </c>
      <c r="D9" s="149"/>
      <c r="E9" s="149"/>
      <c r="F9" s="149"/>
      <c r="G9" s="149"/>
      <c r="H9" s="149"/>
      <c r="I9" s="149"/>
      <c r="J9" s="150"/>
    </row>
    <row r="10" spans="1:10" ht="15" customHeight="1">
      <c r="A10" s="151" t="s">
        <v>228</v>
      </c>
      <c r="B10" s="152"/>
      <c r="C10" s="146" t="s">
        <v>220</v>
      </c>
      <c r="D10" s="149"/>
      <c r="E10" s="149"/>
      <c r="F10" s="149"/>
      <c r="G10" s="149"/>
      <c r="H10" s="149"/>
      <c r="I10" s="149"/>
      <c r="J10" s="150"/>
    </row>
    <row r="11" spans="1:10" ht="15">
      <c r="A11" s="151" t="s">
        <v>76</v>
      </c>
      <c r="B11" s="152"/>
      <c r="C11" s="155" t="s">
        <v>356</v>
      </c>
      <c r="D11" s="149"/>
      <c r="E11" s="149"/>
      <c r="F11" s="149"/>
      <c r="G11" s="149"/>
      <c r="H11" s="149"/>
      <c r="I11" s="149"/>
      <c r="J11" s="150"/>
    </row>
    <row r="12" spans="1:10" ht="15">
      <c r="A12" s="151" t="s">
        <v>98</v>
      </c>
      <c r="B12" s="152"/>
      <c r="C12" s="146" t="s">
        <v>220</v>
      </c>
      <c r="D12" s="149"/>
      <c r="E12" s="149"/>
      <c r="F12" s="149"/>
      <c r="G12" s="149"/>
      <c r="H12" s="149"/>
      <c r="I12" s="149"/>
      <c r="J12" s="150"/>
    </row>
    <row r="13" spans="1:10" ht="15" customHeight="1">
      <c r="A13" s="151" t="s">
        <v>229</v>
      </c>
      <c r="B13" s="152"/>
      <c r="C13" s="146" t="s">
        <v>230</v>
      </c>
      <c r="D13" s="149"/>
      <c r="E13" s="149"/>
      <c r="F13" s="149"/>
      <c r="G13" s="149"/>
      <c r="H13" s="149"/>
      <c r="I13" s="149"/>
      <c r="J13" s="150"/>
    </row>
    <row r="14" spans="1:10" ht="15">
      <c r="A14" s="153" t="s">
        <v>83</v>
      </c>
      <c r="B14" s="154"/>
      <c r="C14" s="115" t="s">
        <v>91</v>
      </c>
      <c r="D14" s="115" t="s">
        <v>92</v>
      </c>
      <c r="E14" s="115" t="s">
        <v>93</v>
      </c>
      <c r="F14" s="115" t="s">
        <v>94</v>
      </c>
      <c r="G14" s="115" t="s">
        <v>95</v>
      </c>
      <c r="H14" s="115" t="s">
        <v>96</v>
      </c>
      <c r="I14" s="115" t="s">
        <v>97</v>
      </c>
      <c r="J14" s="115" t="s">
        <v>231</v>
      </c>
    </row>
    <row r="15" spans="1:10" ht="15">
      <c r="A15" s="5" t="s">
        <v>232</v>
      </c>
      <c r="B15" s="6" t="s">
        <v>99</v>
      </c>
      <c r="C15" s="112"/>
      <c r="D15" s="112"/>
      <c r="E15" s="112"/>
      <c r="F15" s="112"/>
      <c r="G15" s="112"/>
      <c r="H15" s="112"/>
      <c r="I15" s="112"/>
      <c r="J15" s="112"/>
    </row>
    <row r="16" spans="1:10" ht="21">
      <c r="A16" s="60" t="s">
        <v>233</v>
      </c>
      <c r="B16" s="6" t="s">
        <v>99</v>
      </c>
      <c r="C16" s="113">
        <v>64.31831209</v>
      </c>
      <c r="D16" s="113">
        <v>92.64293739</v>
      </c>
      <c r="E16" s="113">
        <v>101.40382677</v>
      </c>
      <c r="F16" s="113">
        <v>132.65927219</v>
      </c>
      <c r="G16" s="113">
        <v>220.65199678</v>
      </c>
      <c r="H16" s="113">
        <v>303.52865287</v>
      </c>
      <c r="I16" s="113">
        <v>356.08968591</v>
      </c>
      <c r="J16" s="113">
        <v>369.51439861</v>
      </c>
    </row>
    <row r="17" spans="1:10" ht="21">
      <c r="A17" s="7" t="s">
        <v>234</v>
      </c>
      <c r="B17" s="6" t="s">
        <v>99</v>
      </c>
      <c r="C17" s="114">
        <v>1.69348008</v>
      </c>
      <c r="D17" s="114">
        <v>8.90313892</v>
      </c>
      <c r="E17" s="114">
        <v>10.40747599</v>
      </c>
      <c r="F17" s="114">
        <v>9.72589678</v>
      </c>
      <c r="G17" s="114">
        <v>9.6741084</v>
      </c>
      <c r="H17" s="114">
        <v>9.31976377</v>
      </c>
      <c r="I17" s="114">
        <v>12.59921669</v>
      </c>
      <c r="J17" s="114">
        <v>20.88689205</v>
      </c>
    </row>
    <row r="18" spans="1:10" ht="21">
      <c r="A18" s="60" t="s">
        <v>235</v>
      </c>
      <c r="B18" s="6" t="s">
        <v>99</v>
      </c>
      <c r="C18" s="113"/>
      <c r="D18" s="113"/>
      <c r="E18" s="113"/>
      <c r="F18" s="113"/>
      <c r="G18" s="113"/>
      <c r="H18" s="113"/>
      <c r="I18" s="113"/>
      <c r="J18" s="113">
        <v>2.73122002</v>
      </c>
    </row>
    <row r="19" spans="1:10" ht="21">
      <c r="A19" s="60" t="s">
        <v>236</v>
      </c>
      <c r="B19" s="6" t="s">
        <v>99</v>
      </c>
      <c r="C19" s="114"/>
      <c r="D19" s="114"/>
      <c r="E19" s="114"/>
      <c r="F19" s="114"/>
      <c r="G19" s="114"/>
      <c r="H19" s="114"/>
      <c r="I19" s="114"/>
      <c r="J19" s="114">
        <v>0.28754175</v>
      </c>
    </row>
    <row r="20" spans="1:10" ht="21">
      <c r="A20" s="7" t="s">
        <v>237</v>
      </c>
      <c r="B20" s="6" t="s">
        <v>99</v>
      </c>
      <c r="C20" s="113">
        <v>13.55092536</v>
      </c>
      <c r="D20" s="113">
        <v>31.14445423</v>
      </c>
      <c r="E20" s="113">
        <v>33.9208262</v>
      </c>
      <c r="F20" s="113">
        <v>24.60627724</v>
      </c>
      <c r="G20" s="113">
        <v>33.17459806</v>
      </c>
      <c r="H20" s="113">
        <v>35.61546411</v>
      </c>
      <c r="I20" s="113">
        <v>46.41876294</v>
      </c>
      <c r="J20" s="113">
        <v>75.66048654</v>
      </c>
    </row>
    <row r="21" spans="1:10" ht="21">
      <c r="A21" s="7" t="s">
        <v>238</v>
      </c>
      <c r="B21" s="6" t="s">
        <v>99</v>
      </c>
      <c r="C21" s="114">
        <v>76.70631939</v>
      </c>
      <c r="D21" s="114">
        <v>90.25646318</v>
      </c>
      <c r="E21" s="114">
        <v>126.16494707</v>
      </c>
      <c r="F21" s="114">
        <v>147.87691588</v>
      </c>
      <c r="G21" s="114">
        <v>263.21224583</v>
      </c>
      <c r="H21" s="114">
        <v>277.8485812</v>
      </c>
      <c r="I21" s="114">
        <v>302.35681325</v>
      </c>
      <c r="J21" s="114">
        <v>327.78123986</v>
      </c>
    </row>
    <row r="22" spans="1:10" ht="15">
      <c r="A22" s="7" t="s">
        <v>239</v>
      </c>
      <c r="B22" s="6" t="s">
        <v>99</v>
      </c>
      <c r="C22" s="113">
        <v>2.55410113</v>
      </c>
      <c r="D22" s="113">
        <v>2.26383726</v>
      </c>
      <c r="E22" s="113">
        <v>1.50463819</v>
      </c>
      <c r="F22" s="113">
        <v>18.19679175</v>
      </c>
      <c r="G22" s="113">
        <v>1.79273182</v>
      </c>
      <c r="H22" s="113">
        <v>6.08928427</v>
      </c>
      <c r="I22" s="113">
        <v>13.64536089</v>
      </c>
      <c r="J22" s="113">
        <v>17.77618115</v>
      </c>
    </row>
    <row r="23" spans="1:10" ht="21">
      <c r="A23" s="60" t="s">
        <v>240</v>
      </c>
      <c r="B23" s="6" t="s">
        <v>99</v>
      </c>
      <c r="C23" s="114"/>
      <c r="D23" s="114"/>
      <c r="E23" s="114"/>
      <c r="F23" s="114"/>
      <c r="G23" s="114"/>
      <c r="H23" s="114"/>
      <c r="I23" s="114"/>
      <c r="J23" s="114">
        <v>0.6898339</v>
      </c>
    </row>
    <row r="24" spans="1:10" ht="21">
      <c r="A24" s="7" t="s">
        <v>241</v>
      </c>
      <c r="B24" s="6" t="s">
        <v>99</v>
      </c>
      <c r="C24" s="113">
        <v>2.55101646</v>
      </c>
      <c r="D24" s="113">
        <v>5.63444072</v>
      </c>
      <c r="E24" s="113">
        <v>5.66396249</v>
      </c>
      <c r="F24" s="113">
        <v>88.23243787</v>
      </c>
      <c r="G24" s="113">
        <v>114.53170519</v>
      </c>
      <c r="H24" s="113">
        <v>78.56794797</v>
      </c>
      <c r="I24" s="113">
        <v>104.11483896</v>
      </c>
      <c r="J24" s="113">
        <v>107.83102245</v>
      </c>
    </row>
    <row r="25" spans="1:10" ht="15">
      <c r="A25" s="7" t="s">
        <v>242</v>
      </c>
      <c r="B25" s="6" t="s">
        <v>99</v>
      </c>
      <c r="C25" s="114">
        <v>44.1831731</v>
      </c>
      <c r="D25" s="114">
        <v>48.4961902</v>
      </c>
      <c r="E25" s="114">
        <v>41.33824712</v>
      </c>
      <c r="F25" s="114">
        <v>17.06108602</v>
      </c>
      <c r="G25" s="114">
        <v>26.22750066</v>
      </c>
      <c r="H25" s="114">
        <v>24.18155685</v>
      </c>
      <c r="I25" s="114">
        <v>31.25539144</v>
      </c>
      <c r="J25" s="114">
        <v>34.02191975</v>
      </c>
    </row>
    <row r="26" spans="1:10" ht="21">
      <c r="A26" s="7" t="s">
        <v>243</v>
      </c>
      <c r="B26" s="6" t="s">
        <v>99</v>
      </c>
      <c r="C26" s="113">
        <v>6.36674483</v>
      </c>
      <c r="D26" s="113">
        <v>11.7250544</v>
      </c>
      <c r="E26" s="113">
        <v>13.65140944</v>
      </c>
      <c r="F26" s="113">
        <v>11.37036235</v>
      </c>
      <c r="G26" s="113"/>
      <c r="H26" s="113">
        <v>14.05179178</v>
      </c>
      <c r="I26" s="113">
        <v>17.70233579</v>
      </c>
      <c r="J26" s="113">
        <v>19.75702616</v>
      </c>
    </row>
    <row r="27" spans="1:10" ht="21">
      <c r="A27" s="7" t="s">
        <v>244</v>
      </c>
      <c r="B27" s="6" t="s">
        <v>99</v>
      </c>
      <c r="C27" s="114"/>
      <c r="D27" s="114"/>
      <c r="E27" s="114"/>
      <c r="F27" s="114">
        <v>21.38352685</v>
      </c>
      <c r="G27" s="114">
        <v>25.4965432</v>
      </c>
      <c r="H27" s="114">
        <v>4.52908297</v>
      </c>
      <c r="I27" s="114">
        <v>40.70136043</v>
      </c>
      <c r="J27" s="114">
        <v>27.5161879</v>
      </c>
    </row>
    <row r="28" spans="1:10" ht="31.5">
      <c r="A28" s="7" t="s">
        <v>245</v>
      </c>
      <c r="B28" s="6" t="s">
        <v>99</v>
      </c>
      <c r="C28" s="113"/>
      <c r="D28" s="113"/>
      <c r="E28" s="113"/>
      <c r="F28" s="113">
        <v>30.6791296</v>
      </c>
      <c r="G28" s="113">
        <v>51.43960496</v>
      </c>
      <c r="H28" s="113">
        <v>89.67988417</v>
      </c>
      <c r="I28" s="113">
        <v>142.02615443</v>
      </c>
      <c r="J28" s="113">
        <v>193.39742951</v>
      </c>
    </row>
    <row r="29" spans="1:10" ht="21">
      <c r="A29" s="7" t="s">
        <v>246</v>
      </c>
      <c r="B29" s="6" t="s">
        <v>99</v>
      </c>
      <c r="C29" s="114">
        <v>49.45794717</v>
      </c>
      <c r="D29" s="114">
        <v>88.72398125</v>
      </c>
      <c r="E29" s="114">
        <v>50.23737048</v>
      </c>
      <c r="F29" s="114">
        <v>17.95494448</v>
      </c>
      <c r="G29" s="114">
        <v>21.21097349</v>
      </c>
      <c r="H29" s="114">
        <v>25.32896673</v>
      </c>
      <c r="I29" s="114">
        <v>34.73534844</v>
      </c>
      <c r="J29" s="114">
        <v>42.26067444</v>
      </c>
    </row>
    <row r="30" spans="1:10" ht="21">
      <c r="A30" s="7" t="s">
        <v>247</v>
      </c>
      <c r="B30" s="6" t="s">
        <v>99</v>
      </c>
      <c r="C30" s="113">
        <v>0.83285906</v>
      </c>
      <c r="D30" s="113">
        <v>3.30502433</v>
      </c>
      <c r="E30" s="113">
        <v>5.74244829</v>
      </c>
      <c r="F30" s="113">
        <v>9.26056242</v>
      </c>
      <c r="G30" s="113">
        <v>12.88920111</v>
      </c>
      <c r="H30" s="113">
        <v>9.31064771</v>
      </c>
      <c r="I30" s="113">
        <v>20.70678863</v>
      </c>
      <c r="J30" s="113">
        <v>16.52549187</v>
      </c>
    </row>
    <row r="31" spans="1:10" ht="15">
      <c r="A31" s="7" t="s">
        <v>248</v>
      </c>
      <c r="B31" s="6" t="s">
        <v>99</v>
      </c>
      <c r="C31" s="114">
        <v>15.2228128</v>
      </c>
      <c r="D31" s="114">
        <v>20.73726325</v>
      </c>
      <c r="E31" s="114">
        <v>16.62556505</v>
      </c>
      <c r="F31" s="114"/>
      <c r="G31" s="114"/>
      <c r="H31" s="114">
        <v>19.61183972</v>
      </c>
      <c r="I31" s="114">
        <v>24.90781483</v>
      </c>
      <c r="J31" s="114">
        <v>24.046404</v>
      </c>
    </row>
    <row r="32" spans="1:10" ht="31.5">
      <c r="A32" s="7" t="s">
        <v>249</v>
      </c>
      <c r="B32" s="6" t="s">
        <v>99</v>
      </c>
      <c r="C32" s="113"/>
      <c r="D32" s="113"/>
      <c r="E32" s="113">
        <v>0.00122304</v>
      </c>
      <c r="F32" s="113"/>
      <c r="G32" s="113">
        <v>0.02984082</v>
      </c>
      <c r="H32" s="113">
        <v>0.04778295</v>
      </c>
      <c r="I32" s="113">
        <v>0.1456945</v>
      </c>
      <c r="J32" s="113">
        <v>1.79162342</v>
      </c>
    </row>
    <row r="33" ht="15">
      <c r="A33" s="16" t="s">
        <v>403</v>
      </c>
    </row>
  </sheetData>
  <sheetProtection/>
  <mergeCells count="23">
    <mergeCell ref="C13:J13"/>
    <mergeCell ref="C11:J11"/>
    <mergeCell ref="C12:J12"/>
    <mergeCell ref="A12:B12"/>
    <mergeCell ref="C5:J5"/>
    <mergeCell ref="C6:J6"/>
    <mergeCell ref="C7:J7"/>
    <mergeCell ref="C8:J8"/>
    <mergeCell ref="C9:J9"/>
    <mergeCell ref="C10:J10"/>
    <mergeCell ref="A7:B7"/>
    <mergeCell ref="A8:B8"/>
    <mergeCell ref="A13:B13"/>
    <mergeCell ref="A14:B14"/>
    <mergeCell ref="A9:B9"/>
    <mergeCell ref="A10:B10"/>
    <mergeCell ref="A11:B11"/>
    <mergeCell ref="C3:J3"/>
    <mergeCell ref="C4:J4"/>
    <mergeCell ref="A3:B3"/>
    <mergeCell ref="A4:B4"/>
    <mergeCell ref="A5:B5"/>
    <mergeCell ref="A6:B6"/>
  </mergeCells>
  <hyperlinks>
    <hyperlink ref="A2" r:id="rId1" tooltip="Click once to display linked information. Click and hold to select this cell." display="http://stats.oecd.org/OECDStat_Metadata/ShowMetadata.ashx?Dataset=CRSNEW&amp;ShowOnWeb=true&amp;Lang=en"/>
    <hyperlink ref="C11" r:id="rId2" tooltip="Click once to display linked information. Click and hold to select this cell." display="http://stats.oecd.org/OECDStat_Metadata/ShowMetadata.ashx?Dataset=CRSNEW&amp;Coords=[DON].[5]&amp;ShowOnWeb=true&amp;Lang=en"/>
    <hyperlink ref="A16" r:id="rId3" tooltip="Click once to display linked information. Click and hold to select this cell." display="http://stats.oecd.org/OECDStat_Metadata/ShowMetadata.ashx?Dataset=CRSNEW&amp;Coords=[SUB].[15110]&amp;ShowOnWeb=true&amp;Lang=en"/>
    <hyperlink ref="A18" r:id="rId4" tooltip="Click once to display linked information. Click and hold to select this cell." display="http://stats.oecd.org/OECDStat_Metadata/ShowMetadata.ashx?Dataset=CRSNEW&amp;Coords=[SUB].[15112]&amp;ShowOnWeb=true&amp;Lang=en"/>
    <hyperlink ref="A19" r:id="rId5" tooltip="Click once to display linked information. Click and hold to select this cell." display="http://stats.oecd.org/OECDStat_Metadata/ShowMetadata.ashx?Dataset=CRSNEW&amp;Coords=[SUB].[15113]&amp;ShowOnWeb=true&amp;Lang=en"/>
    <hyperlink ref="A23" r:id="rId6" tooltip="Click once to display linked information. Click and hold to select this cell." display="http://stats.oecd.org/OECDStat_Metadata/ShowMetadata.ashx?Dataset=CRSNEW&amp;Coords=[SUB].[15152]&amp;ShowOnWeb=true&amp;Lang=en"/>
    <hyperlink ref="A33" r:id="rId7" tooltip="Click once to display linked information. Click and hold to select this cell." display="http://stats.oecd.org/WBOS/index.aspx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2">
      <selection activeCell="A2" sqref="A2:J26"/>
    </sheetView>
  </sheetViews>
  <sheetFormatPr defaultColWidth="9.140625" defaultRowHeight="15"/>
  <cols>
    <col min="1" max="1" width="27.421875" style="0" customWidth="1"/>
    <col min="2" max="2" width="2.421875" style="0" customWidth="1"/>
  </cols>
  <sheetData>
    <row r="1" spans="1:2" ht="15" hidden="1">
      <c r="A1" s="15" t="e">
        <f>DotStatQuery(B1)</f>
        <v>#NAME?</v>
      </c>
      <c r="B1" s="15" t="s">
        <v>314</v>
      </c>
    </row>
    <row r="2" ht="24">
      <c r="A2" s="10" t="s">
        <v>217</v>
      </c>
    </row>
    <row r="3" spans="1:10" ht="15" customHeight="1">
      <c r="A3" s="151" t="s">
        <v>218</v>
      </c>
      <c r="B3" s="152"/>
      <c r="C3" s="140" t="s">
        <v>219</v>
      </c>
      <c r="D3" s="141"/>
      <c r="E3" s="141"/>
      <c r="F3" s="141"/>
      <c r="G3" s="141"/>
      <c r="H3" s="141"/>
      <c r="I3" s="141"/>
      <c r="J3" s="142"/>
    </row>
    <row r="4" spans="1:10" ht="15">
      <c r="A4" s="151" t="s">
        <v>221</v>
      </c>
      <c r="B4" s="152"/>
      <c r="C4" s="140" t="s">
        <v>220</v>
      </c>
      <c r="D4" s="141"/>
      <c r="E4" s="141"/>
      <c r="F4" s="141"/>
      <c r="G4" s="141"/>
      <c r="H4" s="141"/>
      <c r="I4" s="141"/>
      <c r="J4" s="142"/>
    </row>
    <row r="5" spans="1:10" ht="15" customHeight="1">
      <c r="A5" s="151" t="s">
        <v>222</v>
      </c>
      <c r="B5" s="152"/>
      <c r="C5" s="140" t="s">
        <v>220</v>
      </c>
      <c r="D5" s="141"/>
      <c r="E5" s="141"/>
      <c r="F5" s="141"/>
      <c r="G5" s="141"/>
      <c r="H5" s="141"/>
      <c r="I5" s="141"/>
      <c r="J5" s="142"/>
    </row>
    <row r="6" spans="1:10" ht="15" customHeight="1">
      <c r="A6" s="151" t="s">
        <v>223</v>
      </c>
      <c r="B6" s="152"/>
      <c r="C6" s="140" t="s">
        <v>315</v>
      </c>
      <c r="D6" s="141"/>
      <c r="E6" s="141"/>
      <c r="F6" s="141"/>
      <c r="G6" s="141"/>
      <c r="H6" s="141"/>
      <c r="I6" s="141"/>
      <c r="J6" s="142"/>
    </row>
    <row r="7" spans="1:10" ht="15">
      <c r="A7" s="151" t="s">
        <v>225</v>
      </c>
      <c r="B7" s="152"/>
      <c r="C7" s="140" t="s">
        <v>220</v>
      </c>
      <c r="D7" s="141"/>
      <c r="E7" s="141"/>
      <c r="F7" s="141"/>
      <c r="G7" s="141"/>
      <c r="H7" s="141"/>
      <c r="I7" s="141"/>
      <c r="J7" s="142"/>
    </row>
    <row r="8" spans="1:10" ht="15">
      <c r="A8" s="151" t="s">
        <v>226</v>
      </c>
      <c r="B8" s="152"/>
      <c r="C8" s="140" t="s">
        <v>220</v>
      </c>
      <c r="D8" s="141"/>
      <c r="E8" s="141"/>
      <c r="F8" s="141"/>
      <c r="G8" s="141"/>
      <c r="H8" s="141"/>
      <c r="I8" s="141"/>
      <c r="J8" s="142"/>
    </row>
    <row r="9" spans="1:10" ht="15" customHeight="1">
      <c r="A9" s="151" t="s">
        <v>227</v>
      </c>
      <c r="B9" s="152"/>
      <c r="C9" s="140" t="s">
        <v>220</v>
      </c>
      <c r="D9" s="141"/>
      <c r="E9" s="141"/>
      <c r="F9" s="141"/>
      <c r="G9" s="141"/>
      <c r="H9" s="141"/>
      <c r="I9" s="141"/>
      <c r="J9" s="142"/>
    </row>
    <row r="10" spans="1:10" ht="15">
      <c r="A10" s="151" t="s">
        <v>228</v>
      </c>
      <c r="B10" s="152"/>
      <c r="C10" s="140" t="s">
        <v>220</v>
      </c>
      <c r="D10" s="141"/>
      <c r="E10" s="141"/>
      <c r="F10" s="141"/>
      <c r="G10" s="141"/>
      <c r="H10" s="141"/>
      <c r="I10" s="141"/>
      <c r="J10" s="142"/>
    </row>
    <row r="11" spans="1:10" ht="15">
      <c r="A11" s="151" t="s">
        <v>76</v>
      </c>
      <c r="B11" s="152"/>
      <c r="C11" s="143" t="s">
        <v>356</v>
      </c>
      <c r="D11" s="144"/>
      <c r="E11" s="144"/>
      <c r="F11" s="144"/>
      <c r="G11" s="144"/>
      <c r="H11" s="144"/>
      <c r="I11" s="144"/>
      <c r="J11" s="145"/>
    </row>
    <row r="12" spans="1:10" ht="15">
      <c r="A12" s="151" t="s">
        <v>232</v>
      </c>
      <c r="B12" s="152"/>
      <c r="C12" s="140" t="s">
        <v>224</v>
      </c>
      <c r="D12" s="141"/>
      <c r="E12" s="141"/>
      <c r="F12" s="141"/>
      <c r="G12" s="141"/>
      <c r="H12" s="141"/>
      <c r="I12" s="141"/>
      <c r="J12" s="142"/>
    </row>
    <row r="13" spans="1:10" ht="15" customHeight="1">
      <c r="A13" s="151" t="s">
        <v>229</v>
      </c>
      <c r="B13" s="152"/>
      <c r="C13" s="140" t="s">
        <v>230</v>
      </c>
      <c r="D13" s="141"/>
      <c r="E13" s="141"/>
      <c r="F13" s="141"/>
      <c r="G13" s="141"/>
      <c r="H13" s="141"/>
      <c r="I13" s="141"/>
      <c r="J13" s="142"/>
    </row>
    <row r="14" spans="1:10" ht="15">
      <c r="A14" s="153" t="s">
        <v>83</v>
      </c>
      <c r="B14" s="154"/>
      <c r="C14" s="59" t="s">
        <v>91</v>
      </c>
      <c r="D14" s="59" t="s">
        <v>92</v>
      </c>
      <c r="E14" s="59" t="s">
        <v>93</v>
      </c>
      <c r="F14" s="59" t="s">
        <v>94</v>
      </c>
      <c r="G14" s="59" t="s">
        <v>95</v>
      </c>
      <c r="H14" s="59" t="s">
        <v>96</v>
      </c>
      <c r="I14" s="59" t="s">
        <v>97</v>
      </c>
      <c r="J14" s="59" t="s">
        <v>231</v>
      </c>
    </row>
    <row r="15" spans="1:10" ht="15">
      <c r="A15" s="5" t="s">
        <v>98</v>
      </c>
      <c r="B15" s="6" t="s">
        <v>99</v>
      </c>
      <c r="C15" s="6" t="s">
        <v>99</v>
      </c>
      <c r="D15" s="6" t="s">
        <v>99</v>
      </c>
      <c r="E15" s="6" t="s">
        <v>99</v>
      </c>
      <c r="F15" s="6" t="s">
        <v>99</v>
      </c>
      <c r="G15" s="6" t="s">
        <v>99</v>
      </c>
      <c r="H15" s="6" t="s">
        <v>99</v>
      </c>
      <c r="I15" s="6" t="s">
        <v>99</v>
      </c>
      <c r="J15" s="6" t="s">
        <v>99</v>
      </c>
    </row>
    <row r="16" spans="1:10" ht="15">
      <c r="A16" s="7" t="s">
        <v>0</v>
      </c>
      <c r="B16" s="6" t="s">
        <v>99</v>
      </c>
      <c r="C16" s="61">
        <v>33.50098452</v>
      </c>
      <c r="D16" s="61">
        <v>45.03761439</v>
      </c>
      <c r="E16" s="61">
        <v>24.09255671</v>
      </c>
      <c r="F16" s="61">
        <v>29.51546359</v>
      </c>
      <c r="G16" s="61">
        <v>38.94335155</v>
      </c>
      <c r="H16" s="61">
        <v>103.10087407</v>
      </c>
      <c r="I16" s="61">
        <v>153.3030661</v>
      </c>
      <c r="J16" s="61">
        <v>169.27424455</v>
      </c>
    </row>
    <row r="17" spans="1:10" ht="15">
      <c r="A17" s="7" t="s">
        <v>6</v>
      </c>
      <c r="B17" s="6" t="s">
        <v>99</v>
      </c>
      <c r="C17" s="62">
        <v>2.18856853</v>
      </c>
      <c r="D17" s="62">
        <v>0.28309398</v>
      </c>
      <c r="E17" s="62">
        <v>0.82840411</v>
      </c>
      <c r="F17" s="62">
        <v>0.99113435</v>
      </c>
      <c r="G17" s="62">
        <v>0.88611779</v>
      </c>
      <c r="H17" s="62">
        <v>0.71568728</v>
      </c>
      <c r="I17" s="62">
        <v>0.96034923</v>
      </c>
      <c r="J17" s="62">
        <v>2.30307915</v>
      </c>
    </row>
    <row r="18" spans="1:10" ht="15">
      <c r="A18" s="7" t="s">
        <v>209</v>
      </c>
      <c r="B18" s="6" t="s">
        <v>99</v>
      </c>
      <c r="C18" s="61">
        <v>2.75923122</v>
      </c>
      <c r="D18" s="61">
        <v>3.41561865</v>
      </c>
      <c r="E18" s="61">
        <v>3.76227495</v>
      </c>
      <c r="F18" s="61">
        <v>23.62907806</v>
      </c>
      <c r="G18" s="61">
        <v>8.1008671</v>
      </c>
      <c r="H18" s="61">
        <v>8.96279557</v>
      </c>
      <c r="I18" s="61">
        <v>13.62169974</v>
      </c>
      <c r="J18" s="61">
        <v>26.66894902</v>
      </c>
    </row>
    <row r="19" spans="1:10" ht="15">
      <c r="A19" s="7" t="s">
        <v>17</v>
      </c>
      <c r="B19" s="6" t="s">
        <v>99</v>
      </c>
      <c r="C19" s="62">
        <v>3.49492339</v>
      </c>
      <c r="D19" s="62">
        <v>7.9230188</v>
      </c>
      <c r="E19" s="62">
        <v>7.50874103</v>
      </c>
      <c r="F19" s="62">
        <v>10.2971322</v>
      </c>
      <c r="G19" s="62">
        <v>28.88705478</v>
      </c>
      <c r="H19" s="62">
        <v>19.25873721</v>
      </c>
      <c r="I19" s="62">
        <v>21.0056543</v>
      </c>
      <c r="J19" s="62">
        <v>20.51864686</v>
      </c>
    </row>
    <row r="20" spans="1:15" ht="15">
      <c r="A20" s="7" t="s">
        <v>29</v>
      </c>
      <c r="B20" s="6" t="s">
        <v>99</v>
      </c>
      <c r="C20" s="61">
        <v>0.44573383</v>
      </c>
      <c r="D20" s="61">
        <v>0.63076102</v>
      </c>
      <c r="E20" s="61">
        <v>0.6306193</v>
      </c>
      <c r="F20" s="61">
        <v>1.79811197</v>
      </c>
      <c r="G20" s="61">
        <v>2.9576889</v>
      </c>
      <c r="H20" s="61">
        <v>4.04407896</v>
      </c>
      <c r="I20" s="61">
        <v>5.74879562</v>
      </c>
      <c r="J20" s="61">
        <v>7.38584397</v>
      </c>
      <c r="O20" s="94"/>
    </row>
    <row r="21" spans="1:15" ht="15">
      <c r="A21" s="7" t="s">
        <v>271</v>
      </c>
      <c r="B21" s="6" t="s">
        <v>99</v>
      </c>
      <c r="C21" s="62">
        <v>2.97824231</v>
      </c>
      <c r="D21" s="62">
        <v>1.85621605</v>
      </c>
      <c r="E21" s="62">
        <v>2.93518448</v>
      </c>
      <c r="F21" s="62">
        <v>4.85568083</v>
      </c>
      <c r="G21" s="62">
        <v>4.87371918</v>
      </c>
      <c r="H21" s="62">
        <v>5.25857145</v>
      </c>
      <c r="I21" s="62">
        <v>11.50216596</v>
      </c>
      <c r="J21" s="62">
        <v>12.48144834</v>
      </c>
      <c r="O21" s="94"/>
    </row>
    <row r="22" spans="1:15" ht="15">
      <c r="A22" s="7" t="s">
        <v>33</v>
      </c>
      <c r="B22" s="6" t="s">
        <v>99</v>
      </c>
      <c r="C22" s="61">
        <v>1.10122476</v>
      </c>
      <c r="D22" s="61">
        <v>0.30487748</v>
      </c>
      <c r="E22" s="61">
        <v>0.15703198</v>
      </c>
      <c r="F22" s="61">
        <v>0.01875018</v>
      </c>
      <c r="G22" s="61"/>
      <c r="H22" s="61"/>
      <c r="I22" s="61"/>
      <c r="J22" s="61">
        <v>6.3528735</v>
      </c>
      <c r="O22" s="94"/>
    </row>
    <row r="23" spans="1:15" ht="15">
      <c r="A23" s="7" t="s">
        <v>34</v>
      </c>
      <c r="B23" s="6" t="s">
        <v>99</v>
      </c>
      <c r="C23" s="62">
        <v>0.16811415</v>
      </c>
      <c r="D23" s="62">
        <v>2.54958366</v>
      </c>
      <c r="E23" s="62">
        <v>2.01059826</v>
      </c>
      <c r="F23" s="62">
        <v>4.64455384</v>
      </c>
      <c r="G23" s="62">
        <v>3.50790129</v>
      </c>
      <c r="H23" s="62">
        <v>3.42842542</v>
      </c>
      <c r="I23" s="62">
        <v>4.36093648</v>
      </c>
      <c r="J23" s="62">
        <v>5.63453677</v>
      </c>
      <c r="O23" s="94"/>
    </row>
    <row r="24" spans="1:15" ht="15">
      <c r="A24" s="7" t="s">
        <v>35</v>
      </c>
      <c r="B24" s="6" t="s">
        <v>99</v>
      </c>
      <c r="C24" s="61">
        <v>1.1521217</v>
      </c>
      <c r="D24" s="61">
        <v>1.50272586</v>
      </c>
      <c r="E24" s="61">
        <v>6.29376644</v>
      </c>
      <c r="F24" s="61">
        <v>4.22898993</v>
      </c>
      <c r="G24" s="61">
        <v>2.70917786</v>
      </c>
      <c r="H24" s="61">
        <v>4.01413045</v>
      </c>
      <c r="I24" s="61">
        <v>12.21421958</v>
      </c>
      <c r="J24" s="61">
        <v>11.14629727</v>
      </c>
      <c r="O24" s="94"/>
    </row>
    <row r="25" spans="1:15" ht="15">
      <c r="A25" s="7" t="s">
        <v>43</v>
      </c>
      <c r="B25" s="6" t="s">
        <v>99</v>
      </c>
      <c r="C25" s="62">
        <v>0.47195346</v>
      </c>
      <c r="D25" s="62">
        <v>0.16464908</v>
      </c>
      <c r="E25" s="62">
        <v>0.95919364</v>
      </c>
      <c r="F25" s="62">
        <v>1.34279766</v>
      </c>
      <c r="G25" s="62">
        <v>1.53870441</v>
      </c>
      <c r="H25" s="62">
        <v>2.71899995</v>
      </c>
      <c r="I25" s="62">
        <v>3.40045189</v>
      </c>
      <c r="J25" s="62">
        <v>4.24370215</v>
      </c>
      <c r="O25" s="94"/>
    </row>
    <row r="26" spans="1:15" ht="15">
      <c r="A26" s="16" t="s">
        <v>404</v>
      </c>
      <c r="O26" s="94"/>
    </row>
    <row r="27" ht="15">
      <c r="O27" s="94" t="s">
        <v>6</v>
      </c>
    </row>
    <row r="28" ht="21">
      <c r="O28" s="94" t="s">
        <v>43</v>
      </c>
    </row>
    <row r="29" ht="15">
      <c r="O29" s="94"/>
    </row>
  </sheetData>
  <sheetProtection/>
  <mergeCells count="23">
    <mergeCell ref="C9:J9"/>
    <mergeCell ref="C10:J10"/>
    <mergeCell ref="C11:J11"/>
    <mergeCell ref="C12:J12"/>
    <mergeCell ref="C13:J13"/>
    <mergeCell ref="A12:B12"/>
    <mergeCell ref="A13:B13"/>
    <mergeCell ref="A14:B14"/>
    <mergeCell ref="A9:B9"/>
    <mergeCell ref="A10:B10"/>
    <mergeCell ref="A11:B11"/>
    <mergeCell ref="A6:B6"/>
    <mergeCell ref="A7:B7"/>
    <mergeCell ref="A8:B8"/>
    <mergeCell ref="C6:J6"/>
    <mergeCell ref="C7:J7"/>
    <mergeCell ref="C8:J8"/>
    <mergeCell ref="A3:B3"/>
    <mergeCell ref="A4:B4"/>
    <mergeCell ref="A5:B5"/>
    <mergeCell ref="C3:J3"/>
    <mergeCell ref="C4:J4"/>
    <mergeCell ref="C5:J5"/>
  </mergeCells>
  <hyperlinks>
    <hyperlink ref="A2" r:id="rId1" tooltip="Click once to display linked information. Click and hold to select this cell." display="http://stats.oecd.org/OECDStat_Metadata/ShowMetadata.ashx?Dataset=CRSNEW&amp;ShowOnWeb=true&amp;Lang=en"/>
    <hyperlink ref="C11" r:id="rId2" tooltip="Click once to display linked information. Click and hold to select this cell." display="http://stats.oecd.org/OECDStat_Metadata/ShowMetadata.ashx?Dataset=CRSNEW&amp;Coords=[DON].[5]&amp;ShowOnWeb=true&amp;Lang=en"/>
    <hyperlink ref="A26" r:id="rId3" tooltip="Click once to display linked information. Click and hold to select this cell." display="http://stats.oecd.org/WBOS/index.aspx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S194"/>
  <sheetViews>
    <sheetView showGridLines="0" zoomScalePageLayoutView="0" workbookViewId="0" topLeftCell="A1">
      <pane xSplit="2" ySplit="8" topLeftCell="C141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159" sqref="A159:IV159"/>
    </sheetView>
  </sheetViews>
  <sheetFormatPr defaultColWidth="9.140625" defaultRowHeight="15"/>
  <cols>
    <col min="1" max="1" width="27.421875" style="67" customWidth="1"/>
    <col min="2" max="2" width="2.421875" style="68" customWidth="1"/>
    <col min="3" max="16384" width="9.140625" style="68" customWidth="1"/>
  </cols>
  <sheetData>
    <row r="1" ht="12.75" hidden="1"/>
    <row r="2" spans="1:17" ht="24">
      <c r="A2" s="86" t="s">
        <v>210</v>
      </c>
      <c r="B2" s="57"/>
      <c r="C2" s="57"/>
      <c r="D2" s="57"/>
      <c r="E2" s="57"/>
      <c r="F2" s="57"/>
      <c r="G2" s="57"/>
      <c r="H2" s="57"/>
      <c r="I2" s="57"/>
      <c r="J2" s="57"/>
      <c r="K2" s="87"/>
      <c r="L2" s="57"/>
      <c r="M2" s="57"/>
      <c r="N2" s="57"/>
      <c r="O2" s="57"/>
      <c r="P2" s="57"/>
      <c r="Q2" s="57"/>
    </row>
    <row r="3" spans="1:17" ht="15">
      <c r="A3" s="163"/>
      <c r="B3" s="164"/>
      <c r="C3" s="165" t="s">
        <v>356</v>
      </c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</row>
    <row r="4" spans="1:17" ht="12.75" customHeight="1">
      <c r="A4" s="156"/>
      <c r="B4" s="157"/>
      <c r="C4" s="158" t="s">
        <v>79</v>
      </c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60"/>
    </row>
    <row r="5" spans="1:17" ht="12.75" customHeight="1">
      <c r="A5" s="156"/>
      <c r="B5" s="157"/>
      <c r="C5" s="167" t="s">
        <v>204</v>
      </c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9"/>
    </row>
    <row r="6" spans="1:17" ht="12.75" customHeight="1">
      <c r="A6" s="156"/>
      <c r="B6" s="157"/>
      <c r="C6" s="158" t="s">
        <v>82</v>
      </c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60"/>
    </row>
    <row r="7" spans="1:17" s="69" customFormat="1" ht="12.75">
      <c r="A7" s="161"/>
      <c r="B7" s="162"/>
      <c r="C7" s="88" t="s">
        <v>84</v>
      </c>
      <c r="D7" s="88" t="s">
        <v>85</v>
      </c>
      <c r="E7" s="88" t="s">
        <v>86</v>
      </c>
      <c r="F7" s="88" t="s">
        <v>87</v>
      </c>
      <c r="G7" s="88" t="s">
        <v>88</v>
      </c>
      <c r="H7" s="88" t="s">
        <v>89</v>
      </c>
      <c r="I7" s="88" t="s">
        <v>90</v>
      </c>
      <c r="J7" s="88" t="s">
        <v>91</v>
      </c>
      <c r="K7" s="88" t="s">
        <v>92</v>
      </c>
      <c r="L7" s="88" t="s">
        <v>93</v>
      </c>
      <c r="M7" s="89" t="s">
        <v>94</v>
      </c>
      <c r="N7" s="88" t="s">
        <v>95</v>
      </c>
      <c r="O7" s="88" t="s">
        <v>96</v>
      </c>
      <c r="P7" s="88" t="s">
        <v>97</v>
      </c>
      <c r="Q7" s="88" t="s">
        <v>231</v>
      </c>
    </row>
    <row r="8" spans="1:17" ht="13.5">
      <c r="A8" s="90"/>
      <c r="B8" s="91" t="s">
        <v>99</v>
      </c>
      <c r="C8" s="91" t="s">
        <v>99</v>
      </c>
      <c r="D8" s="91" t="s">
        <v>99</v>
      </c>
      <c r="E8" s="91" t="s">
        <v>99</v>
      </c>
      <c r="F8" s="91" t="s">
        <v>99</v>
      </c>
      <c r="G8" s="91" t="s">
        <v>99</v>
      </c>
      <c r="H8" s="91" t="s">
        <v>99</v>
      </c>
      <c r="I8" s="91" t="s">
        <v>99</v>
      </c>
      <c r="J8" s="91" t="s">
        <v>99</v>
      </c>
      <c r="K8" s="91" t="s">
        <v>99</v>
      </c>
      <c r="L8" s="91" t="s">
        <v>99</v>
      </c>
      <c r="M8" s="91" t="s">
        <v>99</v>
      </c>
      <c r="N8" s="91" t="s">
        <v>99</v>
      </c>
      <c r="O8" s="91" t="s">
        <v>99</v>
      </c>
      <c r="P8" s="91" t="s">
        <v>99</v>
      </c>
      <c r="Q8" s="91" t="s">
        <v>99</v>
      </c>
    </row>
    <row r="9" spans="1:17" ht="13.5">
      <c r="A9" s="92"/>
      <c r="B9" s="9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</row>
    <row r="10" spans="1:19" ht="13.5">
      <c r="A10" s="92"/>
      <c r="B10" s="9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S10" s="68" t="s">
        <v>334</v>
      </c>
    </row>
    <row r="11" spans="1:19" ht="13.5">
      <c r="A11" s="93" t="s">
        <v>332</v>
      </c>
      <c r="B11" s="91"/>
      <c r="C11" s="72">
        <f>SUM(C12:C194)</f>
        <v>299.5320191251791</v>
      </c>
      <c r="D11" s="72">
        <f aca="true" t="shared" si="0" ref="D11:Q11">SUM(D12:D194)</f>
        <v>580.1623992630318</v>
      </c>
      <c r="E11" s="72">
        <f t="shared" si="0"/>
        <v>539.7456067478088</v>
      </c>
      <c r="F11" s="72">
        <f t="shared" si="0"/>
        <v>404.708869788891</v>
      </c>
      <c r="G11" s="72">
        <f t="shared" si="0"/>
        <v>644.2735601061563</v>
      </c>
      <c r="H11" s="72">
        <f t="shared" si="0"/>
        <v>558.0426919735002</v>
      </c>
      <c r="I11" s="72">
        <f t="shared" si="0"/>
        <v>664.6045898371583</v>
      </c>
      <c r="J11" s="72">
        <f t="shared" si="0"/>
        <v>601.8215323547993</v>
      </c>
      <c r="K11" s="72">
        <f t="shared" si="0"/>
        <v>485.13287909399844</v>
      </c>
      <c r="L11" s="72">
        <f t="shared" si="0"/>
        <v>542.5231257440494</v>
      </c>
      <c r="M11" s="72">
        <f t="shared" si="0"/>
        <v>741.0374793842676</v>
      </c>
      <c r="N11" s="72">
        <f t="shared" si="0"/>
        <v>816.2080819773772</v>
      </c>
      <c r="O11" s="72">
        <f t="shared" si="0"/>
        <v>644.3135501244559</v>
      </c>
      <c r="P11" s="72">
        <f t="shared" si="0"/>
        <v>759.033198431966</v>
      </c>
      <c r="Q11" s="72">
        <f t="shared" si="0"/>
        <v>711.1490124940933</v>
      </c>
      <c r="S11" s="74">
        <f>(Q11-P11)/P11</f>
        <v>-0.06308575967005563</v>
      </c>
    </row>
    <row r="12" spans="1:19" ht="13.5">
      <c r="A12" s="94" t="s">
        <v>0</v>
      </c>
      <c r="B12" s="91" t="s">
        <v>99</v>
      </c>
      <c r="C12" s="71">
        <f>'[9]bilat constant'!F162+('[9]unhcr oda constant'!F162*'[9]oda contribs constant'!$C$105)+('[9]oda contribs constant'!$D$105*'[9]unrwa oda constant'!F162)+('[9]oda contribs constant'!$E$105*'[9]wfp oda constant adj'!F162)+('[9]eu multilat shares constant'!C$72*'[9]eu total ha constant'!F162)+'[9]Imputed CERF'!F162</f>
        <v>12.016939638161498</v>
      </c>
      <c r="D12" s="71">
        <f>'[9]bilat constant'!G162+('[9]unhcr oda constant'!G162*'[9]oda contribs constant'!$F$105)+('[9]oda contribs constant'!$G$105*'[9]unrwa oda constant'!G162)+('[9]oda contribs constant'!$H$105*'[9]wfp oda constant adj'!G162)+('[9]eu multilat shares constant'!D$72*'[9]eu total ha constant'!G162)+'[9]Imputed CERF'!G162</f>
        <v>22.50958793103055</v>
      </c>
      <c r="E12" s="71">
        <f>'[9]bilat constant'!H162+('[9]unhcr oda constant'!H162*'[9]oda contribs constant'!$I$105)+('[9]oda contribs constant'!$J$105*'[9]unrwa oda constant'!H162)+('[9]oda contribs constant'!$K$105*'[9]wfp oda constant adj'!H162)+('[9]eu multilat shares constant'!E$72*'[9]eu total ha constant'!H162)+'[9]Imputed CERF'!H162</f>
        <v>39.10293650123838</v>
      </c>
      <c r="F12" s="71">
        <f>'[9]bilat constant'!I162+('[9]unhcr oda constant'!I162*'[9]oda contribs constant'!$L$105)+('[9]oda contribs constant'!$M$105*'[9]unrwa oda constant'!I162)+('[9]oda contribs constant'!$N$105*'[9]wfp oda constant adj'!I162)+('[9]eu multilat shares constant'!F$72*'[9]eu total ha constant'!I162)+'[9]Imputed CERF'!I162</f>
        <v>18.76947841960315</v>
      </c>
      <c r="G12" s="71">
        <f>'[9]bilat constant'!J162+('[9]unhcr oda constant'!J162*'[9]oda contribs constant'!$O$105)+('[9]oda contribs constant'!$P$105*'[9]unrwa oda constant'!J162)+('[9]oda contribs constant'!$Q$105*'[9]wfp oda constant adj'!J162)+('[9]eu multilat shares constant'!G$72*'[9]eu total ha constant'!J162)+'[9]Imputed CERF'!J162</f>
        <v>17.609140868570144</v>
      </c>
      <c r="H12" s="71">
        <f>'[9]bilat constant'!K162+('[9]unhcr oda constant'!K162*'[9]oda contribs constant'!$R$105)+('[9]oda contribs constant'!$S$105*'[9]unrwa oda constant'!K162)+('[9]oda contribs constant'!$T$105*'[9]wfp oda constant adj'!K162)+('[9]eu multilat shares constant'!H$72*'[9]eu total ha constant'!K162)+'[9]Imputed CERF'!K162</f>
        <v>18.352134022850016</v>
      </c>
      <c r="I12" s="71">
        <f>'[9]bilat constant'!L162+('[9]unhcr oda constant'!L162*'[9]oda contribs constant'!$U$105)+('[9]oda contribs constant'!$V$105*'[9]unrwa oda constant'!L162)+('[9]oda contribs constant'!$W$105*'[9]wfp oda constant adj'!L162)+('[9]eu multilat shares constant'!I$72*'[9]eu total ha constant'!L162)+'[9]Imputed CERF'!L162</f>
        <v>87.91270981636187</v>
      </c>
      <c r="J12" s="71">
        <f>'[9]bilat constant'!M162+('[9]unhcr oda constant'!M162*'[9]oda contribs constant'!$X$105)+('[9]oda contribs constant'!$Y$105*'[9]unrwa oda constant'!M162)+('[9]oda contribs constant'!$Z$105*'[9]wfp oda constant adj'!M162)+('[9]eu multilat shares constant'!J$72*'[9]eu total ha constant'!M162)+'[9]Imputed CERF'!M162</f>
        <v>76.66469321233362</v>
      </c>
      <c r="K12" s="71">
        <f>'[9]bilat constant'!N162+('[9]unhcr oda constant'!N162*'[9]oda contribs constant'!$AA$105)+('[9]oda contribs constant'!$AB$105*'[9]unrwa oda constant'!N162)+('[9]oda contribs constant'!$AC$105*'[9]wfp oda constant adj'!N162)+('[9]eu multilat shares constant'!K$72*'[9]eu total ha constant'!N162)+'[9]Imputed CERF'!N162</f>
        <v>39.8758739275148</v>
      </c>
      <c r="L12" s="71">
        <f>'[9]bilat constant'!O162+('[9]unhcr oda constant'!O162*'[9]oda contribs constant'!$AD$105)+('[9]oda contribs constant'!$AE$105*'[9]unrwa oda constant'!O162)+('[9]oda contribs constant'!$AF$105*'[9]wfp oda constant adj'!O162)+('[9]eu multilat shares constant'!L$72*'[9]eu total ha constant'!O162)+'[9]Imputed CERF'!O162</f>
        <v>47.01159290910391</v>
      </c>
      <c r="M12" s="71">
        <f>'[9]bilat constant'!P162+('[9]unhcr oda constant'!P162*'[9]oda contribs constant'!$AG$105)+('[9]oda contribs constant'!$AH$105*'[9]unrwa oda constant'!P162)+('[9]oda contribs constant'!$AI$105*'[9]wfp oda constant adj'!P162)+('[9]eu multilat shares constant'!M$72*'[9]eu total ha constant'!P162)+'[9]Imputed CERF'!P162</f>
        <v>48.8509878788732</v>
      </c>
      <c r="N12" s="71">
        <f>'[9]bilat constant'!Q162+('[9]unhcr oda constant'!Q162*'[9]oda contribs constant'!$AJ$105)+('[9]oda contribs constant'!$AK$105*'[9]unrwa oda constant'!Q162)+('[9]oda contribs constant'!$AL$105*'[9]wfp oda constant adj'!Q162)+('[9]eu multilat shares constant'!N$72*'[9]eu total ha constant'!Q162)+'[9]Imputed CERF'!Q162</f>
        <v>35.215409874302736</v>
      </c>
      <c r="O12" s="71">
        <f>'[9]bilat constant'!R162+('[9]unhcr oda constant'!R162*'[9]oda contribs constant'!$AM$105)+('[9]oda contribs constant'!$AN$105*'[9]unrwa oda constant'!R162)+('[9]oda contribs constant'!$AO$105*'[9]wfp oda constant adj'!R162)+('[9]eu multilat shares constant'!O$72*'[9]eu total ha constant'!R162)+'[9]Imputed CERF'!R162</f>
        <v>32.960457523887484</v>
      </c>
      <c r="P12" s="71">
        <f>'[9]bilat constant'!S162+('[9]unhcr oda constant'!S162*'[9]oda contribs constant'!$AP$105)+('[9]oda contribs constant'!$AQ$105*'[9]unrwa oda constant'!S162)+('[9]oda contribs constant'!$AR$105*'[9]wfp oda constant adj'!S162)+('[9]eu multilat shares constant'!P$72*'[9]eu total ha constant'!S162)+'[9]Imputed CERF'!S162</f>
        <v>94.70668715007508</v>
      </c>
      <c r="Q12" s="71">
        <f>'[9]bilat constant'!T162+('[9]unhcr oda constant'!T162*'[9]oda contribs constant'!$AS$105)+('[9]oda contribs constant'!$AT$105*'[9]unrwa oda constant'!T162)+('[9]oda contribs constant'!$AU$105*'[9]wfp oda constant adj'!T162)+('[9]eu multilat shares constant'!Q$72*'[9]eu total ha constant'!T162)+'[9]Imputed CERF'!T162</f>
        <v>78.07807375857371</v>
      </c>
      <c r="S12" s="74">
        <f aca="true" t="shared" si="1" ref="S12:S75">(Q12-P12)/P12</f>
        <v>-0.17558014002908973</v>
      </c>
    </row>
    <row r="13" spans="1:19" ht="13.5">
      <c r="A13" s="94" t="s">
        <v>44</v>
      </c>
      <c r="B13" s="91" t="s">
        <v>99</v>
      </c>
      <c r="C13" s="71">
        <f>'[9]bilat constant'!F12+('[9]unhcr oda constant'!F12*'[9]oda contribs constant'!$C$105)+('[9]oda contribs constant'!$D$105*'[9]unrwa oda constant'!F12)+('[9]oda contribs constant'!$E$105*'[9]wfp oda constant adj'!F12)+('[9]eu multilat shares constant'!C$72*'[9]eu total ha constant'!F12)+'[9]Imputed CERF'!F12</f>
        <v>0.26933808016879035</v>
      </c>
      <c r="D13" s="71">
        <f>'[9]bilat constant'!G12+('[9]unhcr oda constant'!G12*'[9]oda contribs constant'!$F$105)+('[9]oda contribs constant'!$G$105*'[9]unrwa oda constant'!G12)+('[9]oda contribs constant'!$H$105*'[9]wfp oda constant adj'!G12)+('[9]eu multilat shares constant'!D$72*'[9]eu total ha constant'!G12)+'[9]Imputed CERF'!G12</f>
        <v>1.0983046336991809</v>
      </c>
      <c r="E13" s="71">
        <f>'[9]bilat constant'!H12+('[9]unhcr oda constant'!H12*'[9]oda contribs constant'!$I$105)+('[9]oda contribs constant'!$J$105*'[9]unrwa oda constant'!H12)+('[9]oda contribs constant'!$K$105*'[9]wfp oda constant adj'!H12)+('[9]eu multilat shares constant'!E$72*'[9]eu total ha constant'!H12)+'[9]Imputed CERF'!H12</f>
        <v>3.3881800703418743</v>
      </c>
      <c r="F13" s="71">
        <f>'[9]bilat constant'!I12+('[9]unhcr oda constant'!I12*'[9]oda contribs constant'!$L$105)+('[9]oda contribs constant'!$M$105*'[9]unrwa oda constant'!I12)+('[9]oda contribs constant'!$N$105*'[9]wfp oda constant adj'!I12)+('[9]eu multilat shares constant'!F$72*'[9]eu total ha constant'!I12)+'[9]Imputed CERF'!I12</f>
        <v>5.980150418144353</v>
      </c>
      <c r="G13" s="71">
        <f>'[9]bilat constant'!J12+('[9]unhcr oda constant'!J12*'[9]oda contribs constant'!$O$105)+('[9]oda contribs constant'!$P$105*'[9]unrwa oda constant'!J12)+('[9]oda contribs constant'!$Q$105*'[9]wfp oda constant adj'!J12)+('[9]eu multilat shares constant'!G$72*'[9]eu total ha constant'!J12)+'[9]Imputed CERF'!J12</f>
        <v>24.54862748454037</v>
      </c>
      <c r="H13" s="71">
        <f>'[9]bilat constant'!K12+('[9]unhcr oda constant'!K12*'[9]oda contribs constant'!$R$105)+('[9]oda contribs constant'!$S$105*'[9]unrwa oda constant'!K12)+('[9]oda contribs constant'!$T$105*'[9]wfp oda constant adj'!K12)+('[9]eu multilat shares constant'!H$72*'[9]eu total ha constant'!K12)+'[9]Imputed CERF'!K12</f>
        <v>2.6570298578298637</v>
      </c>
      <c r="I13" s="71">
        <f>'[9]bilat constant'!L12+('[9]unhcr oda constant'!L12*'[9]oda contribs constant'!$U$105)+('[9]oda contribs constant'!$V$105*'[9]unrwa oda constant'!L12)+('[9]oda contribs constant'!$W$105*'[9]wfp oda constant adj'!L12)+('[9]eu multilat shares constant'!I$72*'[9]eu total ha constant'!L12)+'[9]Imputed CERF'!L12</f>
        <v>1.4574486736187178</v>
      </c>
      <c r="J13" s="71">
        <f>'[9]bilat constant'!M12+('[9]unhcr oda constant'!M12*'[9]oda contribs constant'!$X$105)+('[9]oda contribs constant'!$Y$105*'[9]unrwa oda constant'!M12)+('[9]oda contribs constant'!$Z$105*'[9]wfp oda constant adj'!M12)+('[9]eu multilat shares constant'!J$72*'[9]eu total ha constant'!M12)+'[9]Imputed CERF'!M12</f>
        <v>1.662148695397586</v>
      </c>
      <c r="K13" s="71">
        <f>'[9]bilat constant'!N12+('[9]unhcr oda constant'!N12*'[9]oda contribs constant'!$AA$105)+('[9]oda contribs constant'!$AB$105*'[9]unrwa oda constant'!N12)+('[9]oda contribs constant'!$AC$105*'[9]wfp oda constant adj'!N12)+('[9]eu multilat shares constant'!K$72*'[9]eu total ha constant'!N12)+'[9]Imputed CERF'!N12</f>
        <v>0.7450854800013285</v>
      </c>
      <c r="L13" s="71">
        <f>'[9]bilat constant'!O12+('[9]unhcr oda constant'!O12*'[9]oda contribs constant'!$AD$105)+('[9]oda contribs constant'!$AE$105*'[9]unrwa oda constant'!O12)+('[9]oda contribs constant'!$AF$105*'[9]wfp oda constant adj'!O12)+('[9]eu multilat shares constant'!L$72*'[9]eu total ha constant'!O12)+'[9]Imputed CERF'!O12</f>
        <v>0.5557680952562591</v>
      </c>
      <c r="M13" s="71">
        <f>'[9]bilat constant'!P12+('[9]unhcr oda constant'!P12*'[9]oda contribs constant'!$AG$105)+('[9]oda contribs constant'!$AH$105*'[9]unrwa oda constant'!P12)+('[9]oda contribs constant'!$AI$105*'[9]wfp oda constant adj'!P12)+('[9]eu multilat shares constant'!M$72*'[9]eu total ha constant'!P12)+'[9]Imputed CERF'!P12</f>
        <v>0.7475926266809263</v>
      </c>
      <c r="N13" s="71">
        <f>'[9]bilat constant'!Q12+('[9]unhcr oda constant'!Q12*'[9]oda contribs constant'!$AJ$105)+('[9]oda contribs constant'!$AK$105*'[9]unrwa oda constant'!Q12)+('[9]oda contribs constant'!$AL$105*'[9]wfp oda constant adj'!Q12)+('[9]eu multilat shares constant'!N$72*'[9]eu total ha constant'!Q12)+'[9]Imputed CERF'!Q12</f>
        <v>0.3247750167917444</v>
      </c>
      <c r="O13" s="71">
        <f>'[9]bilat constant'!R12+('[9]unhcr oda constant'!R12*'[9]oda contribs constant'!$AM$105)+('[9]oda contribs constant'!$AN$105*'[9]unrwa oda constant'!R12)+('[9]oda contribs constant'!$AO$105*'[9]wfp oda constant adj'!R12)+('[9]eu multilat shares constant'!O$72*'[9]eu total ha constant'!R12)+'[9]Imputed CERF'!R12</f>
        <v>0.009136083143877883</v>
      </c>
      <c r="P13" s="71">
        <f>'[9]bilat constant'!S12+('[9]unhcr oda constant'!S12*'[9]oda contribs constant'!$AP$105)+('[9]oda contribs constant'!$AQ$105*'[9]unrwa oda constant'!S12)+('[9]oda contribs constant'!$AR$105*'[9]wfp oda constant adj'!S12)+('[9]eu multilat shares constant'!P$72*'[9]eu total ha constant'!S12)+'[9]Imputed CERF'!S12</f>
        <v>0.10062403556950437</v>
      </c>
      <c r="Q13" s="71">
        <f>'[9]bilat constant'!T12+('[9]unhcr oda constant'!T12*'[9]oda contribs constant'!$AS$105)+('[9]oda contribs constant'!$AT$105*'[9]unrwa oda constant'!T12)+('[9]oda contribs constant'!$AU$105*'[9]wfp oda constant adj'!T12)+('[9]eu multilat shares constant'!Q$72*'[9]eu total ha constant'!T12)+'[9]Imputed CERF'!T12</f>
        <v>0.02046993590848494</v>
      </c>
      <c r="S13" s="74">
        <f t="shared" si="1"/>
        <v>-0.7965701157518607</v>
      </c>
    </row>
    <row r="14" spans="1:19" ht="13.5">
      <c r="A14" s="94" t="s">
        <v>45</v>
      </c>
      <c r="B14" s="91" t="s">
        <v>99</v>
      </c>
      <c r="C14" s="71">
        <f>'[9]bilat constant'!F31+('[9]unhcr oda constant'!F31*'[9]oda contribs constant'!$C$105)+('[9]oda contribs constant'!$D$105*'[9]unrwa oda constant'!F31)+('[9]oda contribs constant'!$E$105*'[9]wfp oda constant adj'!F31)+('[9]eu multilat shares constant'!C$72*'[9]eu total ha constant'!F31)+'[9]Imputed CERF'!F31</f>
        <v>1.7987245326613883</v>
      </c>
      <c r="D14" s="71">
        <f>'[9]bilat constant'!G31+('[9]unhcr oda constant'!G31*'[9]oda contribs constant'!$F$105)+('[9]oda contribs constant'!$G$105*'[9]unrwa oda constant'!G31)+('[9]oda contribs constant'!$H$105*'[9]wfp oda constant adj'!G31)+('[9]eu multilat shares constant'!D$72*'[9]eu total ha constant'!G31)+'[9]Imputed CERF'!G31</f>
        <v>5.725352129891611</v>
      </c>
      <c r="E14" s="71">
        <f>'[9]bilat constant'!H31+('[9]unhcr oda constant'!H31*'[9]oda contribs constant'!$I$105)+('[9]oda contribs constant'!$J$105*'[9]unrwa oda constant'!H31)+('[9]oda contribs constant'!$K$105*'[9]wfp oda constant adj'!H31)+('[9]eu multilat shares constant'!E$72*'[9]eu total ha constant'!H31)+'[9]Imputed CERF'!H31</f>
        <v>5.383263465462845</v>
      </c>
      <c r="F14" s="71">
        <f>'[9]bilat constant'!I31+('[9]unhcr oda constant'!I31*'[9]oda contribs constant'!$L$105)+('[9]oda contribs constant'!$M$105*'[9]unrwa oda constant'!I31)+('[9]oda contribs constant'!$N$105*'[9]wfp oda constant adj'!I31)+('[9]eu multilat shares constant'!F$72*'[9]eu total ha constant'!I31)+'[9]Imputed CERF'!I31</f>
        <v>8.22933891473772</v>
      </c>
      <c r="G14" s="71">
        <f>'[9]bilat constant'!J31+('[9]unhcr oda constant'!J31*'[9]oda contribs constant'!$O$105)+('[9]oda contribs constant'!$P$105*'[9]unrwa oda constant'!J31)+('[9]oda contribs constant'!$Q$105*'[9]wfp oda constant adj'!J31)+('[9]eu multilat shares constant'!G$72*'[9]eu total ha constant'!J31)+'[9]Imputed CERF'!J31</f>
        <v>3.282748226603485</v>
      </c>
      <c r="H14" s="71">
        <f>'[9]bilat constant'!K31+('[9]unhcr oda constant'!K31*'[9]oda contribs constant'!$R$105)+('[9]oda contribs constant'!$S$105*'[9]unrwa oda constant'!K31)+('[9]oda contribs constant'!$T$105*'[9]wfp oda constant adj'!K31)+('[9]eu multilat shares constant'!H$72*'[9]eu total ha constant'!K31)+'[9]Imputed CERF'!K31</f>
        <v>7.926833659456857</v>
      </c>
      <c r="I14" s="71">
        <f>'[9]bilat constant'!L31+('[9]unhcr oda constant'!L31*'[9]oda contribs constant'!$U$105)+('[9]oda contribs constant'!$V$105*'[9]unrwa oda constant'!L31)+('[9]oda contribs constant'!$W$105*'[9]wfp oda constant adj'!L31)+('[9]eu multilat shares constant'!I$72*'[9]eu total ha constant'!L31)+'[9]Imputed CERF'!L31</f>
        <v>7.154654523246002</v>
      </c>
      <c r="J14" s="71">
        <f>'[9]bilat constant'!M31+('[9]unhcr oda constant'!M31*'[9]oda contribs constant'!$X$105)+('[9]oda contribs constant'!$Y$105*'[9]unrwa oda constant'!M31)+('[9]oda contribs constant'!$Z$105*'[9]wfp oda constant adj'!M31)+('[9]eu multilat shares constant'!J$72*'[9]eu total ha constant'!M31)+'[9]Imputed CERF'!M31</f>
        <v>6.0811727992953</v>
      </c>
      <c r="K14" s="71">
        <f>'[9]bilat constant'!N31+('[9]unhcr oda constant'!N31*'[9]oda contribs constant'!$AA$105)+('[9]oda contribs constant'!$AB$105*'[9]unrwa oda constant'!N31)+('[9]oda contribs constant'!$AC$105*'[9]wfp oda constant adj'!N31)+('[9]eu multilat shares constant'!K$72*'[9]eu total ha constant'!N31)+'[9]Imputed CERF'!N31</f>
        <v>4.735225174199588</v>
      </c>
      <c r="L14" s="71">
        <f>'[9]bilat constant'!O31+('[9]unhcr oda constant'!O31*'[9]oda contribs constant'!$AD$105)+('[9]oda contribs constant'!$AE$105*'[9]unrwa oda constant'!O31)+('[9]oda contribs constant'!$AF$105*'[9]wfp oda constant adj'!O31)+('[9]eu multilat shares constant'!L$72*'[9]eu total ha constant'!O31)+'[9]Imputed CERF'!O31</f>
        <v>3.038830914036898</v>
      </c>
      <c r="M14" s="71">
        <f>'[9]bilat constant'!P31+('[9]unhcr oda constant'!P31*'[9]oda contribs constant'!$AG$105)+('[9]oda contribs constant'!$AH$105*'[9]unrwa oda constant'!P31)+('[9]oda contribs constant'!$AI$105*'[9]wfp oda constant adj'!P31)+('[9]eu multilat shares constant'!M$72*'[9]eu total ha constant'!P31)+'[9]Imputed CERF'!P31</f>
        <v>2.3941882637282372</v>
      </c>
      <c r="N14" s="71">
        <f>'[9]bilat constant'!Q31+('[9]unhcr oda constant'!Q31*'[9]oda contribs constant'!$AJ$105)+('[9]oda contribs constant'!$AK$105*'[9]unrwa oda constant'!Q31)+('[9]oda contribs constant'!$AL$105*'[9]wfp oda constant adj'!Q31)+('[9]eu multilat shares constant'!N$72*'[9]eu total ha constant'!Q31)+'[9]Imputed CERF'!Q31</f>
        <v>3.1237649188293166</v>
      </c>
      <c r="O14" s="71">
        <f>'[9]bilat constant'!R31+('[9]unhcr oda constant'!R31*'[9]oda contribs constant'!$AM$105)+('[9]oda contribs constant'!$AN$105*'[9]unrwa oda constant'!R31)+('[9]oda contribs constant'!$AO$105*'[9]wfp oda constant adj'!R31)+('[9]eu multilat shares constant'!O$72*'[9]eu total ha constant'!R31)+'[9]Imputed CERF'!R31</f>
        <v>3.4027340407733546</v>
      </c>
      <c r="P14" s="71">
        <f>'[9]bilat constant'!S31+('[9]unhcr oda constant'!S31*'[9]oda contribs constant'!$AP$105)+('[9]oda contribs constant'!$AQ$105*'[9]unrwa oda constant'!S31)+('[9]oda contribs constant'!$AR$105*'[9]wfp oda constant adj'!S31)+('[9]eu multilat shares constant'!P$72*'[9]eu total ha constant'!S31)+'[9]Imputed CERF'!S31</f>
        <v>4.064421275726462</v>
      </c>
      <c r="Q14" s="71">
        <f>'[9]bilat constant'!T31+('[9]unhcr oda constant'!T31*'[9]oda contribs constant'!$AS$105)+('[9]oda contribs constant'!$AT$105*'[9]unrwa oda constant'!T31)+('[9]oda contribs constant'!$AU$105*'[9]wfp oda constant adj'!T31)+('[9]eu multilat shares constant'!Q$72*'[9]eu total ha constant'!T31)+'[9]Imputed CERF'!T31</f>
        <v>3.241073994349331</v>
      </c>
      <c r="S14" s="74">
        <f t="shared" si="1"/>
        <v>-0.20257429668876262</v>
      </c>
    </row>
    <row r="15" spans="1:19" ht="13.5">
      <c r="A15" s="94" t="s">
        <v>100</v>
      </c>
      <c r="B15" s="91" t="s">
        <v>99</v>
      </c>
      <c r="C15" s="71">
        <f>'[9]bilat constant'!F38+('[9]unhcr oda constant'!F38*'[9]oda contribs constant'!$C$105)+('[9]oda contribs constant'!$D$105*'[9]unrwa oda constant'!F38)+('[9]oda contribs constant'!$E$105*'[9]wfp oda constant adj'!F38)+('[9]eu multilat shares constant'!C$72*'[9]eu total ha constant'!F38)+'[9]Imputed CERF'!F38</f>
        <v>9.174588635804785</v>
      </c>
      <c r="D15" s="71">
        <f>'[9]bilat constant'!G38+('[9]unhcr oda constant'!G38*'[9]oda contribs constant'!$F$105)+('[9]oda contribs constant'!$G$105*'[9]unrwa oda constant'!G38)+('[9]oda contribs constant'!$H$105*'[9]wfp oda constant adj'!G38)+('[9]eu multilat shares constant'!D$72*'[9]eu total ha constant'!G38)+'[9]Imputed CERF'!G38</f>
        <v>27.096144462915724</v>
      </c>
      <c r="E15" s="71">
        <f>'[9]bilat constant'!H38+('[9]unhcr oda constant'!H38*'[9]oda contribs constant'!$I$105)+('[9]oda contribs constant'!$J$105*'[9]unrwa oda constant'!H38)+('[9]oda contribs constant'!$K$105*'[9]wfp oda constant adj'!H38)+('[9]eu multilat shares constant'!E$72*'[9]eu total ha constant'!H38)+'[9]Imputed CERF'!H38</f>
        <v>21.069837167457074</v>
      </c>
      <c r="F15" s="71">
        <f>'[9]bilat constant'!I38+('[9]unhcr oda constant'!I38*'[9]oda contribs constant'!$L$105)+('[9]oda contribs constant'!$M$105*'[9]unrwa oda constant'!I38)+('[9]oda contribs constant'!$N$105*'[9]wfp oda constant adj'!I38)+('[9]eu multilat shares constant'!F$72*'[9]eu total ha constant'!I38)+'[9]Imputed CERF'!I38</f>
        <v>10.712582104174075</v>
      </c>
      <c r="G15" s="71">
        <f>'[9]bilat constant'!J38+('[9]unhcr oda constant'!J38*'[9]oda contribs constant'!$O$105)+('[9]oda contribs constant'!$P$105*'[9]unrwa oda constant'!J38)+('[9]oda contribs constant'!$Q$105*'[9]wfp oda constant adj'!J38)+('[9]eu multilat shares constant'!G$72*'[9]eu total ha constant'!J38)+'[9]Imputed CERF'!J38</f>
        <v>24.85450682404519</v>
      </c>
      <c r="H15" s="71">
        <f>'[9]bilat constant'!K38+('[9]unhcr oda constant'!K38*'[9]oda contribs constant'!$R$105)+('[9]oda contribs constant'!$S$105*'[9]unrwa oda constant'!K38)+('[9]oda contribs constant'!$T$105*'[9]wfp oda constant adj'!K38)+('[9]eu multilat shares constant'!H$72*'[9]eu total ha constant'!K38)+'[9]Imputed CERF'!K38</f>
        <v>19.057894476991834</v>
      </c>
      <c r="I15" s="71">
        <f>'[9]bilat constant'!L38+('[9]unhcr oda constant'!L38*'[9]oda contribs constant'!$U$105)+('[9]oda contribs constant'!$V$105*'[9]unrwa oda constant'!L38)+('[9]oda contribs constant'!$W$105*'[9]wfp oda constant adj'!L38)+('[9]eu multilat shares constant'!I$72*'[9]eu total ha constant'!L38)+'[9]Imputed CERF'!L38</f>
        <v>17.298867896380386</v>
      </c>
      <c r="J15" s="71">
        <f>'[9]bilat constant'!M38+('[9]unhcr oda constant'!M38*'[9]oda contribs constant'!$X$105)+('[9]oda contribs constant'!$Y$105*'[9]unrwa oda constant'!M38)+('[9]oda contribs constant'!$Z$105*'[9]wfp oda constant adj'!M38)+('[9]eu multilat shares constant'!J$72*'[9]eu total ha constant'!M38)+'[9]Imputed CERF'!M38</f>
        <v>27.71243888556325</v>
      </c>
      <c r="K15" s="71">
        <f>'[9]bilat constant'!N38+('[9]unhcr oda constant'!N38*'[9]oda contribs constant'!$AA$105)+('[9]oda contribs constant'!$AB$105*'[9]unrwa oda constant'!N38)+('[9]oda contribs constant'!$AC$105*'[9]wfp oda constant adj'!N38)+('[9]eu multilat shares constant'!K$72*'[9]eu total ha constant'!N38)+'[9]Imputed CERF'!N38</f>
        <v>16.500395034212662</v>
      </c>
      <c r="L15" s="71">
        <f>'[9]bilat constant'!O38+('[9]unhcr oda constant'!O38*'[9]oda contribs constant'!$AD$105)+('[9]oda contribs constant'!$AE$105*'[9]unrwa oda constant'!O38)+('[9]oda contribs constant'!$AF$105*'[9]wfp oda constant adj'!O38)+('[9]eu multilat shares constant'!L$72*'[9]eu total ha constant'!O38)+'[9]Imputed CERF'!O38</f>
        <v>15.232001292743105</v>
      </c>
      <c r="M15" s="71">
        <f>'[9]bilat constant'!P38+('[9]unhcr oda constant'!P38*'[9]oda contribs constant'!$AG$105)+('[9]oda contribs constant'!$AH$105*'[9]unrwa oda constant'!P38)+('[9]oda contribs constant'!$AI$105*'[9]wfp oda constant adj'!P38)+('[9]eu multilat shares constant'!M$72*'[9]eu total ha constant'!P38)+'[9]Imputed CERF'!P38</f>
        <v>14.536573152748238</v>
      </c>
      <c r="N15" s="71">
        <f>'[9]bilat constant'!Q38+('[9]unhcr oda constant'!Q38*'[9]oda contribs constant'!$AJ$105)+('[9]oda contribs constant'!$AK$105*'[9]unrwa oda constant'!Q38)+('[9]oda contribs constant'!$AL$105*'[9]wfp oda constant adj'!Q38)+('[9]eu multilat shares constant'!N$72*'[9]eu total ha constant'!Q38)+'[9]Imputed CERF'!Q38</f>
        <v>10.424340647392523</v>
      </c>
      <c r="O15" s="71">
        <f>'[9]bilat constant'!R38+('[9]unhcr oda constant'!R38*'[9]oda contribs constant'!$AM$105)+('[9]oda contribs constant'!$AN$105*'[9]unrwa oda constant'!R38)+('[9]oda contribs constant'!$AO$105*'[9]wfp oda constant adj'!R38)+('[9]eu multilat shares constant'!O$72*'[9]eu total ha constant'!R38)+'[9]Imputed CERF'!R38</f>
        <v>3.2765498192315743</v>
      </c>
      <c r="P15" s="71">
        <f>'[9]bilat constant'!S38+('[9]unhcr oda constant'!S38*'[9]oda contribs constant'!$AP$105)+('[9]oda contribs constant'!$AQ$105*'[9]unrwa oda constant'!S38)+('[9]oda contribs constant'!$AR$105*'[9]wfp oda constant adj'!S38)+('[9]eu multilat shares constant'!P$72*'[9]eu total ha constant'!S38)+'[9]Imputed CERF'!S38</f>
        <v>1.3711759897799056</v>
      </c>
      <c r="Q15" s="71">
        <f>'[9]bilat constant'!T38+('[9]unhcr oda constant'!T38*'[9]oda contribs constant'!$AS$105)+('[9]oda contribs constant'!$AT$105*'[9]unrwa oda constant'!T38)+('[9]oda contribs constant'!$AU$105*'[9]wfp oda constant adj'!T38)+('[9]eu multilat shares constant'!Q$72*'[9]eu total ha constant'!T38)+'[9]Imputed CERF'!T38</f>
        <v>0.36982697823700067</v>
      </c>
      <c r="S15" s="74">
        <f t="shared" si="1"/>
        <v>-0.7302848204800001</v>
      </c>
    </row>
    <row r="16" spans="1:19" ht="13.5">
      <c r="A16" s="94" t="s">
        <v>101</v>
      </c>
      <c r="B16" s="91" t="s">
        <v>99</v>
      </c>
      <c r="C16" s="71">
        <f>'[9]bilat constant'!F93+('[9]unhcr oda constant'!F93*'[9]oda contribs constant'!$C$105)+('[9]oda contribs constant'!$D$105*'[9]unrwa oda constant'!F93)+('[9]oda contribs constant'!$E$105*'[9]wfp oda constant adj'!F93)+('[9]eu multilat shares constant'!C$72*'[9]eu total ha constant'!F93)+'[9]Imputed CERF'!F93</f>
        <v>0</v>
      </c>
      <c r="D16" s="71">
        <f>'[9]bilat constant'!G93+('[9]unhcr oda constant'!G93*'[9]oda contribs constant'!$F$105)+('[9]oda contribs constant'!$G$105*'[9]unrwa oda constant'!G93)+('[9]oda contribs constant'!$H$105*'[9]wfp oda constant adj'!G93)+('[9]eu multilat shares constant'!D$72*'[9]eu total ha constant'!G93)+'[9]Imputed CERF'!G93</f>
        <v>0</v>
      </c>
      <c r="E16" s="71">
        <f>'[9]bilat constant'!H93+('[9]unhcr oda constant'!H93*'[9]oda contribs constant'!$I$105)+('[9]oda contribs constant'!$J$105*'[9]unrwa oda constant'!H93)+('[9]oda contribs constant'!$K$105*'[9]wfp oda constant adj'!H93)+('[9]eu multilat shares constant'!E$72*'[9]eu total ha constant'!H93)+'[9]Imputed CERF'!H93</f>
        <v>0</v>
      </c>
      <c r="F16" s="71">
        <f>'[9]bilat constant'!I93+('[9]unhcr oda constant'!I93*'[9]oda contribs constant'!$L$105)+('[9]oda contribs constant'!$M$105*'[9]unrwa oda constant'!I93)+('[9]oda contribs constant'!$N$105*'[9]wfp oda constant adj'!I93)+('[9]eu multilat shares constant'!F$72*'[9]eu total ha constant'!I93)+'[9]Imputed CERF'!I93</f>
        <v>0</v>
      </c>
      <c r="G16" s="71">
        <f>'[9]bilat constant'!J93+('[9]unhcr oda constant'!J93*'[9]oda contribs constant'!$O$105)+('[9]oda contribs constant'!$P$105*'[9]unrwa oda constant'!J93)+('[9]oda contribs constant'!$Q$105*'[9]wfp oda constant adj'!J93)+('[9]eu multilat shares constant'!G$72*'[9]eu total ha constant'!J93)+'[9]Imputed CERF'!J93</f>
        <v>0</v>
      </c>
      <c r="H16" s="71">
        <f>'[9]bilat constant'!K93+('[9]unhcr oda constant'!K93*'[9]oda contribs constant'!$R$105)+('[9]oda contribs constant'!$S$105*'[9]unrwa oda constant'!K93)+('[9]oda contribs constant'!$T$105*'[9]wfp oda constant adj'!K93)+('[9]eu multilat shares constant'!H$72*'[9]eu total ha constant'!K93)+'[9]Imputed CERF'!K93</f>
        <v>0</v>
      </c>
      <c r="I16" s="71">
        <f>'[9]bilat constant'!L93+('[9]unhcr oda constant'!L93*'[9]oda contribs constant'!$U$105)+('[9]oda contribs constant'!$V$105*'[9]unrwa oda constant'!L93)+('[9]oda contribs constant'!$W$105*'[9]wfp oda constant adj'!L93)+('[9]eu multilat shares constant'!I$72*'[9]eu total ha constant'!L93)+'[9]Imputed CERF'!L93</f>
        <v>0</v>
      </c>
      <c r="J16" s="71">
        <f>'[9]bilat constant'!M93+('[9]unhcr oda constant'!M93*'[9]oda contribs constant'!$X$105)+('[9]oda contribs constant'!$Y$105*'[9]unrwa oda constant'!M93)+('[9]oda contribs constant'!$Z$105*'[9]wfp oda constant adj'!M93)+('[9]eu multilat shares constant'!J$72*'[9]eu total ha constant'!M93)+'[9]Imputed CERF'!M93</f>
        <v>0</v>
      </c>
      <c r="K16" s="71">
        <f>'[9]bilat constant'!N93+('[9]unhcr oda constant'!N93*'[9]oda contribs constant'!$AA$105)+('[9]oda contribs constant'!$AB$105*'[9]unrwa oda constant'!N93)+('[9]oda contribs constant'!$AC$105*'[9]wfp oda constant adj'!N93)+('[9]eu multilat shares constant'!K$72*'[9]eu total ha constant'!N93)+'[9]Imputed CERF'!N93</f>
        <v>0</v>
      </c>
      <c r="L16" s="71">
        <f>'[9]bilat constant'!O93+('[9]unhcr oda constant'!O93*'[9]oda contribs constant'!$AD$105)+('[9]oda contribs constant'!$AE$105*'[9]unrwa oda constant'!O93)+('[9]oda contribs constant'!$AF$105*'[9]wfp oda constant adj'!O93)+('[9]eu multilat shares constant'!L$72*'[9]eu total ha constant'!O93)+'[9]Imputed CERF'!O93</f>
        <v>0</v>
      </c>
      <c r="M16" s="71">
        <f>'[9]bilat constant'!P93+('[9]unhcr oda constant'!P93*'[9]oda contribs constant'!$AG$105)+('[9]oda contribs constant'!$AH$105*'[9]unrwa oda constant'!P93)+('[9]oda contribs constant'!$AI$105*'[9]wfp oda constant adj'!P93)+('[9]eu multilat shares constant'!M$72*'[9]eu total ha constant'!P93)+'[9]Imputed CERF'!P93</f>
        <v>0</v>
      </c>
      <c r="N16" s="71">
        <f>'[9]bilat constant'!Q93+('[9]unhcr oda constant'!Q93*'[9]oda contribs constant'!$AJ$105)+('[9]oda contribs constant'!$AK$105*'[9]unrwa oda constant'!Q93)+('[9]oda contribs constant'!$AL$105*'[9]wfp oda constant adj'!Q93)+('[9]eu multilat shares constant'!N$72*'[9]eu total ha constant'!Q93)+'[9]Imputed CERF'!Q93</f>
        <v>0</v>
      </c>
      <c r="O16" s="71">
        <f>'[9]bilat constant'!R93+('[9]unhcr oda constant'!R93*'[9]oda contribs constant'!$AM$105)+('[9]oda contribs constant'!$AN$105*'[9]unrwa oda constant'!R93)+('[9]oda contribs constant'!$AO$105*'[9]wfp oda constant adj'!R93)+('[9]eu multilat shares constant'!O$72*'[9]eu total ha constant'!R93)+'[9]Imputed CERF'!R93</f>
        <v>0</v>
      </c>
      <c r="P16" s="71">
        <f>'[9]bilat constant'!S93+('[9]unhcr oda constant'!S93*'[9]oda contribs constant'!$AP$105)+('[9]oda contribs constant'!$AQ$105*'[9]unrwa oda constant'!S93)+('[9]oda contribs constant'!$AR$105*'[9]wfp oda constant adj'!S93)+('[9]eu multilat shares constant'!P$72*'[9]eu total ha constant'!S93)+'[9]Imputed CERF'!S93</f>
        <v>0</v>
      </c>
      <c r="Q16" s="71">
        <f>'[9]bilat constant'!T93+('[9]unhcr oda constant'!T93*'[9]oda contribs constant'!$AS$105)+('[9]oda contribs constant'!$AT$105*'[9]unrwa oda constant'!T93)+('[9]oda contribs constant'!$AU$105*'[9]wfp oda constant adj'!T93)+('[9]eu multilat shares constant'!Q$72*'[9]eu total ha constant'!T93)+'[9]Imputed CERF'!T93</f>
        <v>0</v>
      </c>
      <c r="S16" s="74" t="e">
        <f t="shared" si="1"/>
        <v>#DIV/0!</v>
      </c>
    </row>
    <row r="17" spans="1:19" ht="13.5">
      <c r="A17" s="94" t="s">
        <v>102</v>
      </c>
      <c r="B17" s="91" t="s">
        <v>99</v>
      </c>
      <c r="C17" s="71">
        <f>'[9]bilat constant'!F94+('[9]unhcr oda constant'!F94*'[9]oda contribs constant'!$C$105)+('[9]oda contribs constant'!$D$105*'[9]unrwa oda constant'!F94)+('[9]oda contribs constant'!$E$105*'[9]wfp oda constant adj'!F94)+('[9]eu multilat shares constant'!C$72*'[9]eu total ha constant'!F94)+'[9]Imputed CERF'!F94</f>
        <v>0</v>
      </c>
      <c r="D17" s="71">
        <f>'[9]bilat constant'!G94+('[9]unhcr oda constant'!G94*'[9]oda contribs constant'!$F$105)+('[9]oda contribs constant'!$G$105*'[9]unrwa oda constant'!G94)+('[9]oda contribs constant'!$H$105*'[9]wfp oda constant adj'!G94)+('[9]eu multilat shares constant'!D$72*'[9]eu total ha constant'!G94)+'[9]Imputed CERF'!G94</f>
        <v>0</v>
      </c>
      <c r="E17" s="71">
        <f>'[9]bilat constant'!H94+('[9]unhcr oda constant'!H94*'[9]oda contribs constant'!$I$105)+('[9]oda contribs constant'!$J$105*'[9]unrwa oda constant'!H94)+('[9]oda contribs constant'!$K$105*'[9]wfp oda constant adj'!H94)+('[9]eu multilat shares constant'!E$72*'[9]eu total ha constant'!H94)+'[9]Imputed CERF'!H94</f>
        <v>0.15667096646953316</v>
      </c>
      <c r="F17" s="71">
        <f>'[9]bilat constant'!I94+('[9]unhcr oda constant'!I94*'[9]oda contribs constant'!$L$105)+('[9]oda contribs constant'!$M$105*'[9]unrwa oda constant'!I94)+('[9]oda contribs constant'!$N$105*'[9]wfp oda constant adj'!I94)+('[9]eu multilat shares constant'!F$72*'[9]eu total ha constant'!I94)+'[9]Imputed CERF'!I94</f>
        <v>0.08164780970459007</v>
      </c>
      <c r="G17" s="71">
        <f>'[9]bilat constant'!J94+('[9]unhcr oda constant'!J94*'[9]oda contribs constant'!$O$105)+('[9]oda contribs constant'!$P$105*'[9]unrwa oda constant'!J94)+('[9]oda contribs constant'!$Q$105*'[9]wfp oda constant adj'!J94)+('[9]eu multilat shares constant'!G$72*'[9]eu total ha constant'!J94)+'[9]Imputed CERF'!J94</f>
        <v>0.039251934252367365</v>
      </c>
      <c r="H17" s="71">
        <f>'[9]bilat constant'!K94+('[9]unhcr oda constant'!K94*'[9]oda contribs constant'!$R$105)+('[9]oda contribs constant'!$S$105*'[9]unrwa oda constant'!K94)+('[9]oda contribs constant'!$T$105*'[9]wfp oda constant adj'!K94)+('[9]eu multilat shares constant'!H$72*'[9]eu total ha constant'!K94)+'[9]Imputed CERF'!K94</f>
        <v>0</v>
      </c>
      <c r="I17" s="71">
        <f>'[9]bilat constant'!L94+('[9]unhcr oda constant'!L94*'[9]oda contribs constant'!$U$105)+('[9]oda contribs constant'!$V$105*'[9]unrwa oda constant'!L94)+('[9]oda contribs constant'!$W$105*'[9]wfp oda constant adj'!L94)+('[9]eu multilat shares constant'!I$72*'[9]eu total ha constant'!L94)+'[9]Imputed CERF'!L94</f>
        <v>0</v>
      </c>
      <c r="J17" s="71">
        <f>'[9]bilat constant'!M94+('[9]unhcr oda constant'!M94*'[9]oda contribs constant'!$X$105)+('[9]oda contribs constant'!$Y$105*'[9]unrwa oda constant'!M94)+('[9]oda contribs constant'!$Z$105*'[9]wfp oda constant adj'!M94)+('[9]eu multilat shares constant'!J$72*'[9]eu total ha constant'!M94)+'[9]Imputed CERF'!M94</f>
        <v>0</v>
      </c>
      <c r="K17" s="71">
        <f>'[9]bilat constant'!N94+('[9]unhcr oda constant'!N94*'[9]oda contribs constant'!$AA$105)+('[9]oda contribs constant'!$AB$105*'[9]unrwa oda constant'!N94)+('[9]oda contribs constant'!$AC$105*'[9]wfp oda constant adj'!N94)+('[9]eu multilat shares constant'!K$72*'[9]eu total ha constant'!N94)+'[9]Imputed CERF'!N94</f>
        <v>0</v>
      </c>
      <c r="L17" s="71">
        <f>'[9]bilat constant'!O94+('[9]unhcr oda constant'!O94*'[9]oda contribs constant'!$AD$105)+('[9]oda contribs constant'!$AE$105*'[9]unrwa oda constant'!O94)+('[9]oda contribs constant'!$AF$105*'[9]wfp oda constant adj'!O94)+('[9]eu multilat shares constant'!L$72*'[9]eu total ha constant'!O94)+'[9]Imputed CERF'!O94</f>
        <v>0</v>
      </c>
      <c r="M17" s="71">
        <f>'[9]bilat constant'!P94+('[9]unhcr oda constant'!P94*'[9]oda contribs constant'!$AG$105)+('[9]oda contribs constant'!$AH$105*'[9]unrwa oda constant'!P94)+('[9]oda contribs constant'!$AI$105*'[9]wfp oda constant adj'!P94)+('[9]eu multilat shares constant'!M$72*'[9]eu total ha constant'!P94)+'[9]Imputed CERF'!P94</f>
        <v>0</v>
      </c>
      <c r="N17" s="71">
        <f>'[9]bilat constant'!Q94+('[9]unhcr oda constant'!Q94*'[9]oda contribs constant'!$AJ$105)+('[9]oda contribs constant'!$AK$105*'[9]unrwa oda constant'!Q94)+('[9]oda contribs constant'!$AL$105*'[9]wfp oda constant adj'!Q94)+('[9]eu multilat shares constant'!N$72*'[9]eu total ha constant'!Q94)+'[9]Imputed CERF'!Q94</f>
        <v>0</v>
      </c>
      <c r="O17" s="71">
        <f>'[9]bilat constant'!R94+('[9]unhcr oda constant'!R94*'[9]oda contribs constant'!$AM$105)+('[9]oda contribs constant'!$AN$105*'[9]unrwa oda constant'!R94)+('[9]oda contribs constant'!$AO$105*'[9]wfp oda constant adj'!R94)+('[9]eu multilat shares constant'!O$72*'[9]eu total ha constant'!R94)+'[9]Imputed CERF'!R94</f>
        <v>0</v>
      </c>
      <c r="P17" s="71">
        <f>'[9]bilat constant'!S94+('[9]unhcr oda constant'!S94*'[9]oda contribs constant'!$AP$105)+('[9]oda contribs constant'!$AQ$105*'[9]unrwa oda constant'!S94)+('[9]oda contribs constant'!$AR$105*'[9]wfp oda constant adj'!S94)+('[9]eu multilat shares constant'!P$72*'[9]eu total ha constant'!S94)+'[9]Imputed CERF'!S94</f>
        <v>0</v>
      </c>
      <c r="Q17" s="71">
        <f>'[9]bilat constant'!T94+('[9]unhcr oda constant'!T94*'[9]oda contribs constant'!$AS$105)+('[9]oda contribs constant'!$AT$105*'[9]unrwa oda constant'!T94)+('[9]oda contribs constant'!$AU$105*'[9]wfp oda constant adj'!T94)+('[9]eu multilat shares constant'!Q$72*'[9]eu total ha constant'!T94)+'[9]Imputed CERF'!T94</f>
        <v>0</v>
      </c>
      <c r="S17" s="74" t="e">
        <f t="shared" si="1"/>
        <v>#DIV/0!</v>
      </c>
    </row>
    <row r="18" spans="1:19" ht="13.5">
      <c r="A18" s="94" t="s">
        <v>103</v>
      </c>
      <c r="B18" s="91" t="s">
        <v>99</v>
      </c>
      <c r="C18" s="71">
        <f>'[9]bilat constant'!F125+('[9]unhcr oda constant'!F125*'[9]oda contribs constant'!$C$105)+('[9]oda contribs constant'!$D$105*'[9]unrwa oda constant'!F125)+('[9]oda contribs constant'!$E$105*'[9]wfp oda constant adj'!F125)+('[9]eu multilat shares constant'!C$72*'[9]eu total ha constant'!F125)+'[9]Imputed CERF'!F125</f>
        <v>0.16195302560258165</v>
      </c>
      <c r="D18" s="71">
        <f>'[9]bilat constant'!G125+('[9]unhcr oda constant'!G125*'[9]oda contribs constant'!$F$105)+('[9]oda contribs constant'!$G$105*'[9]unrwa oda constant'!G125)+('[9]oda contribs constant'!$H$105*'[9]wfp oda constant adj'!G125)+('[9]eu multilat shares constant'!D$72*'[9]eu total ha constant'!G125)+'[9]Imputed CERF'!G125</f>
        <v>0.02284843205574913</v>
      </c>
      <c r="E18" s="71">
        <f>'[9]bilat constant'!H125+('[9]unhcr oda constant'!H125*'[9]oda contribs constant'!$I$105)+('[9]oda contribs constant'!$J$105*'[9]unrwa oda constant'!H125)+('[9]oda contribs constant'!$K$105*'[9]wfp oda constant adj'!H125)+('[9]eu multilat shares constant'!E$72*'[9]eu total ha constant'!H125)+'[9]Imputed CERF'!H125</f>
        <v>0.03392289373752977</v>
      </c>
      <c r="F18" s="71">
        <f>'[9]bilat constant'!I125+('[9]unhcr oda constant'!I125*'[9]oda contribs constant'!$L$105)+('[9]oda contribs constant'!$M$105*'[9]unrwa oda constant'!I125)+('[9]oda contribs constant'!$N$105*'[9]wfp oda constant adj'!I125)+('[9]eu multilat shares constant'!F$72*'[9]eu total ha constant'!I125)+'[9]Imputed CERF'!I125</f>
        <v>0.09694518499252228</v>
      </c>
      <c r="G18" s="71">
        <f>'[9]bilat constant'!J125+('[9]unhcr oda constant'!J125*'[9]oda contribs constant'!$O$105)+('[9]oda contribs constant'!$P$105*'[9]unrwa oda constant'!J125)+('[9]oda contribs constant'!$Q$105*'[9]wfp oda constant adj'!J125)+('[9]eu multilat shares constant'!G$72*'[9]eu total ha constant'!J125)+'[9]Imputed CERF'!J125</f>
        <v>0.024098400783289817</v>
      </c>
      <c r="H18" s="71">
        <f>'[9]bilat constant'!K125+('[9]unhcr oda constant'!K125*'[9]oda contribs constant'!$R$105)+('[9]oda contribs constant'!$S$105*'[9]unrwa oda constant'!K125)+('[9]oda contribs constant'!$T$105*'[9]wfp oda constant adj'!K125)+('[9]eu multilat shares constant'!H$72*'[9]eu total ha constant'!K125)+'[9]Imputed CERF'!K125</f>
        <v>0.018638743455497382</v>
      </c>
      <c r="I18" s="71">
        <f>'[9]bilat constant'!L125+('[9]unhcr oda constant'!L125*'[9]oda contribs constant'!$U$105)+('[9]oda contribs constant'!$V$105*'[9]unrwa oda constant'!L125)+('[9]oda contribs constant'!$W$105*'[9]wfp oda constant adj'!L125)+('[9]eu multilat shares constant'!I$72*'[9]eu total ha constant'!L125)+'[9]Imputed CERF'!L125</f>
        <v>0.016208247919932472</v>
      </c>
      <c r="J18" s="71">
        <f>'[9]bilat constant'!M125+('[9]unhcr oda constant'!M125*'[9]oda contribs constant'!$X$105)+('[9]oda contribs constant'!$Y$105*'[9]unrwa oda constant'!M125)+('[9]oda contribs constant'!$Z$105*'[9]wfp oda constant adj'!M125)+('[9]eu multilat shares constant'!J$72*'[9]eu total ha constant'!M125)+'[9]Imputed CERF'!M125</f>
        <v>0.24499028775353482</v>
      </c>
      <c r="K18" s="71">
        <f>'[9]bilat constant'!N125+('[9]unhcr oda constant'!N125*'[9]oda contribs constant'!$AA$105)+('[9]oda contribs constant'!$AB$105*'[9]unrwa oda constant'!N125)+('[9]oda contribs constant'!$AC$105*'[9]wfp oda constant adj'!N125)+('[9]eu multilat shares constant'!K$72*'[9]eu total ha constant'!N125)+'[9]Imputed CERF'!N125</f>
        <v>0.4213675332958148</v>
      </c>
      <c r="L18" s="71">
        <f>'[9]bilat constant'!O125+('[9]unhcr oda constant'!O125*'[9]oda contribs constant'!$AD$105)+('[9]oda contribs constant'!$AE$105*'[9]unrwa oda constant'!O125)+('[9]oda contribs constant'!$AF$105*'[9]wfp oda constant adj'!O125)+('[9]eu multilat shares constant'!L$72*'[9]eu total ha constant'!O125)+'[9]Imputed CERF'!O125</f>
        <v>0.02649709440107207</v>
      </c>
      <c r="M18" s="71">
        <f>'[9]bilat constant'!P125+('[9]unhcr oda constant'!P125*'[9]oda contribs constant'!$AG$105)+('[9]oda contribs constant'!$AH$105*'[9]unrwa oda constant'!P125)+('[9]oda contribs constant'!$AI$105*'[9]wfp oda constant adj'!P125)+('[9]eu multilat shares constant'!M$72*'[9]eu total ha constant'!P125)+'[9]Imputed CERF'!P125</f>
        <v>0.208624383763376</v>
      </c>
      <c r="N18" s="71">
        <f>'[9]bilat constant'!Q125+('[9]unhcr oda constant'!Q125*'[9]oda contribs constant'!$AJ$105)+('[9]oda contribs constant'!$AK$105*'[9]unrwa oda constant'!Q125)+('[9]oda contribs constant'!$AL$105*'[9]wfp oda constant adj'!Q125)+('[9]eu multilat shares constant'!N$72*'[9]eu total ha constant'!Q125)+'[9]Imputed CERF'!Q125</f>
        <v>0</v>
      </c>
      <c r="O18" s="71">
        <f>'[9]bilat constant'!R125+('[9]unhcr oda constant'!R125*'[9]oda contribs constant'!$AM$105)+('[9]oda contribs constant'!$AN$105*'[9]unrwa oda constant'!R125)+('[9]oda contribs constant'!$AO$105*'[9]wfp oda constant adj'!R125)+('[9]eu multilat shares constant'!O$72*'[9]eu total ha constant'!R125)+'[9]Imputed CERF'!R125</f>
        <v>0.09808453776401413</v>
      </c>
      <c r="P18" s="71">
        <f>'[9]bilat constant'!S125+('[9]unhcr oda constant'!S125*'[9]oda contribs constant'!$AP$105)+('[9]oda contribs constant'!$AQ$105*'[9]unrwa oda constant'!S125)+('[9]oda contribs constant'!$AR$105*'[9]wfp oda constant adj'!S125)+('[9]eu multilat shares constant'!P$72*'[9]eu total ha constant'!S125)+'[9]Imputed CERF'!S125</f>
        <v>0</v>
      </c>
      <c r="Q18" s="71">
        <f>'[9]bilat constant'!T125+('[9]unhcr oda constant'!T125*'[9]oda contribs constant'!$AS$105)+('[9]oda contribs constant'!$AT$105*'[9]unrwa oda constant'!T125)+('[9]oda contribs constant'!$AU$105*'[9]wfp oda constant adj'!T125)+('[9]eu multilat shares constant'!Q$72*'[9]eu total ha constant'!T125)+'[9]Imputed CERF'!T125</f>
        <v>0.2151399410068405</v>
      </c>
      <c r="S18" s="74" t="e">
        <f t="shared" si="1"/>
        <v>#DIV/0!</v>
      </c>
    </row>
    <row r="19" spans="1:19" ht="13.5">
      <c r="A19" s="94" t="s">
        <v>104</v>
      </c>
      <c r="B19" s="91" t="s">
        <v>99</v>
      </c>
      <c r="C19" s="71">
        <f>'[9]bilat constant'!F163+('[9]unhcr oda constant'!F163*'[9]oda contribs constant'!$C$105)+('[9]oda contribs constant'!$D$105*'[9]unrwa oda constant'!F163)+('[9]oda contribs constant'!$E$105*'[9]wfp oda constant adj'!F163)+('[9]eu multilat shares constant'!C$72*'[9]eu total ha constant'!F163)+'[9]Imputed CERF'!F163</f>
        <v>6.1017130945915765</v>
      </c>
      <c r="D19" s="71">
        <f>'[9]bilat constant'!G163+('[9]unhcr oda constant'!G163*'[9]oda contribs constant'!$F$105)+('[9]oda contribs constant'!$G$105*'[9]unrwa oda constant'!G163)+('[9]oda contribs constant'!$H$105*'[9]wfp oda constant adj'!G163)+('[9]eu multilat shares constant'!D$72*'[9]eu total ha constant'!G163)+'[9]Imputed CERF'!G163</f>
        <v>4.116468890451537</v>
      </c>
      <c r="E19" s="71">
        <f>'[9]bilat constant'!H163+('[9]unhcr oda constant'!H163*'[9]oda contribs constant'!$I$105)+('[9]oda contribs constant'!$J$105*'[9]unrwa oda constant'!H163)+('[9]oda contribs constant'!$K$105*'[9]wfp oda constant adj'!H163)+('[9]eu multilat shares constant'!E$72*'[9]eu total ha constant'!H163)+'[9]Imputed CERF'!H163</f>
        <v>3.1652630126911934</v>
      </c>
      <c r="F19" s="71">
        <f>'[9]bilat constant'!I163+('[9]unhcr oda constant'!I163*'[9]oda contribs constant'!$L$105)+('[9]oda contribs constant'!$M$105*'[9]unrwa oda constant'!I163)+('[9]oda contribs constant'!$N$105*'[9]wfp oda constant adj'!I163)+('[9]eu multilat shares constant'!F$72*'[9]eu total ha constant'!I163)+'[9]Imputed CERF'!I163</f>
        <v>1.378430811726009</v>
      </c>
      <c r="G19" s="71">
        <f>'[9]bilat constant'!J163+('[9]unhcr oda constant'!J163*'[9]oda contribs constant'!$O$105)+('[9]oda contribs constant'!$P$105*'[9]unrwa oda constant'!J163)+('[9]oda contribs constant'!$Q$105*'[9]wfp oda constant adj'!J163)+('[9]eu multilat shares constant'!G$72*'[9]eu total ha constant'!J163)+'[9]Imputed CERF'!J163</f>
        <v>2.209011717790311</v>
      </c>
      <c r="H19" s="71">
        <f>'[9]bilat constant'!K163+('[9]unhcr oda constant'!K163*'[9]oda contribs constant'!$R$105)+('[9]oda contribs constant'!$S$105*'[9]unrwa oda constant'!K163)+('[9]oda contribs constant'!$T$105*'[9]wfp oda constant adj'!K163)+('[9]eu multilat shares constant'!H$72*'[9]eu total ha constant'!K163)+'[9]Imputed CERF'!K163</f>
        <v>1.5092243643991254</v>
      </c>
      <c r="I19" s="71">
        <f>'[9]bilat constant'!L163+('[9]unhcr oda constant'!L163*'[9]oda contribs constant'!$U$105)+('[9]oda contribs constant'!$V$105*'[9]unrwa oda constant'!L163)+('[9]oda contribs constant'!$W$105*'[9]wfp oda constant adj'!L163)+('[9]eu multilat shares constant'!I$72*'[9]eu total ha constant'!L163)+'[9]Imputed CERF'!L163</f>
        <v>4.144923467855358</v>
      </c>
      <c r="J19" s="71">
        <f>'[9]bilat constant'!M163+('[9]unhcr oda constant'!M163*'[9]oda contribs constant'!$X$105)+('[9]oda contribs constant'!$Y$105*'[9]unrwa oda constant'!M163)+('[9]oda contribs constant'!$Z$105*'[9]wfp oda constant adj'!M163)+('[9]eu multilat shares constant'!J$72*'[9]eu total ha constant'!M163)+'[9]Imputed CERF'!M163</f>
        <v>0.7622878207437319</v>
      </c>
      <c r="K19" s="71">
        <f>'[9]bilat constant'!N163+('[9]unhcr oda constant'!N163*'[9]oda contribs constant'!$AA$105)+('[9]oda contribs constant'!$AB$105*'[9]unrwa oda constant'!N163)+('[9]oda contribs constant'!$AC$105*'[9]wfp oda constant adj'!N163)+('[9]eu multilat shares constant'!K$72*'[9]eu total ha constant'!N163)+'[9]Imputed CERF'!N163</f>
        <v>0.4246434057946967</v>
      </c>
      <c r="L19" s="71">
        <f>'[9]bilat constant'!O163+('[9]unhcr oda constant'!O163*'[9]oda contribs constant'!$AD$105)+('[9]oda contribs constant'!$AE$105*'[9]unrwa oda constant'!O163)+('[9]oda contribs constant'!$AF$105*'[9]wfp oda constant adj'!O163)+('[9]eu multilat shares constant'!L$72*'[9]eu total ha constant'!O163)+'[9]Imputed CERF'!O163</f>
        <v>0.5848087462220621</v>
      </c>
      <c r="M19" s="71">
        <f>'[9]bilat constant'!P163+('[9]unhcr oda constant'!P163*'[9]oda contribs constant'!$AG$105)+('[9]oda contribs constant'!$AH$105*'[9]unrwa oda constant'!P163)+('[9]oda contribs constant'!$AI$105*'[9]wfp oda constant adj'!P163)+('[9]eu multilat shares constant'!M$72*'[9]eu total ha constant'!P163)+'[9]Imputed CERF'!P163</f>
        <v>0.5855060779270668</v>
      </c>
      <c r="N19" s="71">
        <f>'[9]bilat constant'!Q163+('[9]unhcr oda constant'!Q163*'[9]oda contribs constant'!$AJ$105)+('[9]oda contribs constant'!$AK$105*'[9]unrwa oda constant'!Q163)+('[9]oda contribs constant'!$AL$105*'[9]wfp oda constant adj'!Q163)+('[9]eu multilat shares constant'!N$72*'[9]eu total ha constant'!Q163)+'[9]Imputed CERF'!Q163</f>
        <v>0.09321631054066974</v>
      </c>
      <c r="O19" s="71">
        <f>'[9]bilat constant'!R163+('[9]unhcr oda constant'!R163*'[9]oda contribs constant'!$AM$105)+('[9]oda contribs constant'!$AN$105*'[9]unrwa oda constant'!R163)+('[9]oda contribs constant'!$AO$105*'[9]wfp oda constant adj'!R163)+('[9]eu multilat shares constant'!O$72*'[9]eu total ha constant'!R163)+'[9]Imputed CERF'!R163</f>
        <v>0.02340782164812269</v>
      </c>
      <c r="P19" s="71">
        <f>'[9]bilat constant'!S163+('[9]unhcr oda constant'!S163*'[9]oda contribs constant'!$AP$105)+('[9]oda contribs constant'!$AQ$105*'[9]unrwa oda constant'!S163)+('[9]oda contribs constant'!$AR$105*'[9]wfp oda constant adj'!S163)+('[9]eu multilat shares constant'!P$72*'[9]eu total ha constant'!S163)+'[9]Imputed CERF'!S163</f>
        <v>0.021464888191447623</v>
      </c>
      <c r="Q19" s="71">
        <f>'[9]bilat constant'!T163+('[9]unhcr oda constant'!T163*'[9]oda contribs constant'!$AS$105)+('[9]oda contribs constant'!$AT$105*'[9]unrwa oda constant'!T163)+('[9]oda contribs constant'!$AU$105*'[9]wfp oda constant adj'!T163)+('[9]eu multilat shares constant'!Q$72*'[9]eu total ha constant'!T163)+'[9]Imputed CERF'!T163</f>
        <v>0.01680058794708476</v>
      </c>
      <c r="S19" s="74">
        <f t="shared" si="1"/>
        <v>-0.21729907012612748</v>
      </c>
    </row>
    <row r="20" spans="1:19" ht="13.5">
      <c r="A20" s="94" t="s">
        <v>105</v>
      </c>
      <c r="B20" s="91" t="s">
        <v>99</v>
      </c>
      <c r="C20" s="71">
        <f>'[9]bilat constant'!F95+('[9]unhcr oda constant'!F95*'[9]oda contribs constant'!$C$105)+('[9]oda contribs constant'!$D$105*'[9]unrwa oda constant'!F95)+('[9]oda contribs constant'!$E$105*'[9]wfp oda constant adj'!F95)+('[9]eu multilat shares constant'!C$72*'[9]eu total ha constant'!F95)+'[9]Imputed CERF'!F95</f>
        <v>0</v>
      </c>
      <c r="D20" s="71">
        <f>'[9]bilat constant'!G95+('[9]unhcr oda constant'!G95*'[9]oda contribs constant'!$F$105)+('[9]oda contribs constant'!$G$105*'[9]unrwa oda constant'!G95)+('[9]oda contribs constant'!$H$105*'[9]wfp oda constant adj'!G95)+('[9]eu multilat shares constant'!D$72*'[9]eu total ha constant'!G95)+'[9]Imputed CERF'!G95</f>
        <v>0</v>
      </c>
      <c r="E20" s="71">
        <f>'[9]bilat constant'!H95+('[9]unhcr oda constant'!H95*'[9]oda contribs constant'!$I$105)+('[9]oda contribs constant'!$J$105*'[9]unrwa oda constant'!H95)+('[9]oda contribs constant'!$K$105*'[9]wfp oda constant adj'!H95)+('[9]eu multilat shares constant'!E$72*'[9]eu total ha constant'!H95)+'[9]Imputed CERF'!H95</f>
        <v>0</v>
      </c>
      <c r="F20" s="71">
        <f>'[9]bilat constant'!I95+('[9]unhcr oda constant'!I95*'[9]oda contribs constant'!$L$105)+('[9]oda contribs constant'!$M$105*'[9]unrwa oda constant'!I95)+('[9]oda contribs constant'!$N$105*'[9]wfp oda constant adj'!I95)+('[9]eu multilat shares constant'!F$72*'[9]eu total ha constant'!I95)+'[9]Imputed CERF'!I95</f>
        <v>0</v>
      </c>
      <c r="G20" s="71">
        <f>'[9]bilat constant'!J95+('[9]unhcr oda constant'!J95*'[9]oda contribs constant'!$O$105)+('[9]oda contribs constant'!$P$105*'[9]unrwa oda constant'!J95)+('[9]oda contribs constant'!$Q$105*'[9]wfp oda constant adj'!J95)+('[9]eu multilat shares constant'!G$72*'[9]eu total ha constant'!J95)+'[9]Imputed CERF'!J95</f>
        <v>0</v>
      </c>
      <c r="H20" s="71">
        <f>'[9]bilat constant'!K95+('[9]unhcr oda constant'!K95*'[9]oda contribs constant'!$R$105)+('[9]oda contribs constant'!$S$105*'[9]unrwa oda constant'!K95)+('[9]oda contribs constant'!$T$105*'[9]wfp oda constant adj'!K95)+('[9]eu multilat shares constant'!H$72*'[9]eu total ha constant'!K95)+'[9]Imputed CERF'!K95</f>
        <v>0</v>
      </c>
      <c r="I20" s="71">
        <f>'[9]bilat constant'!L95+('[9]unhcr oda constant'!L95*'[9]oda contribs constant'!$U$105)+('[9]oda contribs constant'!$V$105*'[9]unrwa oda constant'!L95)+('[9]oda contribs constant'!$W$105*'[9]wfp oda constant adj'!L95)+('[9]eu multilat shares constant'!I$72*'[9]eu total ha constant'!L95)+'[9]Imputed CERF'!L95</f>
        <v>0</v>
      </c>
      <c r="J20" s="71">
        <f>'[9]bilat constant'!M95+('[9]unhcr oda constant'!M95*'[9]oda contribs constant'!$X$105)+('[9]oda contribs constant'!$Y$105*'[9]unrwa oda constant'!M95)+('[9]oda contribs constant'!$Z$105*'[9]wfp oda constant adj'!M95)+('[9]eu multilat shares constant'!J$72*'[9]eu total ha constant'!M95)+'[9]Imputed CERF'!M95</f>
        <v>0</v>
      </c>
      <c r="K20" s="71">
        <f>'[9]bilat constant'!N95+('[9]unhcr oda constant'!N95*'[9]oda contribs constant'!$AA$105)+('[9]oda contribs constant'!$AB$105*'[9]unrwa oda constant'!N95)+('[9]oda contribs constant'!$AC$105*'[9]wfp oda constant adj'!N95)+('[9]eu multilat shares constant'!K$72*'[9]eu total ha constant'!N95)+'[9]Imputed CERF'!N95</f>
        <v>0</v>
      </c>
      <c r="L20" s="71">
        <f>'[9]bilat constant'!O95+('[9]unhcr oda constant'!O95*'[9]oda contribs constant'!$AD$105)+('[9]oda contribs constant'!$AE$105*'[9]unrwa oda constant'!O95)+('[9]oda contribs constant'!$AF$105*'[9]wfp oda constant adj'!O95)+('[9]eu multilat shares constant'!L$72*'[9]eu total ha constant'!O95)+'[9]Imputed CERF'!O95</f>
        <v>0</v>
      </c>
      <c r="M20" s="71">
        <f>'[9]bilat constant'!P95+('[9]unhcr oda constant'!P95*'[9]oda contribs constant'!$AG$105)+('[9]oda contribs constant'!$AH$105*'[9]unrwa oda constant'!P95)+('[9]oda contribs constant'!$AI$105*'[9]wfp oda constant adj'!P95)+('[9]eu multilat shares constant'!M$72*'[9]eu total ha constant'!P95)+'[9]Imputed CERF'!P95</f>
        <v>0</v>
      </c>
      <c r="N20" s="71">
        <f>'[9]bilat constant'!Q95+('[9]unhcr oda constant'!Q95*'[9]oda contribs constant'!$AJ$105)+('[9]oda contribs constant'!$AK$105*'[9]unrwa oda constant'!Q95)+('[9]oda contribs constant'!$AL$105*'[9]wfp oda constant adj'!Q95)+('[9]eu multilat shares constant'!N$72*'[9]eu total ha constant'!Q95)+'[9]Imputed CERF'!Q95</f>
        <v>0</v>
      </c>
      <c r="O20" s="71">
        <f>'[9]bilat constant'!R95+('[9]unhcr oda constant'!R95*'[9]oda contribs constant'!$AM$105)+('[9]oda contribs constant'!$AN$105*'[9]unrwa oda constant'!R95)+('[9]oda contribs constant'!$AO$105*'[9]wfp oda constant adj'!R95)+('[9]eu multilat shares constant'!O$72*'[9]eu total ha constant'!R95)+'[9]Imputed CERF'!R95</f>
        <v>0</v>
      </c>
      <c r="P20" s="71">
        <f>'[9]bilat constant'!S95+('[9]unhcr oda constant'!S95*'[9]oda contribs constant'!$AP$105)+('[9]oda contribs constant'!$AQ$105*'[9]unrwa oda constant'!S95)+('[9]oda contribs constant'!$AR$105*'[9]wfp oda constant adj'!S95)+('[9]eu multilat shares constant'!P$72*'[9]eu total ha constant'!S95)+'[9]Imputed CERF'!S95</f>
        <v>0</v>
      </c>
      <c r="Q20" s="71">
        <f>'[9]bilat constant'!T95+('[9]unhcr oda constant'!T95*'[9]oda contribs constant'!$AS$105)+('[9]oda contribs constant'!$AT$105*'[9]unrwa oda constant'!T95)+('[9]oda contribs constant'!$AU$105*'[9]wfp oda constant adj'!T95)+('[9]eu multilat shares constant'!Q$72*'[9]eu total ha constant'!T95)+'[9]Imputed CERF'!T95</f>
        <v>0</v>
      </c>
      <c r="S20" s="74" t="e">
        <f t="shared" si="1"/>
        <v>#DIV/0!</v>
      </c>
    </row>
    <row r="21" spans="1:19" ht="13.5">
      <c r="A21" s="94" t="s">
        <v>46</v>
      </c>
      <c r="B21" s="91" t="s">
        <v>99</v>
      </c>
      <c r="C21" s="71">
        <f>'[9]bilat constant'!F164+('[9]unhcr oda constant'!F164*'[9]oda contribs constant'!$C$105)+('[9]oda contribs constant'!$D$105*'[9]unrwa oda constant'!F164)+('[9]oda contribs constant'!$E$105*'[9]wfp oda constant adj'!F164)+('[9]eu multilat shares constant'!C$72*'[9]eu total ha constant'!F164)+'[9]Imputed CERF'!F164</f>
        <v>7.149211838411912</v>
      </c>
      <c r="D21" s="71">
        <f>'[9]bilat constant'!G164+('[9]unhcr oda constant'!G164*'[9]oda contribs constant'!$F$105)+('[9]oda contribs constant'!$G$105*'[9]unrwa oda constant'!G164)+('[9]oda contribs constant'!$H$105*'[9]wfp oda constant adj'!G164)+('[9]eu multilat shares constant'!D$72*'[9]eu total ha constant'!G164)+'[9]Imputed CERF'!G164</f>
        <v>6.8763011815620745</v>
      </c>
      <c r="E21" s="71">
        <f>'[9]bilat constant'!H164+('[9]unhcr oda constant'!H164*'[9]oda contribs constant'!$I$105)+('[9]oda contribs constant'!$J$105*'[9]unrwa oda constant'!H164)+('[9]oda contribs constant'!$K$105*'[9]wfp oda constant adj'!H164)+('[9]eu multilat shares constant'!E$72*'[9]eu total ha constant'!H164)+'[9]Imputed CERF'!H164</f>
        <v>5.2995384098910705</v>
      </c>
      <c r="F21" s="71">
        <f>'[9]bilat constant'!I96+('[9]unhcr oda constant'!I96*'[9]oda contribs constant'!$L$105)+('[9]oda contribs constant'!$M$105*'[9]unrwa oda constant'!I96)+('[9]oda contribs constant'!$N$105*'[9]wfp oda constant adj'!I96)+('[9]eu multilat shares constant'!F$72*'[9]eu total ha constant'!I96)+'[9]Imputed CERF'!I96</f>
        <v>0</v>
      </c>
      <c r="G21" s="71">
        <f>'[9]bilat constant'!J164+('[9]unhcr oda constant'!J164*'[9]oda contribs constant'!$O$105)+('[9]oda contribs constant'!$P$105*'[9]unrwa oda constant'!J164)+('[9]oda contribs constant'!$Q$105*'[9]wfp oda constant adj'!J164)+('[9]eu multilat shares constant'!G$72*'[9]eu total ha constant'!J164)+'[9]Imputed CERF'!J164</f>
        <v>6.699554785022241</v>
      </c>
      <c r="H21" s="71">
        <f>'[9]bilat constant'!K164+('[9]unhcr oda constant'!K164*'[9]oda contribs constant'!$R$105)+('[9]oda contribs constant'!$S$105*'[9]unrwa oda constant'!K164)+('[9]oda contribs constant'!$T$105*'[9]wfp oda constant adj'!K164)+('[9]eu multilat shares constant'!H$72*'[9]eu total ha constant'!K164)+'[9]Imputed CERF'!K164</f>
        <v>3.3519018386242525</v>
      </c>
      <c r="I21" s="71">
        <f>'[9]bilat constant'!L164+('[9]unhcr oda constant'!L164*'[9]oda contribs constant'!$U$105)+('[9]oda contribs constant'!$V$105*'[9]unrwa oda constant'!L164)+('[9]oda contribs constant'!$W$105*'[9]wfp oda constant adj'!L164)+('[9]eu multilat shares constant'!I$72*'[9]eu total ha constant'!L164)+'[9]Imputed CERF'!L164</f>
        <v>4.942072430353352</v>
      </c>
      <c r="J21" s="71">
        <f>'[9]bilat constant'!M164+('[9]unhcr oda constant'!M164*'[9]oda contribs constant'!$X$105)+('[9]oda contribs constant'!$Y$105*'[9]unrwa oda constant'!M164)+('[9]oda contribs constant'!$Z$105*'[9]wfp oda constant adj'!M164)+('[9]eu multilat shares constant'!J$72*'[9]eu total ha constant'!M164)+'[9]Imputed CERF'!M164</f>
        <v>1.1005908025100046</v>
      </c>
      <c r="K21" s="71">
        <f>'[9]bilat constant'!N164+('[9]unhcr oda constant'!N164*'[9]oda contribs constant'!$AA$105)+('[9]oda contribs constant'!$AB$105*'[9]unrwa oda constant'!N164)+('[9]oda contribs constant'!$AC$105*'[9]wfp oda constant adj'!N164)+('[9]eu multilat shares constant'!K$72*'[9]eu total ha constant'!N164)+'[9]Imputed CERF'!N164</f>
        <v>1.5240292554676043</v>
      </c>
      <c r="L21" s="71">
        <f>'[9]bilat constant'!O164+('[9]unhcr oda constant'!O164*'[9]oda contribs constant'!$AD$105)+('[9]oda contribs constant'!$AE$105*'[9]unrwa oda constant'!O164)+('[9]oda contribs constant'!$AF$105*'[9]wfp oda constant adj'!O164)+('[9]eu multilat shares constant'!L$72*'[9]eu total ha constant'!O164)+'[9]Imputed CERF'!O164</f>
        <v>1.6892993253463318</v>
      </c>
      <c r="M21" s="71">
        <f>'[9]bilat constant'!P164+('[9]unhcr oda constant'!P164*'[9]oda contribs constant'!$AG$105)+('[9]oda contribs constant'!$AH$105*'[9]unrwa oda constant'!P164)+('[9]oda contribs constant'!$AI$105*'[9]wfp oda constant adj'!P164)+('[9]eu multilat shares constant'!M$72*'[9]eu total ha constant'!P164)+'[9]Imputed CERF'!P164</f>
        <v>1.2147733425786515</v>
      </c>
      <c r="N21" s="71">
        <f>'[9]bilat constant'!Q164+('[9]unhcr oda constant'!Q164*'[9]oda contribs constant'!$AJ$105)+('[9]oda contribs constant'!$AK$105*'[9]unrwa oda constant'!Q164)+('[9]oda contribs constant'!$AL$105*'[9]wfp oda constant adj'!Q164)+('[9]eu multilat shares constant'!N$72*'[9]eu total ha constant'!Q164)+'[9]Imputed CERF'!Q164</f>
        <v>0.13158558964125164</v>
      </c>
      <c r="O21" s="71">
        <f>'[9]bilat constant'!R164+('[9]unhcr oda constant'!R164*'[9]oda contribs constant'!$AM$105)+('[9]oda contribs constant'!$AN$105*'[9]unrwa oda constant'!R164)+('[9]oda contribs constant'!$AO$105*'[9]wfp oda constant adj'!R164)+('[9]eu multilat shares constant'!O$72*'[9]eu total ha constant'!R164)+'[9]Imputed CERF'!R164</f>
        <v>0.3988919603730742</v>
      </c>
      <c r="P21" s="71">
        <f>'[9]bilat constant'!S164+('[9]unhcr oda constant'!S164*'[9]oda contribs constant'!$AP$105)+('[9]oda contribs constant'!$AQ$105*'[9]unrwa oda constant'!S164)+('[9]oda contribs constant'!$AR$105*'[9]wfp oda constant adj'!S164)+('[9]eu multilat shares constant'!P$72*'[9]eu total ha constant'!S164)+'[9]Imputed CERF'!S164</f>
        <v>0.39938105868969376</v>
      </c>
      <c r="Q21" s="71">
        <f>'[9]bilat constant'!T164+('[9]unhcr oda constant'!T164*'[9]oda contribs constant'!$AS$105)+('[9]oda contribs constant'!$AT$105*'[9]unrwa oda constant'!T164)+('[9]oda contribs constant'!$AU$105*'[9]wfp oda constant adj'!T164)+('[9]eu multilat shares constant'!Q$72*'[9]eu total ha constant'!T164)+'[9]Imputed CERF'!T164</f>
        <v>0.16046320123769733</v>
      </c>
      <c r="S21" s="74">
        <f t="shared" si="1"/>
        <v>-0.5982203017735699</v>
      </c>
    </row>
    <row r="22" spans="1:19" ht="13.5">
      <c r="A22" s="94" t="s">
        <v>47</v>
      </c>
      <c r="B22" s="91" t="s">
        <v>99</v>
      </c>
      <c r="C22" s="71">
        <f>'[9]bilat constant'!F96+('[9]unhcr oda constant'!F96*'[9]oda contribs constant'!$C$105)+('[9]oda contribs constant'!$D$105*'[9]unrwa oda constant'!F96)+('[9]oda contribs constant'!$E$105*'[9]wfp oda constant adj'!F96)+('[9]eu multilat shares constant'!C$72*'[9]eu total ha constant'!F96)+'[9]Imputed CERF'!F96</f>
        <v>0</v>
      </c>
      <c r="D22" s="71">
        <f>'[9]bilat constant'!G96+('[9]unhcr oda constant'!G96*'[9]oda contribs constant'!$F$105)+('[9]oda contribs constant'!$G$105*'[9]unrwa oda constant'!G96)+('[9]oda contribs constant'!$H$105*'[9]wfp oda constant adj'!G96)+('[9]eu multilat shares constant'!D$72*'[9]eu total ha constant'!G96)+'[9]Imputed CERF'!G96</f>
        <v>0</v>
      </c>
      <c r="E22" s="71">
        <f>'[9]bilat constant'!H96+('[9]unhcr oda constant'!H96*'[9]oda contribs constant'!$I$105)+('[9]oda contribs constant'!$J$105*'[9]unrwa oda constant'!H96)+('[9]oda contribs constant'!$K$105*'[9]wfp oda constant adj'!H96)+('[9]eu multilat shares constant'!E$72*'[9]eu total ha constant'!H96)+'[9]Imputed CERF'!H96</f>
        <v>0</v>
      </c>
      <c r="F22" s="71">
        <f>'[9]bilat constant'!I96+('[9]unhcr oda constant'!I96*'[9]oda contribs constant'!$L$105)+('[9]oda contribs constant'!$M$105*'[9]unrwa oda constant'!I96)+('[9]oda contribs constant'!$N$105*'[9]wfp oda constant adj'!I96)+('[9]eu multilat shares constant'!F$72*'[9]eu total ha constant'!I96)+'[9]Imputed CERF'!I96</f>
        <v>0</v>
      </c>
      <c r="G22" s="71">
        <f>'[9]bilat constant'!J96+('[9]unhcr oda constant'!J96*'[9]oda contribs constant'!$O$105)+('[9]oda contribs constant'!$P$105*'[9]unrwa oda constant'!J96)+('[9]oda contribs constant'!$Q$105*'[9]wfp oda constant adj'!J96)+('[9]eu multilat shares constant'!G$72*'[9]eu total ha constant'!J96)+'[9]Imputed CERF'!J96</f>
        <v>0</v>
      </c>
      <c r="H22" s="71">
        <f>'[9]bilat constant'!K96+('[9]unhcr oda constant'!K96*'[9]oda contribs constant'!$R$105)+('[9]oda contribs constant'!$S$105*'[9]unrwa oda constant'!K96)+('[9]oda contribs constant'!$T$105*'[9]wfp oda constant adj'!K96)+('[9]eu multilat shares constant'!H$72*'[9]eu total ha constant'!K96)+'[9]Imputed CERF'!K96</f>
        <v>0</v>
      </c>
      <c r="I22" s="71">
        <f>'[9]bilat constant'!L96+('[9]unhcr oda constant'!L96*'[9]oda contribs constant'!$U$105)+('[9]oda contribs constant'!$V$105*'[9]unrwa oda constant'!L96)+('[9]oda contribs constant'!$W$105*'[9]wfp oda constant adj'!L96)+('[9]eu multilat shares constant'!I$72*'[9]eu total ha constant'!L96)+'[9]Imputed CERF'!L96</f>
        <v>0</v>
      </c>
      <c r="J22" s="71">
        <f>'[9]bilat constant'!M96+('[9]unhcr oda constant'!M96*'[9]oda contribs constant'!$X$105)+('[9]oda contribs constant'!$Y$105*'[9]unrwa oda constant'!M96)+('[9]oda contribs constant'!$Z$105*'[9]wfp oda constant adj'!M96)+('[9]eu multilat shares constant'!J$72*'[9]eu total ha constant'!M96)+'[9]Imputed CERF'!M96</f>
        <v>0</v>
      </c>
      <c r="K22" s="71">
        <f>'[9]bilat constant'!N96+('[9]unhcr oda constant'!N96*'[9]oda contribs constant'!$AA$105)+('[9]oda contribs constant'!$AB$105*'[9]unrwa oda constant'!N96)+('[9]oda contribs constant'!$AC$105*'[9]wfp oda constant adj'!N96)+('[9]eu multilat shares constant'!K$72*'[9]eu total ha constant'!N96)+'[9]Imputed CERF'!N96</f>
        <v>0</v>
      </c>
      <c r="L22" s="71">
        <f>'[9]bilat constant'!O96+('[9]unhcr oda constant'!O96*'[9]oda contribs constant'!$AD$105)+('[9]oda contribs constant'!$AE$105*'[9]unrwa oda constant'!O96)+('[9]oda contribs constant'!$AF$105*'[9]wfp oda constant adj'!O96)+('[9]eu multilat shares constant'!L$72*'[9]eu total ha constant'!O96)+'[9]Imputed CERF'!O96</f>
        <v>0</v>
      </c>
      <c r="M22" s="71">
        <f>'[9]bilat constant'!P96+('[9]unhcr oda constant'!P96*'[9]oda contribs constant'!$AG$105)+('[9]oda contribs constant'!$AH$105*'[9]unrwa oda constant'!P96)+('[9]oda contribs constant'!$AI$105*'[9]wfp oda constant adj'!P96)+('[9]eu multilat shares constant'!M$72*'[9]eu total ha constant'!P96)+'[9]Imputed CERF'!P96</f>
        <v>0</v>
      </c>
      <c r="N22" s="71">
        <f>'[9]bilat constant'!Q96+('[9]unhcr oda constant'!Q96*'[9]oda contribs constant'!$AJ$105)+('[9]oda contribs constant'!$AK$105*'[9]unrwa oda constant'!Q96)+('[9]oda contribs constant'!$AL$105*'[9]wfp oda constant adj'!Q96)+('[9]eu multilat shares constant'!N$72*'[9]eu total ha constant'!Q96)+'[9]Imputed CERF'!Q96</f>
        <v>0</v>
      </c>
      <c r="O22" s="71">
        <f>'[9]bilat constant'!R96+('[9]unhcr oda constant'!R96*'[9]oda contribs constant'!$AM$105)+('[9]oda contribs constant'!$AN$105*'[9]unrwa oda constant'!R96)+('[9]oda contribs constant'!$AO$105*'[9]wfp oda constant adj'!R96)+('[9]eu multilat shares constant'!O$72*'[9]eu total ha constant'!R96)+'[9]Imputed CERF'!R96</f>
        <v>0</v>
      </c>
      <c r="P22" s="71">
        <f>'[9]bilat constant'!S96+('[9]unhcr oda constant'!S96*'[9]oda contribs constant'!$AP$105)+('[9]oda contribs constant'!$AQ$105*'[9]unrwa oda constant'!S96)+('[9]oda contribs constant'!$AR$105*'[9]wfp oda constant adj'!S96)+('[9]eu multilat shares constant'!P$72*'[9]eu total ha constant'!S96)+'[9]Imputed CERF'!S96</f>
        <v>0</v>
      </c>
      <c r="Q22" s="71">
        <f>'[9]bilat constant'!T96+('[9]unhcr oda constant'!T96*'[9]oda contribs constant'!$AS$105)+('[9]oda contribs constant'!$AT$105*'[9]unrwa oda constant'!T96)+('[9]oda contribs constant'!$AU$105*'[9]wfp oda constant adj'!T96)+('[9]eu multilat shares constant'!Q$72*'[9]eu total ha constant'!T96)+'[9]Imputed CERF'!T96</f>
        <v>0</v>
      </c>
      <c r="S22" s="74" t="e">
        <f t="shared" si="1"/>
        <v>#DIV/0!</v>
      </c>
    </row>
    <row r="23" spans="1:19" ht="13.5">
      <c r="A23" s="94" t="s">
        <v>106</v>
      </c>
      <c r="B23" s="91" t="s">
        <v>99</v>
      </c>
      <c r="C23" s="71">
        <f>'[9]bilat constant'!F184+('[9]unhcr oda constant'!F184*'[9]oda contribs constant'!$C$105)+('[9]oda contribs constant'!$D$105*'[9]unrwa oda constant'!F184)+('[9]oda contribs constant'!$E$105*'[9]wfp oda constant adj'!F184)+('[9]eu multilat shares constant'!C$72*'[9]eu total ha constant'!F184)+'[9]Imputed CERF'!F184</f>
        <v>0</v>
      </c>
      <c r="D23" s="71">
        <f>'[9]bilat constant'!G184+('[9]unhcr oda constant'!G184*'[9]oda contribs constant'!$F$105)+('[9]oda contribs constant'!$G$105*'[9]unrwa oda constant'!G184)+('[9]oda contribs constant'!$H$105*'[9]wfp oda constant adj'!G184)+('[9]eu multilat shares constant'!D$72*'[9]eu total ha constant'!G184)+'[9]Imputed CERF'!G184</f>
        <v>0</v>
      </c>
      <c r="E23" s="71">
        <f>'[9]bilat constant'!H184+('[9]unhcr oda constant'!H184*'[9]oda contribs constant'!$I$105)+('[9]oda contribs constant'!$J$105*'[9]unrwa oda constant'!H184)+('[9]oda contribs constant'!$K$105*'[9]wfp oda constant adj'!H184)+('[9]eu multilat shares constant'!E$72*'[9]eu total ha constant'!H184)+'[9]Imputed CERF'!H184</f>
        <v>0</v>
      </c>
      <c r="F23" s="71">
        <f>'[9]bilat constant'!I184+('[9]unhcr oda constant'!I184*'[9]oda contribs constant'!$L$105)+('[9]oda contribs constant'!$M$105*'[9]unrwa oda constant'!I184)+('[9]oda contribs constant'!$N$105*'[9]wfp oda constant adj'!I184)+('[9]eu multilat shares constant'!F$72*'[9]eu total ha constant'!I184)+'[9]Imputed CERF'!I184</f>
        <v>0</v>
      </c>
      <c r="G23" s="71">
        <f>'[9]bilat constant'!J184+('[9]unhcr oda constant'!J184*'[9]oda contribs constant'!$O$105)+('[9]oda contribs constant'!$P$105*'[9]unrwa oda constant'!J184)+('[9]oda contribs constant'!$Q$105*'[9]wfp oda constant adj'!J184)+('[9]eu multilat shares constant'!G$72*'[9]eu total ha constant'!J184)+'[9]Imputed CERF'!J184</f>
        <v>0</v>
      </c>
      <c r="H23" s="71">
        <f>'[9]bilat constant'!K184+('[9]unhcr oda constant'!K184*'[9]oda contribs constant'!$R$105)+('[9]oda contribs constant'!$S$105*'[9]unrwa oda constant'!K184)+('[9]oda contribs constant'!$T$105*'[9]wfp oda constant adj'!K184)+('[9]eu multilat shares constant'!H$72*'[9]eu total ha constant'!K184)+'[9]Imputed CERF'!K184</f>
        <v>0</v>
      </c>
      <c r="I23" s="71">
        <f>'[9]bilat constant'!L184+('[9]unhcr oda constant'!L184*'[9]oda contribs constant'!$U$105)+('[9]oda contribs constant'!$V$105*'[9]unrwa oda constant'!L184)+('[9]oda contribs constant'!$W$105*'[9]wfp oda constant adj'!L184)+('[9]eu multilat shares constant'!I$72*'[9]eu total ha constant'!L184)+'[9]Imputed CERF'!L184</f>
        <v>0</v>
      </c>
      <c r="J23" s="71">
        <f>'[9]bilat constant'!M184+('[9]unhcr oda constant'!M184*'[9]oda contribs constant'!$X$105)+('[9]oda contribs constant'!$Y$105*'[9]unrwa oda constant'!M184)+('[9]oda contribs constant'!$Z$105*'[9]wfp oda constant adj'!M184)+('[9]eu multilat shares constant'!J$72*'[9]eu total ha constant'!M184)+'[9]Imputed CERF'!M184</f>
        <v>0</v>
      </c>
      <c r="K23" s="71">
        <f>'[9]bilat constant'!N184+('[9]unhcr oda constant'!N184*'[9]oda contribs constant'!$AA$105)+('[9]oda contribs constant'!$AB$105*'[9]unrwa oda constant'!N184)+('[9]oda contribs constant'!$AC$105*'[9]wfp oda constant adj'!N184)+('[9]eu multilat shares constant'!K$72*'[9]eu total ha constant'!N184)+'[9]Imputed CERF'!N184</f>
        <v>0</v>
      </c>
      <c r="L23" s="71">
        <f>'[9]bilat constant'!O184+('[9]unhcr oda constant'!O184*'[9]oda contribs constant'!$AD$105)+('[9]oda contribs constant'!$AE$105*'[9]unrwa oda constant'!O184)+('[9]oda contribs constant'!$AF$105*'[9]wfp oda constant adj'!O184)+('[9]eu multilat shares constant'!L$72*'[9]eu total ha constant'!O184)+'[9]Imputed CERF'!O184</f>
        <v>0</v>
      </c>
      <c r="M23" s="71">
        <f>'[9]bilat constant'!P184+('[9]unhcr oda constant'!P184*'[9]oda contribs constant'!$AG$105)+('[9]oda contribs constant'!$AH$105*'[9]unrwa oda constant'!P184)+('[9]oda contribs constant'!$AI$105*'[9]wfp oda constant adj'!P184)+('[9]eu multilat shares constant'!M$72*'[9]eu total ha constant'!P184)+'[9]Imputed CERF'!P184</f>
        <v>0</v>
      </c>
      <c r="N23" s="71">
        <f>'[9]bilat constant'!Q184+('[9]unhcr oda constant'!Q184*'[9]oda contribs constant'!$AJ$105)+('[9]oda contribs constant'!$AK$105*'[9]unrwa oda constant'!Q184)+('[9]oda contribs constant'!$AL$105*'[9]wfp oda constant adj'!Q184)+('[9]eu multilat shares constant'!N$72*'[9]eu total ha constant'!Q184)+'[9]Imputed CERF'!Q184</f>
        <v>0</v>
      </c>
      <c r="O23" s="71">
        <f>'[9]bilat constant'!R184+('[9]unhcr oda constant'!R184*'[9]oda contribs constant'!$AM$105)+('[9]oda contribs constant'!$AN$105*'[9]unrwa oda constant'!R184)+('[9]oda contribs constant'!$AO$105*'[9]wfp oda constant adj'!R184)+('[9]eu multilat shares constant'!O$72*'[9]eu total ha constant'!R184)+'[9]Imputed CERF'!R184</f>
        <v>0</v>
      </c>
      <c r="P23" s="71">
        <f>'[9]bilat constant'!S184+('[9]unhcr oda constant'!S184*'[9]oda contribs constant'!$AP$105)+('[9]oda contribs constant'!$AQ$105*'[9]unrwa oda constant'!S184)+('[9]oda contribs constant'!$AR$105*'[9]wfp oda constant adj'!S184)+('[9]eu multilat shares constant'!P$72*'[9]eu total ha constant'!S184)+'[9]Imputed CERF'!S184</f>
        <v>0</v>
      </c>
      <c r="Q23" s="71">
        <f>'[9]bilat constant'!T184+('[9]unhcr oda constant'!T184*'[9]oda contribs constant'!$AS$105)+('[9]oda contribs constant'!$AT$105*'[9]unrwa oda constant'!T184)+('[9]oda contribs constant'!$AU$105*'[9]wfp oda constant adj'!T184)+('[9]eu multilat shares constant'!Q$72*'[9]eu total ha constant'!T184)+'[9]Imputed CERF'!T184</f>
        <v>0</v>
      </c>
      <c r="S23" s="74" t="e">
        <f t="shared" si="1"/>
        <v>#DIV/0!</v>
      </c>
    </row>
    <row r="24" spans="1:19" ht="13.5">
      <c r="A24" s="94" t="s">
        <v>1</v>
      </c>
      <c r="B24" s="91" t="s">
        <v>99</v>
      </c>
      <c r="C24" s="71">
        <f>'[9]bilat constant'!F165+('[9]unhcr oda constant'!F165*'[9]oda contribs constant'!$C$105)+('[9]oda contribs constant'!$D$105*'[9]unrwa oda constant'!F165)+('[9]oda contribs constant'!$E$105*'[9]wfp oda constant adj'!F165)+('[9]eu multilat shares constant'!C$72*'[9]eu total ha constant'!F165)+'[9]Imputed CERF'!F165</f>
        <v>5.013684594901145</v>
      </c>
      <c r="D24" s="71">
        <f>'[9]bilat constant'!G165+('[9]unhcr oda constant'!G165*'[9]oda contribs constant'!$F$105)+('[9]oda contribs constant'!$G$105*'[9]unrwa oda constant'!G165)+('[9]oda contribs constant'!$H$105*'[9]wfp oda constant adj'!G165)+('[9]eu multilat shares constant'!D$72*'[9]eu total ha constant'!G165)+'[9]Imputed CERF'!G165</f>
        <v>1.357644626230929</v>
      </c>
      <c r="E24" s="71">
        <f>'[9]bilat constant'!H165+('[9]unhcr oda constant'!H165*'[9]oda contribs constant'!$I$105)+('[9]oda contribs constant'!$J$105*'[9]unrwa oda constant'!H165)+('[9]oda contribs constant'!$K$105*'[9]wfp oda constant adj'!H165)+('[9]eu multilat shares constant'!E$72*'[9]eu total ha constant'!H165)+'[9]Imputed CERF'!H165</f>
        <v>4.726085967388087</v>
      </c>
      <c r="F24" s="71">
        <f>'[9]bilat constant'!I165+('[9]unhcr oda constant'!I165*'[9]oda contribs constant'!$L$105)+('[9]oda contribs constant'!$M$105*'[9]unrwa oda constant'!I165)+('[9]oda contribs constant'!$N$105*'[9]wfp oda constant adj'!I165)+('[9]eu multilat shares constant'!F$72*'[9]eu total ha constant'!I165)+'[9]Imputed CERF'!I165</f>
        <v>10.513905313724559</v>
      </c>
      <c r="G24" s="71">
        <f>'[9]bilat constant'!J165+('[9]unhcr oda constant'!J165*'[9]oda contribs constant'!$O$105)+('[9]oda contribs constant'!$P$105*'[9]unrwa oda constant'!J165)+('[9]oda contribs constant'!$Q$105*'[9]wfp oda constant adj'!J165)+('[9]eu multilat shares constant'!G$72*'[9]eu total ha constant'!J165)+'[9]Imputed CERF'!J165</f>
        <v>7.26128392528532</v>
      </c>
      <c r="H24" s="71">
        <f>'[9]bilat constant'!K165+('[9]unhcr oda constant'!K165*'[9]oda contribs constant'!$R$105)+('[9]oda contribs constant'!$S$105*'[9]unrwa oda constant'!K165)+('[9]oda contribs constant'!$T$105*'[9]wfp oda constant adj'!K165)+('[9]eu multilat shares constant'!H$72*'[9]eu total ha constant'!K165)+'[9]Imputed CERF'!K165</f>
        <v>6.307101672999328</v>
      </c>
      <c r="I24" s="71">
        <f>'[9]bilat constant'!L165+('[9]unhcr oda constant'!L165*'[9]oda contribs constant'!$U$105)+('[9]oda contribs constant'!$V$105*'[9]unrwa oda constant'!L165)+('[9]oda contribs constant'!$W$105*'[9]wfp oda constant adj'!L165)+('[9]eu multilat shares constant'!I$72*'[9]eu total ha constant'!L165)+'[9]Imputed CERF'!L165</f>
        <v>2.7054696656786317</v>
      </c>
      <c r="J24" s="71">
        <f>'[9]bilat constant'!M165+('[9]unhcr oda constant'!M165*'[9]oda contribs constant'!$X$105)+('[9]oda contribs constant'!$Y$105*'[9]unrwa oda constant'!M165)+('[9]oda contribs constant'!$Z$105*'[9]wfp oda constant adj'!M165)+('[9]eu multilat shares constant'!J$72*'[9]eu total ha constant'!M165)+'[9]Imputed CERF'!M165</f>
        <v>3.7393056335165133</v>
      </c>
      <c r="K24" s="71">
        <f>'[9]bilat constant'!N165+('[9]unhcr oda constant'!N165*'[9]oda contribs constant'!$AA$105)+('[9]oda contribs constant'!$AB$105*'[9]unrwa oda constant'!N165)+('[9]oda contribs constant'!$AC$105*'[9]wfp oda constant adj'!N165)+('[9]eu multilat shares constant'!K$72*'[9]eu total ha constant'!N165)+'[9]Imputed CERF'!N165</f>
        <v>1.8344189916649005</v>
      </c>
      <c r="L24" s="71">
        <f>'[9]bilat constant'!O165+('[9]unhcr oda constant'!O165*'[9]oda contribs constant'!$AD$105)+('[9]oda contribs constant'!$AE$105*'[9]unrwa oda constant'!O165)+('[9]oda contribs constant'!$AF$105*'[9]wfp oda constant adj'!O165)+('[9]eu multilat shares constant'!L$72*'[9]eu total ha constant'!O165)+'[9]Imputed CERF'!O165</f>
        <v>3.637131536373132</v>
      </c>
      <c r="M24" s="71">
        <f>'[9]bilat constant'!P165+('[9]unhcr oda constant'!P165*'[9]oda contribs constant'!$AG$105)+('[9]oda contribs constant'!$AH$105*'[9]unrwa oda constant'!P165)+('[9]oda contribs constant'!$AI$105*'[9]wfp oda constant adj'!P165)+('[9]eu multilat shares constant'!M$72*'[9]eu total ha constant'!P165)+'[9]Imputed CERF'!P165</f>
        <v>4.455444947461878</v>
      </c>
      <c r="N24" s="71">
        <f>'[9]bilat constant'!Q165+('[9]unhcr oda constant'!Q165*'[9]oda contribs constant'!$AJ$105)+('[9]oda contribs constant'!$AK$105*'[9]unrwa oda constant'!Q165)+('[9]oda contribs constant'!$AL$105*'[9]wfp oda constant adj'!Q165)+('[9]eu multilat shares constant'!N$72*'[9]eu total ha constant'!Q165)+'[9]Imputed CERF'!Q165</f>
        <v>1.5785795324146892</v>
      </c>
      <c r="O24" s="71">
        <f>'[9]bilat constant'!R165+('[9]unhcr oda constant'!R165*'[9]oda contribs constant'!$AM$105)+('[9]oda contribs constant'!$AN$105*'[9]unrwa oda constant'!R165)+('[9]oda contribs constant'!$AO$105*'[9]wfp oda constant adj'!R165)+('[9]eu multilat shares constant'!O$72*'[9]eu total ha constant'!R165)+'[9]Imputed CERF'!R165</f>
        <v>7.783425213543018</v>
      </c>
      <c r="P24" s="71">
        <f>'[9]bilat constant'!S165+('[9]unhcr oda constant'!S165*'[9]oda contribs constant'!$AP$105)+('[9]oda contribs constant'!$AQ$105*'[9]unrwa oda constant'!S165)+('[9]oda contribs constant'!$AR$105*'[9]wfp oda constant adj'!S165)+('[9]eu multilat shares constant'!P$72*'[9]eu total ha constant'!S165)+'[9]Imputed CERF'!S165</f>
        <v>13.125170634709185</v>
      </c>
      <c r="Q24" s="71">
        <f>'[9]bilat constant'!T165+('[9]unhcr oda constant'!T165*'[9]oda contribs constant'!$AS$105)+('[9]oda contribs constant'!$AT$105*'[9]unrwa oda constant'!T165)+('[9]oda contribs constant'!$AU$105*'[9]wfp oda constant adj'!T165)+('[9]eu multilat shares constant'!Q$72*'[9]eu total ha constant'!T165)+'[9]Imputed CERF'!T165</f>
        <v>9.516803553796429</v>
      </c>
      <c r="S24" s="74">
        <f t="shared" si="1"/>
        <v>-0.2749196320061943</v>
      </c>
    </row>
    <row r="25" spans="1:19" ht="13.5">
      <c r="A25" s="94" t="s">
        <v>107</v>
      </c>
      <c r="B25" s="91" t="s">
        <v>99</v>
      </c>
      <c r="C25" s="71">
        <f>'[9]bilat constant'!F97+('[9]unhcr oda constant'!F97*'[9]oda contribs constant'!$C$105)+('[9]oda contribs constant'!$D$105*'[9]unrwa oda constant'!F97)+('[9]oda contribs constant'!$E$105*'[9]wfp oda constant adj'!F97)+('[9]eu multilat shares constant'!C$72*'[9]eu total ha constant'!F97)+'[9]Imputed CERF'!F97</f>
        <v>0</v>
      </c>
      <c r="D25" s="71">
        <f>'[9]bilat constant'!G97+('[9]unhcr oda constant'!G97*'[9]oda contribs constant'!$F$105)+('[9]oda contribs constant'!$G$105*'[9]unrwa oda constant'!G97)+('[9]oda contribs constant'!$H$105*'[9]wfp oda constant adj'!G97)+('[9]eu multilat shares constant'!D$72*'[9]eu total ha constant'!G97)+'[9]Imputed CERF'!G97</f>
        <v>0</v>
      </c>
      <c r="E25" s="71">
        <f>'[9]bilat constant'!H97+('[9]unhcr oda constant'!H97*'[9]oda contribs constant'!$I$105)+('[9]oda contribs constant'!$J$105*'[9]unrwa oda constant'!H97)+('[9]oda contribs constant'!$K$105*'[9]wfp oda constant adj'!H97)+('[9]eu multilat shares constant'!E$72*'[9]eu total ha constant'!H97)+'[9]Imputed CERF'!H97</f>
        <v>0</v>
      </c>
      <c r="F25" s="71">
        <f>'[9]bilat constant'!I97+('[9]unhcr oda constant'!I97*'[9]oda contribs constant'!$L$105)+('[9]oda contribs constant'!$M$105*'[9]unrwa oda constant'!I97)+('[9]oda contribs constant'!$N$105*'[9]wfp oda constant adj'!I97)+('[9]eu multilat shares constant'!F$72*'[9]eu total ha constant'!I97)+'[9]Imputed CERF'!I97</f>
        <v>0.013607968284098345</v>
      </c>
      <c r="G25" s="71">
        <f>'[9]bilat constant'!J97+('[9]unhcr oda constant'!J97*'[9]oda contribs constant'!$O$105)+('[9]oda contribs constant'!$P$105*'[9]unrwa oda constant'!J97)+('[9]oda contribs constant'!$Q$105*'[9]wfp oda constant adj'!J97)+('[9]eu multilat shares constant'!G$72*'[9]eu total ha constant'!J97)+'[9]Imputed CERF'!J97</f>
        <v>0</v>
      </c>
      <c r="H25" s="71">
        <f>'[9]bilat constant'!K97+('[9]unhcr oda constant'!K97*'[9]oda contribs constant'!$R$105)+('[9]oda contribs constant'!$S$105*'[9]unrwa oda constant'!K97)+('[9]oda contribs constant'!$T$105*'[9]wfp oda constant adj'!K97)+('[9]eu multilat shares constant'!H$72*'[9]eu total ha constant'!K97)+'[9]Imputed CERF'!K97</f>
        <v>0</v>
      </c>
      <c r="I25" s="71">
        <f>'[9]bilat constant'!L97+('[9]unhcr oda constant'!L97*'[9]oda contribs constant'!$U$105)+('[9]oda contribs constant'!$V$105*'[9]unrwa oda constant'!L97)+('[9]oda contribs constant'!$W$105*'[9]wfp oda constant adj'!L97)+('[9]eu multilat shares constant'!I$72*'[9]eu total ha constant'!L97)+'[9]Imputed CERF'!L97</f>
        <v>0</v>
      </c>
      <c r="J25" s="71">
        <f>'[9]bilat constant'!M97+('[9]unhcr oda constant'!M97*'[9]oda contribs constant'!$X$105)+('[9]oda contribs constant'!$Y$105*'[9]unrwa oda constant'!M97)+('[9]oda contribs constant'!$Z$105*'[9]wfp oda constant adj'!M97)+('[9]eu multilat shares constant'!J$72*'[9]eu total ha constant'!M97)+'[9]Imputed CERF'!M97</f>
        <v>0</v>
      </c>
      <c r="K25" s="71">
        <f>'[9]bilat constant'!N97+('[9]unhcr oda constant'!N97*'[9]oda contribs constant'!$AA$105)+('[9]oda contribs constant'!$AB$105*'[9]unrwa oda constant'!N97)+('[9]oda contribs constant'!$AC$105*'[9]wfp oda constant adj'!N97)+('[9]eu multilat shares constant'!K$72*'[9]eu total ha constant'!N97)+'[9]Imputed CERF'!N97</f>
        <v>0</v>
      </c>
      <c r="L25" s="71">
        <f>'[9]bilat constant'!O97+('[9]unhcr oda constant'!O97*'[9]oda contribs constant'!$AD$105)+('[9]oda contribs constant'!$AE$105*'[9]unrwa oda constant'!O97)+('[9]oda contribs constant'!$AF$105*'[9]wfp oda constant adj'!O97)+('[9]eu multilat shares constant'!L$72*'[9]eu total ha constant'!O97)+'[9]Imputed CERF'!O97</f>
        <v>0</v>
      </c>
      <c r="M25" s="71">
        <f>'[9]bilat constant'!P97+('[9]unhcr oda constant'!P97*'[9]oda contribs constant'!$AG$105)+('[9]oda contribs constant'!$AH$105*'[9]unrwa oda constant'!P97)+('[9]oda contribs constant'!$AI$105*'[9]wfp oda constant adj'!P97)+('[9]eu multilat shares constant'!M$72*'[9]eu total ha constant'!P97)+'[9]Imputed CERF'!P97</f>
        <v>0</v>
      </c>
      <c r="N25" s="71">
        <f>'[9]bilat constant'!Q97+('[9]unhcr oda constant'!Q97*'[9]oda contribs constant'!$AJ$105)+('[9]oda contribs constant'!$AK$105*'[9]unrwa oda constant'!Q97)+('[9]oda contribs constant'!$AL$105*'[9]wfp oda constant adj'!Q97)+('[9]eu multilat shares constant'!N$72*'[9]eu total ha constant'!Q97)+'[9]Imputed CERF'!Q97</f>
        <v>0.010775901430175594</v>
      </c>
      <c r="O25" s="71">
        <f>'[9]bilat constant'!R97+('[9]unhcr oda constant'!R97*'[9]oda contribs constant'!$AM$105)+('[9]oda contribs constant'!$AN$105*'[9]unrwa oda constant'!R97)+('[9]oda contribs constant'!$AO$105*'[9]wfp oda constant adj'!R97)+('[9]eu multilat shares constant'!O$72*'[9]eu total ha constant'!R97)+'[9]Imputed CERF'!R97</f>
        <v>0</v>
      </c>
      <c r="P25" s="71">
        <f>'[9]bilat constant'!S97+('[9]unhcr oda constant'!S97*'[9]oda contribs constant'!$AP$105)+('[9]oda contribs constant'!$AQ$105*'[9]unrwa oda constant'!S97)+('[9]oda contribs constant'!$AR$105*'[9]wfp oda constant adj'!S97)+('[9]eu multilat shares constant'!P$72*'[9]eu total ha constant'!S97)+'[9]Imputed CERF'!S97</f>
        <v>0</v>
      </c>
      <c r="Q25" s="71">
        <f>'[9]bilat constant'!T97+('[9]unhcr oda constant'!T97*'[9]oda contribs constant'!$AS$105)+('[9]oda contribs constant'!$AT$105*'[9]unrwa oda constant'!T97)+('[9]oda contribs constant'!$AU$105*'[9]wfp oda constant adj'!T97)+('[9]eu multilat shares constant'!Q$72*'[9]eu total ha constant'!T97)+'[9]Imputed CERF'!T97</f>
        <v>0</v>
      </c>
      <c r="S25" s="74" t="e">
        <f t="shared" si="1"/>
        <v>#DIV/0!</v>
      </c>
    </row>
    <row r="26" spans="1:19" ht="13.5">
      <c r="A26" s="94" t="s">
        <v>108</v>
      </c>
      <c r="B26" s="91" t="s">
        <v>99</v>
      </c>
      <c r="C26" s="71">
        <f>'[9]bilat constant'!F13+('[9]unhcr oda constant'!F13*'[9]oda contribs constant'!$C$105)+('[9]oda contribs constant'!$D$105*'[9]unrwa oda constant'!F13)+('[9]oda contribs constant'!$E$105*'[9]wfp oda constant adj'!F13)+('[9]eu multilat shares constant'!C$72*'[9]eu total ha constant'!F13)+'[9]Imputed CERF'!F13</f>
        <v>0</v>
      </c>
      <c r="D26" s="71">
        <f>'[9]bilat constant'!G13+('[9]unhcr oda constant'!G13*'[9]oda contribs constant'!$F$105)+('[9]oda contribs constant'!$G$105*'[9]unrwa oda constant'!G13)+('[9]oda contribs constant'!$H$105*'[9]wfp oda constant adj'!G13)+('[9]eu multilat shares constant'!D$72*'[9]eu total ha constant'!G13)+'[9]Imputed CERF'!G13</f>
        <v>0</v>
      </c>
      <c r="E26" s="71">
        <f>'[9]bilat constant'!H13+('[9]unhcr oda constant'!H13*'[9]oda contribs constant'!$I$105)+('[9]oda contribs constant'!$J$105*'[9]unrwa oda constant'!H13)+('[9]oda contribs constant'!$K$105*'[9]wfp oda constant adj'!H13)+('[9]eu multilat shares constant'!E$72*'[9]eu total ha constant'!H13)+'[9]Imputed CERF'!H13</f>
        <v>0</v>
      </c>
      <c r="F26" s="71">
        <f>'[9]bilat constant'!I13+('[9]unhcr oda constant'!I13*'[9]oda contribs constant'!$L$105)+('[9]oda contribs constant'!$M$105*'[9]unrwa oda constant'!I13)+('[9]oda contribs constant'!$N$105*'[9]wfp oda constant adj'!I13)+('[9]eu multilat shares constant'!F$72*'[9]eu total ha constant'!I13)+'[9]Imputed CERF'!I13</f>
        <v>0</v>
      </c>
      <c r="G26" s="71">
        <f>'[9]bilat constant'!J13+('[9]unhcr oda constant'!J13*'[9]oda contribs constant'!$O$105)+('[9]oda contribs constant'!$P$105*'[9]unrwa oda constant'!J13)+('[9]oda contribs constant'!$Q$105*'[9]wfp oda constant adj'!J13)+('[9]eu multilat shares constant'!G$72*'[9]eu total ha constant'!J13)+'[9]Imputed CERF'!J13</f>
        <v>0</v>
      </c>
      <c r="H26" s="71">
        <f>'[9]bilat constant'!K13+('[9]unhcr oda constant'!K13*'[9]oda contribs constant'!$R$105)+('[9]oda contribs constant'!$S$105*'[9]unrwa oda constant'!K13)+('[9]oda contribs constant'!$T$105*'[9]wfp oda constant adj'!K13)+('[9]eu multilat shares constant'!H$72*'[9]eu total ha constant'!K13)+'[9]Imputed CERF'!K13</f>
        <v>0</v>
      </c>
      <c r="I26" s="71">
        <f>'[9]bilat constant'!L13+('[9]unhcr oda constant'!L13*'[9]oda contribs constant'!$U$105)+('[9]oda contribs constant'!$V$105*'[9]unrwa oda constant'!L13)+('[9]oda contribs constant'!$W$105*'[9]wfp oda constant adj'!L13)+('[9]eu multilat shares constant'!I$72*'[9]eu total ha constant'!L13)+'[9]Imputed CERF'!L13</f>
        <v>0</v>
      </c>
      <c r="J26" s="71">
        <f>'[9]bilat constant'!M13+('[9]unhcr oda constant'!M13*'[9]oda contribs constant'!$X$105)+('[9]oda contribs constant'!$Y$105*'[9]unrwa oda constant'!M13)+('[9]oda contribs constant'!$Z$105*'[9]wfp oda constant adj'!M13)+('[9]eu multilat shares constant'!J$72*'[9]eu total ha constant'!M13)+'[9]Imputed CERF'!M13</f>
        <v>0</v>
      </c>
      <c r="K26" s="71">
        <f>'[9]bilat constant'!N13+('[9]unhcr oda constant'!N13*'[9]oda contribs constant'!$AA$105)+('[9]oda contribs constant'!$AB$105*'[9]unrwa oda constant'!N13)+('[9]oda contribs constant'!$AC$105*'[9]wfp oda constant adj'!N13)+('[9]eu multilat shares constant'!K$72*'[9]eu total ha constant'!N13)+'[9]Imputed CERF'!N13</f>
        <v>0</v>
      </c>
      <c r="L26" s="71">
        <f>'[9]bilat constant'!O13+('[9]unhcr oda constant'!O13*'[9]oda contribs constant'!$AD$105)+('[9]oda contribs constant'!$AE$105*'[9]unrwa oda constant'!O13)+('[9]oda contribs constant'!$AF$105*'[9]wfp oda constant adj'!O13)+('[9]eu multilat shares constant'!L$72*'[9]eu total ha constant'!O13)+'[9]Imputed CERF'!O13</f>
        <v>0</v>
      </c>
      <c r="M26" s="71">
        <f>'[9]bilat constant'!P13+('[9]unhcr oda constant'!P13*'[9]oda contribs constant'!$AG$105)+('[9]oda contribs constant'!$AH$105*'[9]unrwa oda constant'!P13)+('[9]oda contribs constant'!$AI$105*'[9]wfp oda constant adj'!P13)+('[9]eu multilat shares constant'!M$72*'[9]eu total ha constant'!P13)+'[9]Imputed CERF'!P13</f>
        <v>0.02433551529913229</v>
      </c>
      <c r="N26" s="71">
        <f>'[9]bilat constant'!Q13+('[9]unhcr oda constant'!Q13*'[9]oda contribs constant'!$AJ$105)+('[9]oda contribs constant'!$AK$105*'[9]unrwa oda constant'!Q13)+('[9]oda contribs constant'!$AL$105*'[9]wfp oda constant adj'!Q13)+('[9]eu multilat shares constant'!N$72*'[9]eu total ha constant'!Q13)+'[9]Imputed CERF'!Q13</f>
        <v>0.013615772732258419</v>
      </c>
      <c r="O26" s="71">
        <f>'[9]bilat constant'!R13+('[9]unhcr oda constant'!R13*'[9]oda contribs constant'!$AM$105)+('[9]oda contribs constant'!$AN$105*'[9]unrwa oda constant'!R13)+('[9]oda contribs constant'!$AO$105*'[9]wfp oda constant adj'!R13)+('[9]eu multilat shares constant'!O$72*'[9]eu total ha constant'!R13)+'[9]Imputed CERF'!R13</f>
        <v>0.012601493991555702</v>
      </c>
      <c r="P26" s="71">
        <f>'[9]bilat constant'!S13+('[9]unhcr oda constant'!S13*'[9]oda contribs constant'!$AP$105)+('[9]oda contribs constant'!$AQ$105*'[9]unrwa oda constant'!S13)+('[9]oda contribs constant'!$AR$105*'[9]wfp oda constant adj'!S13)+('[9]eu multilat shares constant'!P$72*'[9]eu total ha constant'!S13)+'[9]Imputed CERF'!S13</f>
        <v>0.013442657251209621</v>
      </c>
      <c r="Q26" s="71">
        <f>'[9]bilat constant'!T13+('[9]unhcr oda constant'!T13*'[9]oda contribs constant'!$AS$105)+('[9]oda contribs constant'!$AT$105*'[9]unrwa oda constant'!T13)+('[9]oda contribs constant'!$AU$105*'[9]wfp oda constant adj'!T13)+('[9]eu multilat shares constant'!Q$72*'[9]eu total ha constant'!T13)+'[9]Imputed CERF'!T13</f>
        <v>0.012000419962203402</v>
      </c>
      <c r="S26" s="74">
        <f t="shared" si="1"/>
        <v>-0.10728810993648157</v>
      </c>
    </row>
    <row r="27" spans="1:19" ht="13.5">
      <c r="A27" s="94" t="s">
        <v>2</v>
      </c>
      <c r="B27" s="91" t="s">
        <v>99</v>
      </c>
      <c r="C27" s="71">
        <f>'[9]bilat constant'!F98+('[9]unhcr oda constant'!F98*'[9]oda contribs constant'!$C$105)+('[9]oda contribs constant'!$D$105*'[9]unrwa oda constant'!F98)+('[9]oda contribs constant'!$E$105*'[9]wfp oda constant adj'!F98)+('[9]eu multilat shares constant'!C$72*'[9]eu total ha constant'!F98)+'[9]Imputed CERF'!F98</f>
        <v>0.2732371239571157</v>
      </c>
      <c r="D27" s="71">
        <f>'[9]bilat constant'!G98+('[9]unhcr oda constant'!G98*'[9]oda contribs constant'!$F$105)+('[9]oda contribs constant'!$G$105*'[9]unrwa oda constant'!G98)+('[9]oda contribs constant'!$H$105*'[9]wfp oda constant adj'!G98)+('[9]eu multilat shares constant'!D$72*'[9]eu total ha constant'!G98)+'[9]Imputed CERF'!G98</f>
        <v>0.0807170335003261</v>
      </c>
      <c r="E27" s="71">
        <f>'[9]bilat constant'!H98+('[9]unhcr oda constant'!H98*'[9]oda contribs constant'!$I$105)+('[9]oda contribs constant'!$J$105*'[9]unrwa oda constant'!H98)+('[9]oda contribs constant'!$K$105*'[9]wfp oda constant adj'!H98)+('[9]eu multilat shares constant'!E$72*'[9]eu total ha constant'!H98)+'[9]Imputed CERF'!H98</f>
        <v>0.014637960996331337</v>
      </c>
      <c r="F27" s="71">
        <f>'[9]bilat constant'!I98+('[9]unhcr oda constant'!I98*'[9]oda contribs constant'!$L$105)+('[9]oda contribs constant'!$M$105*'[9]unrwa oda constant'!I98)+('[9]oda contribs constant'!$N$105*'[9]wfp oda constant adj'!I98)+('[9]eu multilat shares constant'!F$72*'[9]eu total ha constant'!I98)+'[9]Imputed CERF'!I98</f>
        <v>0.006996293647181221</v>
      </c>
      <c r="G27" s="71">
        <f>'[9]bilat constant'!J98+('[9]unhcr oda constant'!J98*'[9]oda contribs constant'!$O$105)+('[9]oda contribs constant'!$P$105*'[9]unrwa oda constant'!J98)+('[9]oda contribs constant'!$Q$105*'[9]wfp oda constant adj'!J98)+('[9]eu multilat shares constant'!G$72*'[9]eu total ha constant'!J98)+'[9]Imputed CERF'!J98</f>
        <v>0.018840567885117496</v>
      </c>
      <c r="H27" s="71">
        <f>'[9]bilat constant'!K98+('[9]unhcr oda constant'!K98*'[9]oda contribs constant'!$R$105)+('[9]oda contribs constant'!$S$105*'[9]unrwa oda constant'!K98)+('[9]oda contribs constant'!$T$105*'[9]wfp oda constant adj'!K98)+('[9]eu multilat shares constant'!H$72*'[9]eu total ha constant'!K98)+'[9]Imputed CERF'!K98</f>
        <v>0.09358618803448994</v>
      </c>
      <c r="I27" s="71">
        <f>'[9]bilat constant'!L98+('[9]unhcr oda constant'!L98*'[9]oda contribs constant'!$U$105)+('[9]oda contribs constant'!$V$105*'[9]unrwa oda constant'!L98)+('[9]oda contribs constant'!$W$105*'[9]wfp oda constant adj'!L98)+('[9]eu multilat shares constant'!I$72*'[9]eu total ha constant'!L98)+'[9]Imputed CERF'!L98</f>
        <v>0.47291321993018215</v>
      </c>
      <c r="J27" s="71">
        <f>'[9]bilat constant'!M98+('[9]unhcr oda constant'!M98*'[9]oda contribs constant'!$X$105)+('[9]oda contribs constant'!$Y$105*'[9]unrwa oda constant'!M98)+('[9]oda contribs constant'!$Z$105*'[9]wfp oda constant adj'!M98)+('[9]eu multilat shares constant'!J$72*'[9]eu total ha constant'!M98)+'[9]Imputed CERF'!M98</f>
        <v>0.13781543382145434</v>
      </c>
      <c r="K27" s="71">
        <f>'[9]bilat constant'!N98+('[9]unhcr oda constant'!N98*'[9]oda contribs constant'!$AA$105)+('[9]oda contribs constant'!$AB$105*'[9]unrwa oda constant'!N98)+('[9]oda contribs constant'!$AC$105*'[9]wfp oda constant adj'!N98)+('[9]eu multilat shares constant'!K$72*'[9]eu total ha constant'!N98)+'[9]Imputed CERF'!N98</f>
        <v>0</v>
      </c>
      <c r="L27" s="71">
        <f>'[9]bilat constant'!O98+('[9]unhcr oda constant'!O98*'[9]oda contribs constant'!$AD$105)+('[9]oda contribs constant'!$AE$105*'[9]unrwa oda constant'!O98)+('[9]oda contribs constant'!$AF$105*'[9]wfp oda constant adj'!O98)+('[9]eu multilat shares constant'!L$72*'[9]eu total ha constant'!O98)+'[9]Imputed CERF'!O98</f>
        <v>0</v>
      </c>
      <c r="M27" s="71">
        <f>'[9]bilat constant'!P98+('[9]unhcr oda constant'!P98*'[9]oda contribs constant'!$AG$105)+('[9]oda contribs constant'!$AH$105*'[9]unrwa oda constant'!P98)+('[9]oda contribs constant'!$AI$105*'[9]wfp oda constant adj'!P98)+('[9]eu multilat shares constant'!M$72*'[9]eu total ha constant'!P98)+'[9]Imputed CERF'!P98</f>
        <v>0</v>
      </c>
      <c r="N27" s="71">
        <f>'[9]bilat constant'!Q98+('[9]unhcr oda constant'!Q98*'[9]oda contribs constant'!$AJ$105)+('[9]oda contribs constant'!$AK$105*'[9]unrwa oda constant'!Q98)+('[9]oda contribs constant'!$AL$105*'[9]wfp oda constant adj'!Q98)+('[9]eu multilat shares constant'!N$72*'[9]eu total ha constant'!Q98)+'[9]Imputed CERF'!Q98</f>
        <v>0.16230064284025755</v>
      </c>
      <c r="O27" s="71">
        <f>'[9]bilat constant'!R98+('[9]unhcr oda constant'!R98*'[9]oda contribs constant'!$AM$105)+('[9]oda contribs constant'!$AN$105*'[9]unrwa oda constant'!R98)+('[9]oda contribs constant'!$AO$105*'[9]wfp oda constant adj'!R98)+('[9]eu multilat shares constant'!O$72*'[9]eu total ha constant'!R98)+'[9]Imputed CERF'!R98</f>
        <v>0.0719374602209156</v>
      </c>
      <c r="P27" s="71">
        <f>'[9]bilat constant'!S98+('[9]unhcr oda constant'!S98*'[9]oda contribs constant'!$AP$105)+('[9]oda contribs constant'!$AQ$105*'[9]unrwa oda constant'!S98)+('[9]oda contribs constant'!$AR$105*'[9]wfp oda constant adj'!S98)+('[9]eu multilat shares constant'!P$72*'[9]eu total ha constant'!S98)+'[9]Imputed CERF'!S98</f>
        <v>0.019244591900813627</v>
      </c>
      <c r="Q27" s="71">
        <f>'[9]bilat constant'!T98+('[9]unhcr oda constant'!T98*'[9]oda contribs constant'!$AS$105)+('[9]oda contribs constant'!$AT$105*'[9]unrwa oda constant'!T98)+('[9]oda contribs constant'!$AU$105*'[9]wfp oda constant adj'!T98)+('[9]eu multilat shares constant'!Q$72*'[9]eu total ha constant'!T98)+'[9]Imputed CERF'!T98</f>
        <v>0.09152234950891952</v>
      </c>
      <c r="S27" s="74">
        <f t="shared" si="1"/>
        <v>3.755743846407578</v>
      </c>
    </row>
    <row r="28" spans="1:19" ht="13.5">
      <c r="A28" s="7" t="s">
        <v>48</v>
      </c>
      <c r="B28" s="91" t="s">
        <v>99</v>
      </c>
      <c r="C28" s="71">
        <f>'[9]bilat constant'!F39+('[9]unhcr oda constant'!F39*'[9]oda contribs constant'!$C$105)+('[9]oda contribs constant'!$D$105*'[9]unrwa oda constant'!F39)+('[9]oda contribs constant'!$E$105*'[9]wfp oda constant adj'!F39)+('[9]eu multilat shares constant'!C$72*'[9]eu total ha constant'!F39)+'[9]Imputed CERF'!F39</f>
        <v>0.7750348316847311</v>
      </c>
      <c r="D28" s="71">
        <f>'[9]bilat constant'!G39+('[9]unhcr oda constant'!G39*'[9]oda contribs constant'!$F$105)+('[9]oda contribs constant'!$G$105*'[9]unrwa oda constant'!G39)+('[9]oda contribs constant'!$H$105*'[9]wfp oda constant adj'!G39)+('[9]eu multilat shares constant'!D$72*'[9]eu total ha constant'!G39)+'[9]Imputed CERF'!G39</f>
        <v>0.16311667900499333</v>
      </c>
      <c r="E28" s="71">
        <f>'[9]bilat constant'!H39+('[9]unhcr oda constant'!H39*'[9]oda contribs constant'!$I$105)+('[9]oda contribs constant'!$J$105*'[9]unrwa oda constant'!H39)+('[9]oda contribs constant'!$K$105*'[9]wfp oda constant adj'!H39)+('[9]eu multilat shares constant'!E$72*'[9]eu total ha constant'!H39)+'[9]Imputed CERF'!H39</f>
        <v>0.43105695585997594</v>
      </c>
      <c r="F28" s="71">
        <f>'[9]bilat constant'!I39+('[9]unhcr oda constant'!I39*'[9]oda contribs constant'!$L$105)+('[9]oda contribs constant'!$M$105*'[9]unrwa oda constant'!I39)+('[9]oda contribs constant'!$N$105*'[9]wfp oda constant adj'!I39)+('[9]eu multilat shares constant'!F$72*'[9]eu total ha constant'!I39)+'[9]Imputed CERF'!I39</f>
        <v>0.2968206729306268</v>
      </c>
      <c r="G28" s="71">
        <f>'[9]bilat constant'!J39+('[9]unhcr oda constant'!J39*'[9]oda contribs constant'!$O$105)+('[9]oda contribs constant'!$P$105*'[9]unrwa oda constant'!J39)+('[9]oda contribs constant'!$Q$105*'[9]wfp oda constant adj'!J39)+('[9]eu multilat shares constant'!G$72*'[9]eu total ha constant'!J39)+'[9]Imputed CERF'!J39</f>
        <v>0.1286825459603053</v>
      </c>
      <c r="H28" s="71">
        <f>'[9]bilat constant'!K39+('[9]unhcr oda constant'!K39*'[9]oda contribs constant'!$R$105)+('[9]oda contribs constant'!$S$105*'[9]unrwa oda constant'!K39)+('[9]oda contribs constant'!$T$105*'[9]wfp oda constant adj'!K39)+('[9]eu multilat shares constant'!H$72*'[9]eu total ha constant'!K39)+'[9]Imputed CERF'!K39</f>
        <v>0.15748870811607252</v>
      </c>
      <c r="I28" s="71">
        <f>'[9]bilat constant'!L39+('[9]unhcr oda constant'!L39*'[9]oda contribs constant'!$U$105)+('[9]oda contribs constant'!$V$105*'[9]unrwa oda constant'!L39)+('[9]oda contribs constant'!$W$105*'[9]wfp oda constant adj'!L39)+('[9]eu multilat shares constant'!I$72*'[9]eu total ha constant'!L39)+'[9]Imputed CERF'!L39</f>
        <v>0.13655947446589778</v>
      </c>
      <c r="J28" s="71">
        <f>'[9]bilat constant'!M39+('[9]unhcr oda constant'!M39*'[9]oda contribs constant'!$X$105)+('[9]oda contribs constant'!$Y$105*'[9]unrwa oda constant'!M39)+('[9]oda contribs constant'!$Z$105*'[9]wfp oda constant adj'!M39)+('[9]eu multilat shares constant'!J$72*'[9]eu total ha constant'!M39)+'[9]Imputed CERF'!M39</f>
        <v>0.18566089159922317</v>
      </c>
      <c r="K28" s="71">
        <f>'[9]bilat constant'!N39+('[9]unhcr oda constant'!N39*'[9]oda contribs constant'!$AA$105)+('[9]oda contribs constant'!$AB$105*'[9]unrwa oda constant'!N39)+('[9]oda contribs constant'!$AC$105*'[9]wfp oda constant adj'!N39)+('[9]eu multilat shares constant'!K$72*'[9]eu total ha constant'!N39)+'[9]Imputed CERF'!N39</f>
        <v>0.2836801282689347</v>
      </c>
      <c r="L28" s="71">
        <f>'[9]bilat constant'!O39+('[9]unhcr oda constant'!O39*'[9]oda contribs constant'!$AD$105)+('[9]oda contribs constant'!$AE$105*'[9]unrwa oda constant'!O39)+('[9]oda contribs constant'!$AF$105*'[9]wfp oda constant adj'!O39)+('[9]eu multilat shares constant'!L$72*'[9]eu total ha constant'!O39)+'[9]Imputed CERF'!O39</f>
        <v>0.25241606806879374</v>
      </c>
      <c r="M28" s="71">
        <f>'[9]bilat constant'!P39+('[9]unhcr oda constant'!P39*'[9]oda contribs constant'!$AG$105)+('[9]oda contribs constant'!$AH$105*'[9]unrwa oda constant'!P39)+('[9]oda contribs constant'!$AI$105*'[9]wfp oda constant adj'!P39)+('[9]eu multilat shares constant'!M$72*'[9]eu total ha constant'!P39)+'[9]Imputed CERF'!P39</f>
        <v>0.9472873180780678</v>
      </c>
      <c r="N28" s="71">
        <f>'[9]bilat constant'!Q39+('[9]unhcr oda constant'!Q39*'[9]oda contribs constant'!$AJ$105)+('[9]oda contribs constant'!$AK$105*'[9]unrwa oda constant'!Q39)+('[9]oda contribs constant'!$AL$105*'[9]wfp oda constant adj'!Q39)+('[9]eu multilat shares constant'!N$72*'[9]eu total ha constant'!Q39)+'[9]Imputed CERF'!Q39</f>
        <v>0.7259138293041065</v>
      </c>
      <c r="O28" s="71">
        <f>'[9]bilat constant'!R39+('[9]unhcr oda constant'!R39*'[9]oda contribs constant'!$AM$105)+('[9]oda contribs constant'!$AN$105*'[9]unrwa oda constant'!R39)+('[9]oda contribs constant'!$AO$105*'[9]wfp oda constant adj'!R39)+('[9]eu multilat shares constant'!O$72*'[9]eu total ha constant'!R39)+'[9]Imputed CERF'!R39</f>
        <v>0.13960863916856123</v>
      </c>
      <c r="P28" s="71">
        <f>'[9]bilat constant'!S39+('[9]unhcr oda constant'!S39*'[9]oda contribs constant'!$AP$105)+('[9]oda contribs constant'!$AQ$105*'[9]unrwa oda constant'!S39)+('[9]oda contribs constant'!$AR$105*'[9]wfp oda constant adj'!S39)+('[9]eu multilat shares constant'!P$72*'[9]eu total ha constant'!S39)+'[9]Imputed CERF'!S39</f>
        <v>0.016044461880476</v>
      </c>
      <c r="Q28" s="71">
        <f>'[9]bilat constant'!T39+('[9]unhcr oda constant'!T39*'[9]oda contribs constant'!$AS$105)+('[9]oda contribs constant'!$AT$105*'[9]unrwa oda constant'!T39)+('[9]oda contribs constant'!$AU$105*'[9]wfp oda constant adj'!T39)+('[9]eu multilat shares constant'!Q$72*'[9]eu total ha constant'!T39)+'[9]Imputed CERF'!T39</f>
        <v>0.01680058794708476</v>
      </c>
      <c r="S28" s="74">
        <f t="shared" si="1"/>
        <v>0.047126919696126764</v>
      </c>
    </row>
    <row r="29" spans="1:19" ht="13.5">
      <c r="A29" s="7" t="s">
        <v>109</v>
      </c>
      <c r="B29" s="91" t="s">
        <v>99</v>
      </c>
      <c r="C29" s="71">
        <f>'[9]bilat constant'!F99+('[9]unhcr oda constant'!F99*'[9]oda contribs constant'!$C$105)+('[9]oda contribs constant'!$D$105*'[9]unrwa oda constant'!F99)+('[9]oda contribs constant'!$E$105*'[9]wfp oda constant adj'!F99)+('[9]eu multilat shares constant'!C$72*'[9]eu total ha constant'!F99)+'[9]Imputed CERF'!F99</f>
        <v>0</v>
      </c>
      <c r="D29" s="71">
        <f>'[9]bilat constant'!G99+('[9]unhcr oda constant'!G99*'[9]oda contribs constant'!$F$105)+('[9]oda contribs constant'!$G$105*'[9]unrwa oda constant'!G99)+('[9]oda contribs constant'!$H$105*'[9]wfp oda constant adj'!G99)+('[9]eu multilat shares constant'!D$72*'[9]eu total ha constant'!G99)+'[9]Imputed CERF'!G99</f>
        <v>0</v>
      </c>
      <c r="E29" s="71">
        <f>'[9]bilat constant'!H99+('[9]unhcr oda constant'!H99*'[9]oda contribs constant'!$I$105)+('[9]oda contribs constant'!$J$105*'[9]unrwa oda constant'!H99)+('[9]oda contribs constant'!$K$105*'[9]wfp oda constant adj'!H99)+('[9]eu multilat shares constant'!E$72*'[9]eu total ha constant'!H99)+'[9]Imputed CERF'!H99</f>
        <v>0</v>
      </c>
      <c r="F29" s="71">
        <f>'[9]bilat constant'!I99+('[9]unhcr oda constant'!I99*'[9]oda contribs constant'!$L$105)+('[9]oda contribs constant'!$M$105*'[9]unrwa oda constant'!I99)+('[9]oda contribs constant'!$N$105*'[9]wfp oda constant adj'!I99)+('[9]eu multilat shares constant'!F$72*'[9]eu total ha constant'!I99)+'[9]Imputed CERF'!I99</f>
        <v>0</v>
      </c>
      <c r="G29" s="71">
        <f>'[9]bilat constant'!J99+('[9]unhcr oda constant'!J99*'[9]oda contribs constant'!$O$105)+('[9]oda contribs constant'!$P$105*'[9]unrwa oda constant'!J99)+('[9]oda contribs constant'!$Q$105*'[9]wfp oda constant adj'!J99)+('[9]eu multilat shares constant'!G$72*'[9]eu total ha constant'!J99)+'[9]Imputed CERF'!J99</f>
        <v>0</v>
      </c>
      <c r="H29" s="71">
        <f>'[9]bilat constant'!K99+('[9]unhcr oda constant'!K99*'[9]oda contribs constant'!$R$105)+('[9]oda contribs constant'!$S$105*'[9]unrwa oda constant'!K99)+('[9]oda contribs constant'!$T$105*'[9]wfp oda constant adj'!K99)+('[9]eu multilat shares constant'!H$72*'[9]eu total ha constant'!K99)+'[9]Imputed CERF'!K99</f>
        <v>0</v>
      </c>
      <c r="I29" s="71">
        <f>'[9]bilat constant'!L99+('[9]unhcr oda constant'!L99*'[9]oda contribs constant'!$U$105)+('[9]oda contribs constant'!$V$105*'[9]unrwa oda constant'!L99)+('[9]oda contribs constant'!$W$105*'[9]wfp oda constant adj'!L99)+('[9]eu multilat shares constant'!I$72*'[9]eu total ha constant'!L99)+'[9]Imputed CERF'!L99</f>
        <v>0</v>
      </c>
      <c r="J29" s="71">
        <f>'[9]bilat constant'!M99+('[9]unhcr oda constant'!M99*'[9]oda contribs constant'!$X$105)+('[9]oda contribs constant'!$Y$105*'[9]unrwa oda constant'!M99)+('[9]oda contribs constant'!$Z$105*'[9]wfp oda constant adj'!M99)+('[9]eu multilat shares constant'!J$72*'[9]eu total ha constant'!M99)+'[9]Imputed CERF'!M99</f>
        <v>0</v>
      </c>
      <c r="K29" s="71">
        <f>'[9]bilat constant'!N99+('[9]unhcr oda constant'!N99*'[9]oda contribs constant'!$AA$105)+('[9]oda contribs constant'!$AB$105*'[9]unrwa oda constant'!N99)+('[9]oda contribs constant'!$AC$105*'[9]wfp oda constant adj'!N99)+('[9]eu multilat shares constant'!K$72*'[9]eu total ha constant'!N99)+'[9]Imputed CERF'!N99</f>
        <v>0</v>
      </c>
      <c r="L29" s="71">
        <f>'[9]bilat constant'!O99+('[9]unhcr oda constant'!O99*'[9]oda contribs constant'!$AD$105)+('[9]oda contribs constant'!$AE$105*'[9]unrwa oda constant'!O99)+('[9]oda contribs constant'!$AF$105*'[9]wfp oda constant adj'!O99)+('[9]eu multilat shares constant'!L$72*'[9]eu total ha constant'!O99)+'[9]Imputed CERF'!O99</f>
        <v>0</v>
      </c>
      <c r="M29" s="71">
        <f>'[9]bilat constant'!P99+('[9]unhcr oda constant'!P99*'[9]oda contribs constant'!$AG$105)+('[9]oda contribs constant'!$AH$105*'[9]unrwa oda constant'!P99)+('[9]oda contribs constant'!$AI$105*'[9]wfp oda constant adj'!P99)+('[9]eu multilat shares constant'!M$72*'[9]eu total ha constant'!P99)+'[9]Imputed CERF'!P99</f>
        <v>0</v>
      </c>
      <c r="N29" s="71">
        <f>'[9]bilat constant'!Q99+('[9]unhcr oda constant'!Q99*'[9]oda contribs constant'!$AJ$105)+('[9]oda contribs constant'!$AK$105*'[9]unrwa oda constant'!Q99)+('[9]oda contribs constant'!$AL$105*'[9]wfp oda constant adj'!Q99)+('[9]eu multilat shares constant'!N$72*'[9]eu total ha constant'!Q99)+'[9]Imputed CERF'!Q99</f>
        <v>0</v>
      </c>
      <c r="O29" s="71">
        <f>'[9]bilat constant'!R99+('[9]unhcr oda constant'!R99*'[9]oda contribs constant'!$AM$105)+('[9]oda contribs constant'!$AN$105*'[9]unrwa oda constant'!R99)+('[9]oda contribs constant'!$AO$105*'[9]wfp oda constant adj'!R99)+('[9]eu multilat shares constant'!O$72*'[9]eu total ha constant'!R99)+'[9]Imputed CERF'!R99</f>
        <v>0</v>
      </c>
      <c r="P29" s="71">
        <f>'[9]bilat constant'!S99+('[9]unhcr oda constant'!S99*'[9]oda contribs constant'!$AP$105)+('[9]oda contribs constant'!$AQ$105*'[9]unrwa oda constant'!S99)+('[9]oda contribs constant'!$AR$105*'[9]wfp oda constant adj'!S99)+('[9]eu multilat shares constant'!P$72*'[9]eu total ha constant'!S99)+'[9]Imputed CERF'!S99</f>
        <v>0</v>
      </c>
      <c r="Q29" s="71">
        <f>'[9]bilat constant'!T99+('[9]unhcr oda constant'!T99*'[9]oda contribs constant'!$AS$105)+('[9]oda contribs constant'!$AT$105*'[9]unrwa oda constant'!T99)+('[9]oda contribs constant'!$AU$105*'[9]wfp oda constant adj'!T99)+('[9]eu multilat shares constant'!Q$72*'[9]eu total ha constant'!T99)+'[9]Imputed CERF'!T99</f>
        <v>0</v>
      </c>
      <c r="S29" s="74" t="e">
        <f t="shared" si="1"/>
        <v>#DIV/0!</v>
      </c>
    </row>
    <row r="30" spans="1:19" ht="13.5">
      <c r="A30" s="7" t="s">
        <v>110</v>
      </c>
      <c r="B30" s="91" t="s">
        <v>99</v>
      </c>
      <c r="C30" s="71">
        <f>'[9]bilat constant'!F166+('[9]unhcr oda constant'!F166*'[9]oda contribs constant'!$C$105)+('[9]oda contribs constant'!$D$105*'[9]unrwa oda constant'!F166)+('[9]oda contribs constant'!$E$105*'[9]wfp oda constant adj'!F166)+('[9]eu multilat shares constant'!C$72*'[9]eu total ha constant'!F166)+'[9]Imputed CERF'!F166</f>
        <v>0.11174718265285519</v>
      </c>
      <c r="D30" s="71">
        <f>'[9]bilat constant'!G166+('[9]unhcr oda constant'!G166*'[9]oda contribs constant'!$F$105)+('[9]oda contribs constant'!$G$105*'[9]unrwa oda constant'!G166)+('[9]oda contribs constant'!$H$105*'[9]wfp oda constant adj'!G166)+('[9]eu multilat shares constant'!D$72*'[9]eu total ha constant'!G166)+'[9]Imputed CERF'!G166</f>
        <v>0.09578717034050642</v>
      </c>
      <c r="E30" s="71">
        <f>'[9]bilat constant'!H166+('[9]unhcr oda constant'!H166*'[9]oda contribs constant'!$I$105)+('[9]oda contribs constant'!$J$105*'[9]unrwa oda constant'!H166)+('[9]oda contribs constant'!$K$105*'[9]wfp oda constant adj'!H166)+('[9]eu multilat shares constant'!E$72*'[9]eu total ha constant'!H166)+'[9]Imputed CERF'!H166</f>
        <v>0.37661464147361173</v>
      </c>
      <c r="F30" s="71">
        <f>'[9]bilat constant'!I166+('[9]unhcr oda constant'!I166*'[9]oda contribs constant'!$L$105)+('[9]oda contribs constant'!$M$105*'[9]unrwa oda constant'!I166)+('[9]oda contribs constant'!$N$105*'[9]wfp oda constant adj'!I166)+('[9]eu multilat shares constant'!F$72*'[9]eu total ha constant'!I166)+'[9]Imputed CERF'!I166</f>
        <v>0.09232898059308775</v>
      </c>
      <c r="G30" s="71">
        <f>'[9]bilat constant'!J166+('[9]unhcr oda constant'!J166*'[9]oda contribs constant'!$O$105)+('[9]oda contribs constant'!$P$105*'[9]unrwa oda constant'!J166)+('[9]oda contribs constant'!$Q$105*'[9]wfp oda constant adj'!J166)+('[9]eu multilat shares constant'!G$72*'[9]eu total ha constant'!J166)+'[9]Imputed CERF'!J166</f>
        <v>0.06436465731043133</v>
      </c>
      <c r="H30" s="71">
        <f>'[9]bilat constant'!K166+('[9]unhcr oda constant'!K166*'[9]oda contribs constant'!$R$105)+('[9]oda contribs constant'!$S$105*'[9]unrwa oda constant'!K166)+('[9]oda contribs constant'!$T$105*'[9]wfp oda constant adj'!K166)+('[9]eu multilat shares constant'!H$72*'[9]eu total ha constant'!K166)+'[9]Imputed CERF'!K166</f>
        <v>0.14373339195096682</v>
      </c>
      <c r="I30" s="71">
        <f>'[9]bilat constant'!L166+('[9]unhcr oda constant'!L166*'[9]oda contribs constant'!$U$105)+('[9]oda contribs constant'!$V$105*'[9]unrwa oda constant'!L166)+('[9]oda contribs constant'!$W$105*'[9]wfp oda constant adj'!L166)+('[9]eu multilat shares constant'!I$72*'[9]eu total ha constant'!L166)+'[9]Imputed CERF'!L166</f>
        <v>0.09592932398752219</v>
      </c>
      <c r="J30" s="71">
        <f>'[9]bilat constant'!M166+('[9]unhcr oda constant'!M166*'[9]oda contribs constant'!$X$105)+('[9]oda contribs constant'!$Y$105*'[9]unrwa oda constant'!M166)+('[9]oda contribs constant'!$Z$105*'[9]wfp oda constant adj'!M166)+('[9]eu multilat shares constant'!J$72*'[9]eu total ha constant'!M166)+'[9]Imputed CERF'!M166</f>
        <v>0.3137175273549503</v>
      </c>
      <c r="K30" s="71">
        <f>'[9]bilat constant'!N166+('[9]unhcr oda constant'!N166*'[9]oda contribs constant'!$AA$105)+('[9]oda contribs constant'!$AB$105*'[9]unrwa oda constant'!N166)+('[9]oda contribs constant'!$AC$105*'[9]wfp oda constant adj'!N166)+('[9]eu multilat shares constant'!K$72*'[9]eu total ha constant'!N166)+'[9]Imputed CERF'!N166</f>
        <v>0.6712858779875356</v>
      </c>
      <c r="L30" s="71">
        <f>'[9]bilat constant'!O166+('[9]unhcr oda constant'!O166*'[9]oda contribs constant'!$AD$105)+('[9]oda contribs constant'!$AE$105*'[9]unrwa oda constant'!O166)+('[9]oda contribs constant'!$AF$105*'[9]wfp oda constant adj'!O166)+('[9]eu multilat shares constant'!L$72*'[9]eu total ha constant'!O166)+'[9]Imputed CERF'!O166</f>
        <v>0.2978447708239231</v>
      </c>
      <c r="M30" s="71">
        <f>'[9]bilat constant'!P166+('[9]unhcr oda constant'!P166*'[9]oda contribs constant'!$AG$105)+('[9]oda contribs constant'!$AH$105*'[9]unrwa oda constant'!P166)+('[9]oda contribs constant'!$AI$105*'[9]wfp oda constant adj'!P166)+('[9]eu multilat shares constant'!M$72*'[9]eu total ha constant'!P166)+'[9]Imputed CERF'!P166</f>
        <v>0.12245142944507151</v>
      </c>
      <c r="N30" s="71">
        <f>'[9]bilat constant'!Q166+('[9]unhcr oda constant'!Q166*'[9]oda contribs constant'!$AJ$105)+('[9]oda contribs constant'!$AK$105*'[9]unrwa oda constant'!Q166)+('[9]oda contribs constant'!$AL$105*'[9]wfp oda constant adj'!Q166)+('[9]eu multilat shares constant'!N$72*'[9]eu total ha constant'!Q166)+'[9]Imputed CERF'!Q166</f>
        <v>0.08110283707974263</v>
      </c>
      <c r="O30" s="71">
        <f>'[9]bilat constant'!R166+('[9]unhcr oda constant'!R166*'[9]oda contribs constant'!$AM$105)+('[9]oda contribs constant'!$AN$105*'[9]unrwa oda constant'!R166)+('[9]oda contribs constant'!$AO$105*'[9]wfp oda constant adj'!R166)+('[9]eu multilat shares constant'!O$72*'[9]eu total ha constant'!R166)+'[9]Imputed CERF'!R166</f>
        <v>0</v>
      </c>
      <c r="P30" s="71">
        <f>'[9]bilat constant'!S166+('[9]unhcr oda constant'!S166*'[9]oda contribs constant'!$AP$105)+('[9]oda contribs constant'!$AQ$105*'[9]unrwa oda constant'!S166)+('[9]oda contribs constant'!$AR$105*'[9]wfp oda constant adj'!S166)+('[9]eu multilat shares constant'!P$72*'[9]eu total ha constant'!S166)+'[9]Imputed CERF'!S166</f>
        <v>0.014968015922855045</v>
      </c>
      <c r="Q30" s="71">
        <f>'[9]bilat constant'!T166+('[9]unhcr oda constant'!T166*'[9]oda contribs constant'!$AS$105)+('[9]oda contribs constant'!$AT$105*'[9]unrwa oda constant'!T166)+('[9]oda contribs constant'!$AU$105*'[9]wfp oda constant adj'!T166)+('[9]eu multilat shares constant'!Q$72*'[9]eu total ha constant'!T166)+'[9]Imputed CERF'!T166</f>
        <v>0.13583823404372194</v>
      </c>
      <c r="S30" s="74">
        <f t="shared" si="1"/>
        <v>8.075233133357848</v>
      </c>
    </row>
    <row r="31" spans="1:19" ht="13.5">
      <c r="A31" s="7" t="s">
        <v>3</v>
      </c>
      <c r="B31" s="91" t="s">
        <v>99</v>
      </c>
      <c r="C31" s="71">
        <f>'[9]bilat constant'!F126+('[9]unhcr oda constant'!F126*'[9]oda contribs constant'!$C$105)+('[9]oda contribs constant'!$D$105*'[9]unrwa oda constant'!F126)+('[9]oda contribs constant'!$E$105*'[9]wfp oda constant adj'!F126)+('[9]eu multilat shares constant'!C$72*'[9]eu total ha constant'!F126)+'[9]Imputed CERF'!F126</f>
        <v>0.7783086029035747</v>
      </c>
      <c r="D31" s="71">
        <f>'[9]bilat constant'!G126+('[9]unhcr oda constant'!G126*'[9]oda contribs constant'!$F$105)+('[9]oda contribs constant'!$G$105*'[9]unrwa oda constant'!G126)+('[9]oda contribs constant'!$H$105*'[9]wfp oda constant adj'!G126)+('[9]eu multilat shares constant'!D$72*'[9]eu total ha constant'!G126)+'[9]Imputed CERF'!G126</f>
        <v>0.2847671004024684</v>
      </c>
      <c r="E31" s="71">
        <f>'[9]bilat constant'!H126+('[9]unhcr oda constant'!H126*'[9]oda contribs constant'!$I$105)+('[9]oda contribs constant'!$J$105*'[9]unrwa oda constant'!H126)+('[9]oda contribs constant'!$K$105*'[9]wfp oda constant adj'!H126)+('[9]eu multilat shares constant'!E$72*'[9]eu total ha constant'!H126)+'[9]Imputed CERF'!H126</f>
        <v>1.5197362600510704</v>
      </c>
      <c r="F31" s="71">
        <f>'[9]bilat constant'!I126+('[9]unhcr oda constant'!I126*'[9]oda contribs constant'!$L$105)+('[9]oda contribs constant'!$M$105*'[9]unrwa oda constant'!I126)+('[9]oda contribs constant'!$N$105*'[9]wfp oda constant adj'!I126)+('[9]eu multilat shares constant'!F$72*'[9]eu total ha constant'!I126)+'[9]Imputed CERF'!I126</f>
        <v>1.6493244511786922</v>
      </c>
      <c r="G31" s="71">
        <f>'[9]bilat constant'!J126+('[9]unhcr oda constant'!J126*'[9]oda contribs constant'!$O$105)+('[9]oda contribs constant'!$P$105*'[9]unrwa oda constant'!J126)+('[9]oda contribs constant'!$Q$105*'[9]wfp oda constant adj'!J126)+('[9]eu multilat shares constant'!G$72*'[9]eu total ha constant'!J126)+'[9]Imputed CERF'!J126</f>
        <v>1.7708950816088225</v>
      </c>
      <c r="H31" s="71">
        <f>'[9]bilat constant'!K126+('[9]unhcr oda constant'!K126*'[9]oda contribs constant'!$R$105)+('[9]oda contribs constant'!$S$105*'[9]unrwa oda constant'!K126)+('[9]oda contribs constant'!$T$105*'[9]wfp oda constant adj'!K126)+('[9]eu multilat shares constant'!H$72*'[9]eu total ha constant'!K126)+'[9]Imputed CERF'!K126</f>
        <v>0.4647721318731635</v>
      </c>
      <c r="I31" s="71">
        <f>'[9]bilat constant'!L126+('[9]unhcr oda constant'!L126*'[9]oda contribs constant'!$U$105)+('[9]oda contribs constant'!$V$105*'[9]unrwa oda constant'!L126)+('[9]oda contribs constant'!$W$105*'[9]wfp oda constant adj'!L126)+('[9]eu multilat shares constant'!I$72*'[9]eu total ha constant'!L126)+'[9]Imputed CERF'!L126</f>
        <v>1.9567144018012226</v>
      </c>
      <c r="J31" s="71">
        <f>'[9]bilat constant'!M126+('[9]unhcr oda constant'!M126*'[9]oda contribs constant'!$X$105)+('[9]oda contribs constant'!$Y$105*'[9]unrwa oda constant'!M126)+('[9]oda contribs constant'!$Z$105*'[9]wfp oda constant adj'!M126)+('[9]eu multilat shares constant'!J$72*'[9]eu total ha constant'!M126)+'[9]Imputed CERF'!M126</f>
        <v>2.581664987029624</v>
      </c>
      <c r="K31" s="71">
        <f>'[9]bilat constant'!N126+('[9]unhcr oda constant'!N126*'[9]oda contribs constant'!$AA$105)+('[9]oda contribs constant'!$AB$105*'[9]unrwa oda constant'!N126)+('[9]oda contribs constant'!$AC$105*'[9]wfp oda constant adj'!N126)+('[9]eu multilat shares constant'!K$72*'[9]eu total ha constant'!N126)+'[9]Imputed CERF'!N126</f>
        <v>0.5919138387374673</v>
      </c>
      <c r="L31" s="71">
        <f>'[9]bilat constant'!O126+('[9]unhcr oda constant'!O126*'[9]oda contribs constant'!$AD$105)+('[9]oda contribs constant'!$AE$105*'[9]unrwa oda constant'!O126)+('[9]oda contribs constant'!$AF$105*'[9]wfp oda constant adj'!O126)+('[9]eu multilat shares constant'!L$72*'[9]eu total ha constant'!O126)+'[9]Imputed CERF'!O126</f>
        <v>1.4593727002177548</v>
      </c>
      <c r="M31" s="71">
        <f>'[9]bilat constant'!P126+('[9]unhcr oda constant'!P126*'[9]oda contribs constant'!$AG$105)+('[9]oda contribs constant'!$AH$105*'[9]unrwa oda constant'!P126)+('[9]oda contribs constant'!$AI$105*'[9]wfp oda constant adj'!P126)+('[9]eu multilat shares constant'!M$72*'[9]eu total ha constant'!P126)+'[9]Imputed CERF'!P126</f>
        <v>5.0497036339651205</v>
      </c>
      <c r="N31" s="71">
        <f>'[9]bilat constant'!Q126+('[9]unhcr oda constant'!Q126*'[9]oda contribs constant'!$AJ$105)+('[9]oda contribs constant'!$AK$105*'[9]unrwa oda constant'!Q126)+('[9]oda contribs constant'!$AL$105*'[9]wfp oda constant adj'!Q126)+('[9]eu multilat shares constant'!N$72*'[9]eu total ha constant'!Q126)+'[9]Imputed CERF'!Q126</f>
        <v>1.6168414218053566</v>
      </c>
      <c r="O31" s="71">
        <f>'[9]bilat constant'!R126+('[9]unhcr oda constant'!R126*'[9]oda contribs constant'!$AM$105)+('[9]oda contribs constant'!$AN$105*'[9]unrwa oda constant'!R126)+('[9]oda contribs constant'!$AO$105*'[9]wfp oda constant adj'!R126)+('[9]eu multilat shares constant'!O$72*'[9]eu total ha constant'!R126)+'[9]Imputed CERF'!R126</f>
        <v>2.0745943617697895</v>
      </c>
      <c r="P31" s="71">
        <f>'[9]bilat constant'!S126+('[9]unhcr oda constant'!S126*'[9]oda contribs constant'!$AP$105)+('[9]oda contribs constant'!$AQ$105*'[9]unrwa oda constant'!S126)+('[9]oda contribs constant'!$AR$105*'[9]wfp oda constant adj'!S126)+('[9]eu multilat shares constant'!P$72*'[9]eu total ha constant'!S126)+'[9]Imputed CERF'!S126</f>
        <v>3.1199567289201586</v>
      </c>
      <c r="Q31" s="71">
        <f>'[9]bilat constant'!T126+('[9]unhcr oda constant'!T126*'[9]oda contribs constant'!$AS$105)+('[9]oda contribs constant'!$AT$105*'[9]unrwa oda constant'!T126)+('[9]oda contribs constant'!$AU$105*'[9]wfp oda constant adj'!T126)+('[9]eu multilat shares constant'!Q$72*'[9]eu total ha constant'!T126)+'[9]Imputed CERF'!T126</f>
        <v>2.046077306104095</v>
      </c>
      <c r="S31" s="74">
        <f t="shared" si="1"/>
        <v>-0.3441968963421303</v>
      </c>
    </row>
    <row r="32" spans="1:19" ht="13.5">
      <c r="A32" s="7" t="s">
        <v>111</v>
      </c>
      <c r="B32" s="91" t="s">
        <v>99</v>
      </c>
      <c r="C32" s="71">
        <f>'[9]bilat constant'!F14+('[9]unhcr oda constant'!F14*'[9]oda contribs constant'!$C$105)+('[9]oda contribs constant'!$D$105*'[9]unrwa oda constant'!F14)+('[9]oda contribs constant'!$E$105*'[9]wfp oda constant adj'!F14)+('[9]eu multilat shares constant'!C$72*'[9]eu total ha constant'!F14)+'[9]Imputed CERF'!F14</f>
        <v>47.640750767698236</v>
      </c>
      <c r="D32" s="71">
        <f>'[9]bilat constant'!G14+('[9]unhcr oda constant'!G14*'[9]oda contribs constant'!$F$105)+('[9]oda contribs constant'!$G$105*'[9]unrwa oda constant'!G14)+('[9]oda contribs constant'!$H$105*'[9]wfp oda constant adj'!G14)+('[9]eu multilat shares constant'!D$72*'[9]eu total ha constant'!G14)+'[9]Imputed CERF'!G14</f>
        <v>21.01</v>
      </c>
      <c r="E32" s="71">
        <f>'[9]bilat constant'!H14+('[9]unhcr oda constant'!H14*'[9]oda contribs constant'!$I$105)+('[9]oda contribs constant'!$J$105*'[9]unrwa oda constant'!H14)+('[9]oda contribs constant'!$K$105*'[9]wfp oda constant adj'!H14)+('[9]eu multilat shares constant'!E$72*'[9]eu total ha constant'!H14)+'[9]Imputed CERF'!H14</f>
        <v>88.32555604713082</v>
      </c>
      <c r="F32" s="71">
        <f>'[9]bilat constant'!I14+('[9]unhcr oda constant'!I14*'[9]oda contribs constant'!$L$105)+('[9]oda contribs constant'!$M$105*'[9]unrwa oda constant'!I14)+('[9]oda contribs constant'!$N$105*'[9]wfp oda constant adj'!I14)+('[9]eu multilat shares constant'!F$72*'[9]eu total ha constant'!I14)+'[9]Imputed CERF'!I14</f>
        <v>39.30221900109392</v>
      </c>
      <c r="G32" s="71">
        <f>'[9]bilat constant'!J14+('[9]unhcr oda constant'!J14*'[9]oda contribs constant'!$O$105)+('[9]oda contribs constant'!$P$105*'[9]unrwa oda constant'!J14)+('[9]oda contribs constant'!$Q$105*'[9]wfp oda constant adj'!J14)+('[9]eu multilat shares constant'!G$72*'[9]eu total ha constant'!J14)+'[9]Imputed CERF'!J14</f>
        <v>26.558407554474798</v>
      </c>
      <c r="H32" s="71">
        <f>'[9]bilat constant'!K14+('[9]unhcr oda constant'!K14*'[9]oda contribs constant'!$R$105)+('[9]oda contribs constant'!$S$105*'[9]unrwa oda constant'!K14)+('[9]oda contribs constant'!$T$105*'[9]wfp oda constant adj'!K14)+('[9]eu multilat shares constant'!H$72*'[9]eu total ha constant'!K14)+'[9]Imputed CERF'!K14</f>
        <v>18.164660181585763</v>
      </c>
      <c r="I32" s="71">
        <f>'[9]bilat constant'!L14+('[9]unhcr oda constant'!L14*'[9]oda contribs constant'!$U$105)+('[9]oda contribs constant'!$V$105*'[9]unrwa oda constant'!L14)+('[9]oda contribs constant'!$W$105*'[9]wfp oda constant adj'!L14)+('[9]eu multilat shares constant'!I$72*'[9]eu total ha constant'!L14)+'[9]Imputed CERF'!L14</f>
        <v>10.862941104823328</v>
      </c>
      <c r="J32" s="71">
        <f>'[9]bilat constant'!M14+('[9]unhcr oda constant'!M14*'[9]oda contribs constant'!$X$105)+('[9]oda contribs constant'!$Y$105*'[9]unrwa oda constant'!M14)+('[9]oda contribs constant'!$Z$105*'[9]wfp oda constant adj'!M14)+('[9]eu multilat shares constant'!J$72*'[9]eu total ha constant'!M14)+'[9]Imputed CERF'!M14</f>
        <v>7.87144769376788</v>
      </c>
      <c r="K32" s="71">
        <f>'[9]bilat constant'!N14+('[9]unhcr oda constant'!N14*'[9]oda contribs constant'!$AA$105)+('[9]oda contribs constant'!$AB$105*'[9]unrwa oda constant'!N14)+('[9]oda contribs constant'!$AC$105*'[9]wfp oda constant adj'!N14)+('[9]eu multilat shares constant'!K$72*'[9]eu total ha constant'!N14)+'[9]Imputed CERF'!N14</f>
        <v>4.488351642096875</v>
      </c>
      <c r="L32" s="71">
        <f>'[9]bilat constant'!O14+('[9]unhcr oda constant'!O14*'[9]oda contribs constant'!$AD$105)+('[9]oda contribs constant'!$AE$105*'[9]unrwa oda constant'!O14)+('[9]oda contribs constant'!$AF$105*'[9]wfp oda constant adj'!O14)+('[9]eu multilat shares constant'!L$72*'[9]eu total ha constant'!O14)+'[9]Imputed CERF'!O14</f>
        <v>8.10118432277814</v>
      </c>
      <c r="M32" s="71">
        <f>'[9]bilat constant'!P14+('[9]unhcr oda constant'!P14*'[9]oda contribs constant'!$AG$105)+('[9]oda contribs constant'!$AH$105*'[9]unrwa oda constant'!P14)+('[9]oda contribs constant'!$AI$105*'[9]wfp oda constant adj'!P14)+('[9]eu multilat shares constant'!M$72*'[9]eu total ha constant'!P14)+'[9]Imputed CERF'!P14</f>
        <v>6.869668243963834</v>
      </c>
      <c r="N32" s="71">
        <f>'[9]bilat constant'!Q14+('[9]unhcr oda constant'!Q14*'[9]oda contribs constant'!$AJ$105)+('[9]oda contribs constant'!$AK$105*'[9]unrwa oda constant'!Q14)+('[9]oda contribs constant'!$AL$105*'[9]wfp oda constant adj'!Q14)+('[9]eu multilat shares constant'!N$72*'[9]eu total ha constant'!Q14)+'[9]Imputed CERF'!Q14</f>
        <v>6.49587090051552</v>
      </c>
      <c r="O32" s="71">
        <f>'[9]bilat constant'!R14+('[9]unhcr oda constant'!R14*'[9]oda contribs constant'!$AM$105)+('[9]oda contribs constant'!$AN$105*'[9]unrwa oda constant'!R14)+('[9]oda contribs constant'!$AO$105*'[9]wfp oda constant adj'!R14)+('[9]eu multilat shares constant'!O$72*'[9]eu total ha constant'!R14)+'[9]Imputed CERF'!R14</f>
        <v>1.3457001960413757</v>
      </c>
      <c r="P32" s="71">
        <f>'[9]bilat constant'!S14+('[9]unhcr oda constant'!S14*'[9]oda contribs constant'!$AP$105)+('[9]oda contribs constant'!$AQ$105*'[9]unrwa oda constant'!S14)+('[9]oda contribs constant'!$AR$105*'[9]wfp oda constant adj'!S14)+('[9]eu multilat shares constant'!P$72*'[9]eu total ha constant'!S14)+'[9]Imputed CERF'!S14</f>
        <v>0.9365364195109193</v>
      </c>
      <c r="Q32" s="71">
        <f>'[9]bilat constant'!T14+('[9]unhcr oda constant'!T14*'[9]oda contribs constant'!$AS$105)+('[9]oda contribs constant'!$AT$105*'[9]unrwa oda constant'!T14)+('[9]oda contribs constant'!$AU$105*'[9]wfp oda constant adj'!T14)+('[9]eu multilat shares constant'!Q$72*'[9]eu total ha constant'!T14)+'[9]Imputed CERF'!T14</f>
        <v>1.9056521214240139</v>
      </c>
      <c r="S32" s="74">
        <f t="shared" si="1"/>
        <v>1.0347869892974253</v>
      </c>
    </row>
    <row r="33" spans="1:19" ht="13.5">
      <c r="A33" s="7" t="s">
        <v>112</v>
      </c>
      <c r="B33" s="91" t="s">
        <v>99</v>
      </c>
      <c r="C33" s="71">
        <f>'[9]bilat constant'!F40+('[9]unhcr oda constant'!F40*'[9]oda contribs constant'!$C$105)+('[9]oda contribs constant'!$D$105*'[9]unrwa oda constant'!F40)+('[9]oda contribs constant'!$E$105*'[9]wfp oda constant adj'!F40)+('[9]eu multilat shares constant'!C$72*'[9]eu total ha constant'!F40)+'[9]Imputed CERF'!F40</f>
        <v>0.4067608874860666</v>
      </c>
      <c r="D33" s="71">
        <f>'[9]bilat constant'!G40+('[9]unhcr oda constant'!G40*'[9]oda contribs constant'!$F$105)+('[9]oda contribs constant'!$G$105*'[9]unrwa oda constant'!G40)+('[9]oda contribs constant'!$H$105*'[9]wfp oda constant adj'!G40)+('[9]eu multilat shares constant'!D$72*'[9]eu total ha constant'!G40)+'[9]Imputed CERF'!G40</f>
        <v>0.23712772013249622</v>
      </c>
      <c r="E33" s="71">
        <f>'[9]bilat constant'!H40+('[9]unhcr oda constant'!H40*'[9]oda contribs constant'!$I$105)+('[9]oda contribs constant'!$J$105*'[9]unrwa oda constant'!H40)+('[9]oda contribs constant'!$K$105*'[9]wfp oda constant adj'!H40)+('[9]eu multilat shares constant'!E$72*'[9]eu total ha constant'!H40)+'[9]Imputed CERF'!H40</f>
        <v>0.013590872462661423</v>
      </c>
      <c r="F33" s="71">
        <f>'[9]bilat constant'!I40+('[9]unhcr oda constant'!I40*'[9]oda contribs constant'!$L$105)+('[9]oda contribs constant'!$M$105*'[9]unrwa oda constant'!I40)+('[9]oda contribs constant'!$N$105*'[9]wfp oda constant adj'!I40)+('[9]eu multilat shares constant'!F$72*'[9]eu total ha constant'!I40)+'[9]Imputed CERF'!I40</f>
        <v>0.006523571103452759</v>
      </c>
      <c r="G33" s="71">
        <f>'[9]bilat constant'!J40+('[9]unhcr oda constant'!J40*'[9]oda contribs constant'!$O$105)+('[9]oda contribs constant'!$P$105*'[9]unrwa oda constant'!J40)+('[9]oda contribs constant'!$Q$105*'[9]wfp oda constant adj'!J40)+('[9]eu multilat shares constant'!G$72*'[9]eu total ha constant'!J40)+'[9]Imputed CERF'!J40</f>
        <v>0.020739229765013054</v>
      </c>
      <c r="H33" s="71">
        <f>'[9]bilat constant'!K40+('[9]unhcr oda constant'!K40*'[9]oda contribs constant'!$R$105)+('[9]oda contribs constant'!$S$105*'[9]unrwa oda constant'!K40)+('[9]oda contribs constant'!$T$105*'[9]wfp oda constant adj'!K40)+('[9]eu multilat shares constant'!H$72*'[9]eu total ha constant'!K40)+'[9]Imputed CERF'!K40</f>
        <v>0.2057808027923211</v>
      </c>
      <c r="I33" s="71">
        <f>'[9]bilat constant'!L40+('[9]unhcr oda constant'!L40*'[9]oda contribs constant'!$U$105)+('[9]oda contribs constant'!$V$105*'[9]unrwa oda constant'!L40)+('[9]oda contribs constant'!$W$105*'[9]wfp oda constant adj'!L40)+('[9]eu multilat shares constant'!I$72*'[9]eu total ha constant'!L40)+'[9]Imputed CERF'!L40</f>
        <v>0.028057036054503798</v>
      </c>
      <c r="J33" s="71">
        <f>'[9]bilat constant'!M40+('[9]unhcr oda constant'!M40*'[9]oda contribs constant'!$X$105)+('[9]oda contribs constant'!$Y$105*'[9]unrwa oda constant'!M40)+('[9]oda contribs constant'!$Z$105*'[9]wfp oda constant adj'!M40)+('[9]eu multilat shares constant'!J$72*'[9]eu total ha constant'!M40)+'[9]Imputed CERF'!M40</f>
        <v>0.028260378551745943</v>
      </c>
      <c r="K33" s="71">
        <f>'[9]bilat constant'!N40+('[9]unhcr oda constant'!N40*'[9]oda contribs constant'!$AA$105)+('[9]oda contribs constant'!$AB$105*'[9]unrwa oda constant'!N40)+('[9]oda contribs constant'!$AC$105*'[9]wfp oda constant adj'!N40)+('[9]eu multilat shares constant'!K$72*'[9]eu total ha constant'!N40)+'[9]Imputed CERF'!N40</f>
        <v>0.02142125334395811</v>
      </c>
      <c r="L33" s="71">
        <f>'[9]bilat constant'!O40+('[9]unhcr oda constant'!O40*'[9]oda contribs constant'!$AD$105)+('[9]oda contribs constant'!$AE$105*'[9]unrwa oda constant'!O40)+('[9]oda contribs constant'!$AF$105*'[9]wfp oda constant adj'!O40)+('[9]eu multilat shares constant'!L$72*'[9]eu total ha constant'!O40)+'[9]Imputed CERF'!O40</f>
        <v>0.048015255683243836</v>
      </c>
      <c r="M33" s="71">
        <f>'[9]bilat constant'!P40+('[9]unhcr oda constant'!P40*'[9]oda contribs constant'!$AG$105)+('[9]oda contribs constant'!$AH$105*'[9]unrwa oda constant'!P40)+('[9]oda contribs constant'!$AI$105*'[9]wfp oda constant adj'!P40)+('[9]eu multilat shares constant'!M$72*'[9]eu total ha constant'!P40)+'[9]Imputed CERF'!P40</f>
        <v>0.010993628079942587</v>
      </c>
      <c r="N33" s="71">
        <f>'[9]bilat constant'!Q40+('[9]unhcr oda constant'!Q40*'[9]oda contribs constant'!$AJ$105)+('[9]oda contribs constant'!$AK$105*'[9]unrwa oda constant'!Q40)+('[9]oda contribs constant'!$AL$105*'[9]wfp oda constant adj'!Q40)+('[9]eu multilat shares constant'!N$72*'[9]eu total ha constant'!Q40)+'[9]Imputed CERF'!Q40</f>
        <v>0.006255895579686301</v>
      </c>
      <c r="O33" s="71">
        <f>'[9]bilat constant'!R40+('[9]unhcr oda constant'!R40*'[9]oda contribs constant'!$AM$105)+('[9]oda contribs constant'!$AN$105*'[9]unrwa oda constant'!R40)+('[9]oda contribs constant'!$AO$105*'[9]wfp oda constant adj'!R40)+('[9]eu multilat shares constant'!O$72*'[9]eu total ha constant'!R40)+'[9]Imputed CERF'!R40</f>
        <v>0.01433419941539461</v>
      </c>
      <c r="P33" s="71">
        <f>'[9]bilat constant'!S40+('[9]unhcr oda constant'!S40*'[9]oda contribs constant'!$AP$105)+('[9]oda contribs constant'!$AQ$105*'[9]unrwa oda constant'!S40)+('[9]oda contribs constant'!$AR$105*'[9]wfp oda constant adj'!S40)+('[9]eu multilat shares constant'!P$72*'[9]eu total ha constant'!S40)+'[9]Imputed CERF'!S40</f>
        <v>0.059490555352787786</v>
      </c>
      <c r="Q33" s="71">
        <f>'[9]bilat constant'!T40+('[9]unhcr oda constant'!T40*'[9]oda contribs constant'!$AS$105)+('[9]oda contribs constant'!$AT$105*'[9]unrwa oda constant'!T40)+('[9]oda contribs constant'!$AU$105*'[9]wfp oda constant adj'!T40)+('[9]eu multilat shares constant'!Q$72*'[9]eu total ha constant'!T40)+'[9]Imputed CERF'!T40</f>
        <v>0.03710342586060314</v>
      </c>
      <c r="S33" s="74">
        <f t="shared" si="1"/>
        <v>-0.37631401084467375</v>
      </c>
    </row>
    <row r="34" spans="1:19" ht="13.5">
      <c r="A34" s="7" t="s">
        <v>4</v>
      </c>
      <c r="B34" s="91" t="s">
        <v>99</v>
      </c>
      <c r="C34" s="71">
        <f>'[9]bilat constant'!F127+('[9]unhcr oda constant'!F127*'[9]oda contribs constant'!$C$105)+('[9]oda contribs constant'!$D$105*'[9]unrwa oda constant'!F127)+('[9]oda contribs constant'!$E$105*'[9]wfp oda constant adj'!F127)+('[9]eu multilat shares constant'!C$72*'[9]eu total ha constant'!F127)+'[9]Imputed CERF'!F127</f>
        <v>0.27703330622675393</v>
      </c>
      <c r="D34" s="71">
        <f>'[9]bilat constant'!G127+('[9]unhcr oda constant'!G127*'[9]oda contribs constant'!$F$105)+('[9]oda contribs constant'!$G$105*'[9]unrwa oda constant'!G127)+('[9]oda contribs constant'!$H$105*'[9]wfp oda constant adj'!G127)+('[9]eu multilat shares constant'!D$72*'[9]eu total ha constant'!G127)+'[9]Imputed CERF'!G127</f>
        <v>0.020811556329849015</v>
      </c>
      <c r="E34" s="71">
        <f>'[9]bilat constant'!H127+('[9]unhcr oda constant'!H127*'[9]oda contribs constant'!$I$105)+('[9]oda contribs constant'!$J$105*'[9]unrwa oda constant'!H127)+('[9]oda contribs constant'!$K$105*'[9]wfp oda constant adj'!H127)+('[9]eu multilat shares constant'!E$72*'[9]eu total ha constant'!H127)+'[9]Imputed CERF'!H127</f>
        <v>0.061768206446792054</v>
      </c>
      <c r="F34" s="71">
        <f>'[9]bilat constant'!I127+('[9]unhcr oda constant'!I127*'[9]oda contribs constant'!$L$105)+('[9]oda contribs constant'!$M$105*'[9]unrwa oda constant'!I127)+('[9]oda contribs constant'!$N$105*'[9]wfp oda constant adj'!I127)+('[9]eu multilat shares constant'!F$72*'[9]eu total ha constant'!I127)+'[9]Imputed CERF'!I127</f>
        <v>0.4388081248777177</v>
      </c>
      <c r="G34" s="71">
        <f>'[9]bilat constant'!J127+('[9]unhcr oda constant'!J127*'[9]oda contribs constant'!$O$105)+('[9]oda contribs constant'!$P$105*'[9]unrwa oda constant'!J127)+('[9]oda contribs constant'!$Q$105*'[9]wfp oda constant adj'!J127)+('[9]eu multilat shares constant'!G$72*'[9]eu total ha constant'!J127)+'[9]Imputed CERF'!J127</f>
        <v>0.0686908849416429</v>
      </c>
      <c r="H34" s="71">
        <f>'[9]bilat constant'!K127+('[9]unhcr oda constant'!K127*'[9]oda contribs constant'!$R$105)+('[9]oda contribs constant'!$S$105*'[9]unrwa oda constant'!K127)+('[9]oda contribs constant'!$T$105*'[9]wfp oda constant adj'!K127)+('[9]eu multilat shares constant'!H$72*'[9]eu total ha constant'!K127)+'[9]Imputed CERF'!K127</f>
        <v>0.05</v>
      </c>
      <c r="I34" s="71">
        <f>'[9]bilat constant'!L127+('[9]unhcr oda constant'!L127*'[9]oda contribs constant'!$U$105)+('[9]oda contribs constant'!$V$105*'[9]unrwa oda constant'!L127)+('[9]oda contribs constant'!$W$105*'[9]wfp oda constant adj'!L127)+('[9]eu multilat shares constant'!I$72*'[9]eu total ha constant'!L127)+'[9]Imputed CERF'!L127</f>
        <v>0.17927349633317513</v>
      </c>
      <c r="J34" s="71">
        <f>'[9]bilat constant'!M127+('[9]unhcr oda constant'!M127*'[9]oda contribs constant'!$X$105)+('[9]oda contribs constant'!$Y$105*'[9]unrwa oda constant'!M127)+('[9]oda contribs constant'!$Z$105*'[9]wfp oda constant adj'!M127)+('[9]eu multilat shares constant'!J$72*'[9]eu total ha constant'!M127)+'[9]Imputed CERF'!M127</f>
        <v>0.6471957292025964</v>
      </c>
      <c r="K34" s="71">
        <f>'[9]bilat constant'!N127+('[9]unhcr oda constant'!N127*'[9]oda contribs constant'!$AA$105)+('[9]oda contribs constant'!$AB$105*'[9]unrwa oda constant'!N127)+('[9]oda contribs constant'!$AC$105*'[9]wfp oda constant adj'!N127)+('[9]eu multilat shares constant'!K$72*'[9]eu total ha constant'!N127)+'[9]Imputed CERF'!N127</f>
        <v>0.4405497914559114</v>
      </c>
      <c r="L34" s="71">
        <f>'[9]bilat constant'!O127+('[9]unhcr oda constant'!O127*'[9]oda contribs constant'!$AD$105)+('[9]oda contribs constant'!$AE$105*'[9]unrwa oda constant'!O127)+('[9]oda contribs constant'!$AF$105*'[9]wfp oda constant adj'!O127)+('[9]eu multilat shares constant'!L$72*'[9]eu total ha constant'!O127)+'[9]Imputed CERF'!O127</f>
        <v>0.3868329402318462</v>
      </c>
      <c r="M34" s="71">
        <f>'[9]bilat constant'!P127+('[9]unhcr oda constant'!P127*'[9]oda contribs constant'!$AG$105)+('[9]oda contribs constant'!$AH$105*'[9]unrwa oda constant'!P127)+('[9]oda contribs constant'!$AI$105*'[9]wfp oda constant adj'!P127)+('[9]eu multilat shares constant'!M$72*'[9]eu total ha constant'!P127)+'[9]Imputed CERF'!P127</f>
        <v>0.0270969706195768</v>
      </c>
      <c r="N34" s="71">
        <f>'[9]bilat constant'!Q127+('[9]unhcr oda constant'!Q127*'[9]oda contribs constant'!$AJ$105)+('[9]oda contribs constant'!$AK$105*'[9]unrwa oda constant'!Q127)+('[9]oda contribs constant'!$AL$105*'[9]wfp oda constant adj'!Q127)+('[9]eu multilat shares constant'!N$72*'[9]eu total ha constant'!Q127)+'[9]Imputed CERF'!Q127</f>
        <v>0.016559723593287265</v>
      </c>
      <c r="O34" s="71">
        <f>'[9]bilat constant'!R127+('[9]unhcr oda constant'!R127*'[9]oda contribs constant'!$AM$105)+('[9]oda contribs constant'!$AN$105*'[9]unrwa oda constant'!R127)+('[9]oda contribs constant'!$AO$105*'[9]wfp oda constant adj'!R127)+('[9]eu multilat shares constant'!O$72*'[9]eu total ha constant'!R127)+'[9]Imputed CERF'!R127</f>
        <v>0.02693569340695031</v>
      </c>
      <c r="P34" s="71">
        <f>'[9]bilat constant'!S127+('[9]unhcr oda constant'!S127*'[9]oda contribs constant'!$AP$105)+('[9]oda contribs constant'!$AQ$105*'[9]unrwa oda constant'!S127)+('[9]oda contribs constant'!$AR$105*'[9]wfp oda constant adj'!S127)+('[9]eu multilat shares constant'!P$72*'[9]eu total ha constant'!S127)+'[9]Imputed CERF'!S127</f>
        <v>0.47574839806460045</v>
      </c>
      <c r="Q34" s="71">
        <f>'[9]bilat constant'!T127+('[9]unhcr oda constant'!T127*'[9]oda contribs constant'!$AS$105)+('[9]oda contribs constant'!$AT$105*'[9]unrwa oda constant'!T127)+('[9]oda contribs constant'!$AU$105*'[9]wfp oda constant adj'!T127)+('[9]eu multilat shares constant'!Q$72*'[9]eu total ha constant'!T127)+'[9]Imputed CERF'!T127</f>
        <v>0.3332015118639322</v>
      </c>
      <c r="S34" s="74">
        <f t="shared" si="1"/>
        <v>-0.29962662361148346</v>
      </c>
    </row>
    <row r="35" spans="1:19" ht="13.5">
      <c r="A35" s="7" t="s">
        <v>113</v>
      </c>
      <c r="B35" s="91" t="s">
        <v>99</v>
      </c>
      <c r="C35" s="71">
        <f>'[9]bilat constant'!F142+('[9]unhcr oda constant'!F142*'[9]oda contribs constant'!$C$105)+('[9]oda contribs constant'!$D$105*'[9]unrwa oda constant'!F142)+('[9]oda contribs constant'!$E$105*'[9]wfp oda constant adj'!F142)+('[9]eu multilat shares constant'!C$72*'[9]eu total ha constant'!F142)+'[9]Imputed CERF'!F142</f>
        <v>0</v>
      </c>
      <c r="D35" s="71">
        <f>'[9]bilat constant'!G142+('[9]unhcr oda constant'!G142*'[9]oda contribs constant'!$F$105)+('[9]oda contribs constant'!$G$105*'[9]unrwa oda constant'!G142)+('[9]oda contribs constant'!$H$105*'[9]wfp oda constant adj'!G142)+('[9]eu multilat shares constant'!D$72*'[9]eu total ha constant'!G142)+'[9]Imputed CERF'!G142</f>
        <v>0</v>
      </c>
      <c r="E35" s="71">
        <f>'[9]bilat constant'!H142+('[9]unhcr oda constant'!H142*'[9]oda contribs constant'!$I$105)+('[9]oda contribs constant'!$J$105*'[9]unrwa oda constant'!H142)+('[9]oda contribs constant'!$K$105*'[9]wfp oda constant adj'!H142)+('[9]eu multilat shares constant'!E$72*'[9]eu total ha constant'!H142)+'[9]Imputed CERF'!H142</f>
        <v>0</v>
      </c>
      <c r="F35" s="71">
        <f>'[9]bilat constant'!I142+('[9]unhcr oda constant'!I142*'[9]oda contribs constant'!$L$105)+('[9]oda contribs constant'!$M$105*'[9]unrwa oda constant'!I142)+('[9]oda contribs constant'!$N$105*'[9]wfp oda constant adj'!I142)+('[9]eu multilat shares constant'!F$72*'[9]eu total ha constant'!I142)+'[9]Imputed CERF'!I142</f>
        <v>0</v>
      </c>
      <c r="G35" s="71">
        <f>'[9]bilat constant'!J142+('[9]unhcr oda constant'!J142*'[9]oda contribs constant'!$O$105)+('[9]oda contribs constant'!$P$105*'[9]unrwa oda constant'!J142)+('[9]oda contribs constant'!$Q$105*'[9]wfp oda constant adj'!J142)+('[9]eu multilat shares constant'!G$72*'[9]eu total ha constant'!J142)+'[9]Imputed CERF'!J142</f>
        <v>0</v>
      </c>
      <c r="H35" s="71">
        <f>'[9]bilat constant'!K142+('[9]unhcr oda constant'!K142*'[9]oda contribs constant'!$R$105)+('[9]oda contribs constant'!$S$105*'[9]unrwa oda constant'!K142)+('[9]oda contribs constant'!$T$105*'[9]wfp oda constant adj'!K142)+('[9]eu multilat shares constant'!H$72*'[9]eu total ha constant'!K142)+'[9]Imputed CERF'!K142</f>
        <v>0</v>
      </c>
      <c r="I35" s="71">
        <f>'[9]bilat constant'!L142+('[9]unhcr oda constant'!L142*'[9]oda contribs constant'!$U$105)+('[9]oda contribs constant'!$V$105*'[9]unrwa oda constant'!L142)+('[9]oda contribs constant'!$W$105*'[9]wfp oda constant adj'!L142)+('[9]eu multilat shares constant'!I$72*'[9]eu total ha constant'!L142)+'[9]Imputed CERF'!L142</f>
        <v>0</v>
      </c>
      <c r="J35" s="71">
        <f>'[9]bilat constant'!M142+('[9]unhcr oda constant'!M142*'[9]oda contribs constant'!$X$105)+('[9]oda contribs constant'!$Y$105*'[9]unrwa oda constant'!M142)+('[9]oda contribs constant'!$Z$105*'[9]wfp oda constant adj'!M142)+('[9]eu multilat shares constant'!J$72*'[9]eu total ha constant'!M142)+'[9]Imputed CERF'!M142</f>
        <v>0</v>
      </c>
      <c r="K35" s="71">
        <f>'[9]bilat constant'!N142+('[9]unhcr oda constant'!N142*'[9]oda contribs constant'!$AA$105)+('[9]oda contribs constant'!$AB$105*'[9]unrwa oda constant'!N142)+('[9]oda contribs constant'!$AC$105*'[9]wfp oda constant adj'!N142)+('[9]eu multilat shares constant'!K$72*'[9]eu total ha constant'!N142)+'[9]Imputed CERF'!N142</f>
        <v>0</v>
      </c>
      <c r="L35" s="71">
        <f>'[9]bilat constant'!O142+('[9]unhcr oda constant'!O142*'[9]oda contribs constant'!$AD$105)+('[9]oda contribs constant'!$AE$105*'[9]unrwa oda constant'!O142)+('[9]oda contribs constant'!$AF$105*'[9]wfp oda constant adj'!O142)+('[9]eu multilat shares constant'!L$72*'[9]eu total ha constant'!O142)+'[9]Imputed CERF'!O142</f>
        <v>0</v>
      </c>
      <c r="M35" s="71">
        <f>'[9]bilat constant'!P142+('[9]unhcr oda constant'!P142*'[9]oda contribs constant'!$AG$105)+('[9]oda contribs constant'!$AH$105*'[9]unrwa oda constant'!P142)+('[9]oda contribs constant'!$AI$105*'[9]wfp oda constant adj'!P142)+('[9]eu multilat shares constant'!M$72*'[9]eu total ha constant'!P142)+'[9]Imputed CERF'!P142</f>
        <v>0</v>
      </c>
      <c r="N35" s="71">
        <f>'[9]bilat constant'!Q142+('[9]unhcr oda constant'!Q142*'[9]oda contribs constant'!$AJ$105)+('[9]oda contribs constant'!$AK$105*'[9]unrwa oda constant'!Q142)+('[9]oda contribs constant'!$AL$105*'[9]wfp oda constant adj'!Q142)+('[9]eu multilat shares constant'!N$72*'[9]eu total ha constant'!Q142)+'[9]Imputed CERF'!Q142</f>
        <v>0</v>
      </c>
      <c r="O35" s="71">
        <f>'[9]bilat constant'!R142+('[9]unhcr oda constant'!R142*'[9]oda contribs constant'!$AM$105)+('[9]oda contribs constant'!$AN$105*'[9]unrwa oda constant'!R142)+('[9]oda contribs constant'!$AO$105*'[9]wfp oda constant adj'!R142)+('[9]eu multilat shares constant'!O$72*'[9]eu total ha constant'!R142)+'[9]Imputed CERF'!R142</f>
        <v>0</v>
      </c>
      <c r="P35" s="71">
        <f>'[9]bilat constant'!S142+('[9]unhcr oda constant'!S142*'[9]oda contribs constant'!$AP$105)+('[9]oda contribs constant'!$AQ$105*'[9]unrwa oda constant'!S142)+('[9]oda contribs constant'!$AR$105*'[9]wfp oda constant adj'!S142)+('[9]eu multilat shares constant'!P$72*'[9]eu total ha constant'!S142)+'[9]Imputed CERF'!S142</f>
        <v>0</v>
      </c>
      <c r="Q35" s="71">
        <f>'[9]bilat constant'!T142+('[9]unhcr oda constant'!T142*'[9]oda contribs constant'!$AS$105)+('[9]oda contribs constant'!$AT$105*'[9]unrwa oda constant'!T142)+('[9]oda contribs constant'!$AU$105*'[9]wfp oda constant adj'!T142)+('[9]eu multilat shares constant'!Q$72*'[9]eu total ha constant'!T142)+'[9]Imputed CERF'!T142</f>
        <v>0</v>
      </c>
      <c r="S35" s="74" t="e">
        <f t="shared" si="1"/>
        <v>#DIV/0!</v>
      </c>
    </row>
    <row r="36" spans="1:19" ht="13.5">
      <c r="A36" s="7" t="s">
        <v>5</v>
      </c>
      <c r="B36" s="91" t="s">
        <v>99</v>
      </c>
      <c r="C36" s="71">
        <f>'[9]bilat constant'!F41+('[9]unhcr oda constant'!F41*'[9]oda contribs constant'!$C$105)+('[9]oda contribs constant'!$D$105*'[9]unrwa oda constant'!F41)+('[9]oda contribs constant'!$E$105*'[9]wfp oda constant adj'!F41)+('[9]eu multilat shares constant'!C$72*'[9]eu total ha constant'!F41)+'[9]Imputed CERF'!F41</f>
        <v>0.9351355763912322</v>
      </c>
      <c r="D36" s="71">
        <f>'[9]bilat constant'!G41+('[9]unhcr oda constant'!G41*'[9]oda contribs constant'!$F$105)+('[9]oda contribs constant'!$G$105*'[9]unrwa oda constant'!G41)+('[9]oda contribs constant'!$H$105*'[9]wfp oda constant adj'!G41)+('[9]eu multilat shares constant'!D$72*'[9]eu total ha constant'!G41)+'[9]Imputed CERF'!G41</f>
        <v>0.5087503600290447</v>
      </c>
      <c r="E36" s="71">
        <f>'[9]bilat constant'!H41+('[9]unhcr oda constant'!H41*'[9]oda contribs constant'!$I$105)+('[9]oda contribs constant'!$J$105*'[9]unrwa oda constant'!H41)+('[9]oda contribs constant'!$K$105*'[9]wfp oda constant adj'!H41)+('[9]eu multilat shares constant'!E$72*'[9]eu total ha constant'!H41)+'[9]Imputed CERF'!H41</f>
        <v>0.8028467524510925</v>
      </c>
      <c r="F36" s="71">
        <f>'[9]bilat constant'!I41+('[9]unhcr oda constant'!I41*'[9]oda contribs constant'!$L$105)+('[9]oda contribs constant'!$M$105*'[9]unrwa oda constant'!I41)+('[9]oda contribs constant'!$N$105*'[9]wfp oda constant adj'!I41)+('[9]eu multilat shares constant'!F$72*'[9]eu total ha constant'!I41)+'[9]Imputed CERF'!I41</f>
        <v>0.4631968319820176</v>
      </c>
      <c r="G36" s="71">
        <f>'[9]bilat constant'!J41+('[9]unhcr oda constant'!J41*'[9]oda contribs constant'!$O$105)+('[9]oda contribs constant'!$P$105*'[9]unrwa oda constant'!J41)+('[9]oda contribs constant'!$Q$105*'[9]wfp oda constant adj'!J41)+('[9]eu multilat shares constant'!G$72*'[9]eu total ha constant'!J41)+'[9]Imputed CERF'!J41</f>
        <v>0.47413003528444564</v>
      </c>
      <c r="H36" s="71">
        <f>'[9]bilat constant'!K41+('[9]unhcr oda constant'!K41*'[9]oda contribs constant'!$R$105)+('[9]oda contribs constant'!$S$105*'[9]unrwa oda constant'!K41)+('[9]oda contribs constant'!$T$105*'[9]wfp oda constant adj'!K41)+('[9]eu multilat shares constant'!H$72*'[9]eu total ha constant'!K41)+'[9]Imputed CERF'!K41</f>
        <v>0.5563253643954574</v>
      </c>
      <c r="I36" s="71">
        <f>'[9]bilat constant'!L41+('[9]unhcr oda constant'!L41*'[9]oda contribs constant'!$U$105)+('[9]oda contribs constant'!$V$105*'[9]unrwa oda constant'!L41)+('[9]oda contribs constant'!$W$105*'[9]wfp oda constant adj'!L41)+('[9]eu multilat shares constant'!I$72*'[9]eu total ha constant'!L41)+'[9]Imputed CERF'!L41</f>
        <v>0.19122750948917694</v>
      </c>
      <c r="J36" s="71">
        <f>'[9]bilat constant'!M41+('[9]unhcr oda constant'!M41*'[9]oda contribs constant'!$X$105)+('[9]oda contribs constant'!$Y$105*'[9]unrwa oda constant'!M41)+('[9]oda contribs constant'!$Z$105*'[9]wfp oda constant adj'!M41)+('[9]eu multilat shares constant'!J$72*'[9]eu total ha constant'!M41)+'[9]Imputed CERF'!M41</f>
        <v>0.3596152921910045</v>
      </c>
      <c r="K36" s="71">
        <f>'[9]bilat constant'!N41+('[9]unhcr oda constant'!N41*'[9]oda contribs constant'!$AA$105)+('[9]oda contribs constant'!$AB$105*'[9]unrwa oda constant'!N41)+('[9]oda contribs constant'!$AC$105*'[9]wfp oda constant adj'!N41)+('[9]eu multilat shares constant'!K$72*'[9]eu total ha constant'!N41)+'[9]Imputed CERF'!N41</f>
        <v>0.47279414500112477</v>
      </c>
      <c r="L36" s="71">
        <f>'[9]bilat constant'!O41+('[9]unhcr oda constant'!O41*'[9]oda contribs constant'!$AD$105)+('[9]oda contribs constant'!$AE$105*'[9]unrwa oda constant'!O41)+('[9]oda contribs constant'!$AF$105*'[9]wfp oda constant adj'!O41)+('[9]eu multilat shares constant'!L$72*'[9]eu total ha constant'!O41)+'[9]Imputed CERF'!O41</f>
        <v>0.49478633353092977</v>
      </c>
      <c r="M36" s="71">
        <f>'[9]bilat constant'!P41+('[9]unhcr oda constant'!P41*'[9]oda contribs constant'!$AG$105)+('[9]oda contribs constant'!$AH$105*'[9]unrwa oda constant'!P41)+('[9]oda contribs constant'!$AI$105*'[9]wfp oda constant adj'!P41)+('[9]eu multilat shares constant'!M$72*'[9]eu total ha constant'!P41)+'[9]Imputed CERF'!P41</f>
        <v>0.19293948495408275</v>
      </c>
      <c r="N36" s="71">
        <f>'[9]bilat constant'!Q41+('[9]unhcr oda constant'!Q41*'[9]oda contribs constant'!$AJ$105)+('[9]oda contribs constant'!$AK$105*'[9]unrwa oda constant'!Q41)+('[9]oda contribs constant'!$AL$105*'[9]wfp oda constant adj'!Q41)+('[9]eu multilat shares constant'!N$72*'[9]eu total ha constant'!Q41)+'[9]Imputed CERF'!Q41</f>
        <v>1.093698383556715</v>
      </c>
      <c r="O36" s="71">
        <f>'[9]bilat constant'!R41+('[9]unhcr oda constant'!R41*'[9]oda contribs constant'!$AM$105)+('[9]oda contribs constant'!$AN$105*'[9]unrwa oda constant'!R41)+('[9]oda contribs constant'!$AO$105*'[9]wfp oda constant adj'!R41)+('[9]eu multilat shares constant'!O$72*'[9]eu total ha constant'!R41)+'[9]Imputed CERF'!R41</f>
        <v>1.1581439139584933</v>
      </c>
      <c r="P36" s="71">
        <f>'[9]bilat constant'!S41+('[9]unhcr oda constant'!S41*'[9]oda contribs constant'!$AP$105)+('[9]oda contribs constant'!$AQ$105*'[9]unrwa oda constant'!S41)+('[9]oda contribs constant'!$AR$105*'[9]wfp oda constant adj'!S41)+('[9]eu multilat shares constant'!P$72*'[9]eu total ha constant'!S41)+'[9]Imputed CERF'!S41</f>
        <v>3.5441656786540796</v>
      </c>
      <c r="Q36" s="71">
        <f>'[9]bilat constant'!T41+('[9]unhcr oda constant'!T41*'[9]oda contribs constant'!$AS$105)+('[9]oda contribs constant'!$AT$105*'[9]unrwa oda constant'!T41)+('[9]oda contribs constant'!$AU$105*'[9]wfp oda constant adj'!T41)+('[9]eu multilat shares constant'!Q$72*'[9]eu total ha constant'!T41)+'[9]Imputed CERF'!T41</f>
        <v>2.988591221875366</v>
      </c>
      <c r="S36" s="74">
        <f t="shared" si="1"/>
        <v>-0.1567574733102479</v>
      </c>
    </row>
    <row r="37" spans="1:19" ht="13.5">
      <c r="A37" s="7" t="s">
        <v>49</v>
      </c>
      <c r="B37" s="91" t="s">
        <v>99</v>
      </c>
      <c r="C37" s="71">
        <f>'[9]bilat constant'!F42+('[9]unhcr oda constant'!F42*'[9]oda contribs constant'!$C$105)+('[9]oda contribs constant'!$D$105*'[9]unrwa oda constant'!F42)+('[9]oda contribs constant'!$E$105*'[9]wfp oda constant adj'!F42)+('[9]eu multilat shares constant'!C$72*'[9]eu total ha constant'!F42)+'[9]Imputed CERF'!F42</f>
        <v>10.687247807287239</v>
      </c>
      <c r="D37" s="71">
        <f>'[9]bilat constant'!G42+('[9]unhcr oda constant'!G42*'[9]oda contribs constant'!$F$105)+('[9]oda contribs constant'!$G$105*'[9]unrwa oda constant'!G42)+('[9]oda contribs constant'!$H$105*'[9]wfp oda constant adj'!G42)+('[9]eu multilat shares constant'!D$72*'[9]eu total ha constant'!G42)+'[9]Imputed CERF'!G42</f>
        <v>3.0467759965698678</v>
      </c>
      <c r="E37" s="71">
        <f>'[9]bilat constant'!H42+('[9]unhcr oda constant'!H42*'[9]oda contribs constant'!$I$105)+('[9]oda contribs constant'!$J$105*'[9]unrwa oda constant'!H42)+('[9]oda contribs constant'!$K$105*'[9]wfp oda constant adj'!H42)+('[9]eu multilat shares constant'!E$72*'[9]eu total ha constant'!H42)+'[9]Imputed CERF'!H42</f>
        <v>0.9107391527874948</v>
      </c>
      <c r="F37" s="71">
        <f>'[9]bilat constant'!I42+('[9]unhcr oda constant'!I42*'[9]oda contribs constant'!$L$105)+('[9]oda contribs constant'!$M$105*'[9]unrwa oda constant'!I42)+('[9]oda contribs constant'!$N$105*'[9]wfp oda constant adj'!I42)+('[9]eu multilat shares constant'!F$72*'[9]eu total ha constant'!I42)+'[9]Imputed CERF'!I42</f>
        <v>0.27133997357008194</v>
      </c>
      <c r="G37" s="71">
        <f>'[9]bilat constant'!J42+('[9]unhcr oda constant'!J42*'[9]oda contribs constant'!$O$105)+('[9]oda contribs constant'!$P$105*'[9]unrwa oda constant'!J42)+('[9]oda contribs constant'!$Q$105*'[9]wfp oda constant adj'!J42)+('[9]eu multilat shares constant'!G$72*'[9]eu total ha constant'!J42)+'[9]Imputed CERF'!J42</f>
        <v>1.5255003310700093</v>
      </c>
      <c r="H37" s="71">
        <f>'[9]bilat constant'!K42+('[9]unhcr oda constant'!K42*'[9]oda contribs constant'!$R$105)+('[9]oda contribs constant'!$S$105*'[9]unrwa oda constant'!K42)+('[9]oda contribs constant'!$T$105*'[9]wfp oda constant adj'!K42)+('[9]eu multilat shares constant'!H$72*'[9]eu total ha constant'!K42)+'[9]Imputed CERF'!K42</f>
        <v>6.8811743142598605</v>
      </c>
      <c r="I37" s="71">
        <f>'[9]bilat constant'!L42+('[9]unhcr oda constant'!L42*'[9]oda contribs constant'!$U$105)+('[9]oda contribs constant'!$V$105*'[9]unrwa oda constant'!L42)+('[9]oda contribs constant'!$W$105*'[9]wfp oda constant adj'!L42)+('[9]eu multilat shares constant'!I$72*'[9]eu total ha constant'!L42)+'[9]Imputed CERF'!L42</f>
        <v>4.581108855105233</v>
      </c>
      <c r="J37" s="71">
        <f>'[9]bilat constant'!M42+('[9]unhcr oda constant'!M42*'[9]oda contribs constant'!$X$105)+('[9]oda contribs constant'!$Y$105*'[9]unrwa oda constant'!M42)+('[9]oda contribs constant'!$Z$105*'[9]wfp oda constant adj'!M42)+('[9]eu multilat shares constant'!J$72*'[9]eu total ha constant'!M42)+'[9]Imputed CERF'!M42</f>
        <v>8.94497800557178</v>
      </c>
      <c r="K37" s="71">
        <f>'[9]bilat constant'!N42+('[9]unhcr oda constant'!N42*'[9]oda contribs constant'!$AA$105)+('[9]oda contribs constant'!$AB$105*'[9]unrwa oda constant'!N42)+('[9]oda contribs constant'!$AC$105*'[9]wfp oda constant adj'!N42)+('[9]eu multilat shares constant'!K$72*'[9]eu total ha constant'!N42)+'[9]Imputed CERF'!N42</f>
        <v>14.171706630608517</v>
      </c>
      <c r="L37" s="71">
        <f>'[9]bilat constant'!O42+('[9]unhcr oda constant'!O42*'[9]oda contribs constant'!$AD$105)+('[9]oda contribs constant'!$AE$105*'[9]unrwa oda constant'!O42)+('[9]oda contribs constant'!$AF$105*'[9]wfp oda constant adj'!O42)+('[9]eu multilat shares constant'!L$72*'[9]eu total ha constant'!O42)+'[9]Imputed CERF'!O42</f>
        <v>15.97432048004427</v>
      </c>
      <c r="M37" s="71">
        <f>'[9]bilat constant'!P42+('[9]unhcr oda constant'!P42*'[9]oda contribs constant'!$AG$105)+('[9]oda contribs constant'!$AH$105*'[9]unrwa oda constant'!P42)+('[9]oda contribs constant'!$AI$105*'[9]wfp oda constant adj'!P42)+('[9]eu multilat shares constant'!M$72*'[9]eu total ha constant'!P42)+'[9]Imputed CERF'!P42</f>
        <v>18.65383927171595</v>
      </c>
      <c r="N37" s="71">
        <f>'[9]bilat constant'!Q42+('[9]unhcr oda constant'!Q42*'[9]oda contribs constant'!$AJ$105)+('[9]oda contribs constant'!$AK$105*'[9]unrwa oda constant'!Q42)+('[9]oda contribs constant'!$AL$105*'[9]wfp oda constant adj'!Q42)+('[9]eu multilat shares constant'!N$72*'[9]eu total ha constant'!Q42)+'[9]Imputed CERF'!Q42</f>
        <v>15.217634875770012</v>
      </c>
      <c r="O37" s="71">
        <f>'[9]bilat constant'!R42+('[9]unhcr oda constant'!R42*'[9]oda contribs constant'!$AM$105)+('[9]oda contribs constant'!$AN$105*'[9]unrwa oda constant'!R42)+('[9]oda contribs constant'!$AO$105*'[9]wfp oda constant adj'!R42)+('[9]eu multilat shares constant'!O$72*'[9]eu total ha constant'!R42)+'[9]Imputed CERF'!R42</f>
        <v>17.622792240162816</v>
      </c>
      <c r="P37" s="71">
        <f>'[9]bilat constant'!S42+('[9]unhcr oda constant'!S42*'[9]oda contribs constant'!$AP$105)+('[9]oda contribs constant'!$AQ$105*'[9]unrwa oda constant'!S42)+('[9]oda contribs constant'!$AR$105*'[9]wfp oda constant adj'!S42)+('[9]eu multilat shares constant'!P$72*'[9]eu total ha constant'!S42)+'[9]Imputed CERF'!S42</f>
        <v>14.2293688142694</v>
      </c>
      <c r="Q37" s="71">
        <f>'[9]bilat constant'!T42+('[9]unhcr oda constant'!T42*'[9]oda contribs constant'!$AS$105)+('[9]oda contribs constant'!$AT$105*'[9]unrwa oda constant'!T42)+('[9]oda contribs constant'!$AU$105*'[9]wfp oda constant adj'!T42)+('[9]eu multilat shares constant'!Q$72*'[9]eu total ha constant'!T42)+'[9]Imputed CERF'!T42</f>
        <v>13.341448537256856</v>
      </c>
      <c r="S37" s="74">
        <f t="shared" si="1"/>
        <v>-0.062400538534226876</v>
      </c>
    </row>
    <row r="38" spans="1:19" ht="13.5">
      <c r="A38" s="7" t="s">
        <v>114</v>
      </c>
      <c r="B38" s="91" t="s">
        <v>99</v>
      </c>
      <c r="C38" s="71">
        <f>'[9]bilat constant'!F143+('[9]unhcr oda constant'!F143*'[9]oda contribs constant'!$C$105)+('[9]oda contribs constant'!$D$105*'[9]unrwa oda constant'!F143)+('[9]oda contribs constant'!$E$105*'[9]wfp oda constant adj'!F143)+('[9]eu multilat shares constant'!C$72*'[9]eu total ha constant'!F143)+'[9]Imputed CERF'!F143</f>
        <v>5.0826917229580015</v>
      </c>
      <c r="D38" s="71">
        <f>'[9]bilat constant'!G143+('[9]unhcr oda constant'!G143*'[9]oda contribs constant'!$F$105)+('[9]oda contribs constant'!$G$105*'[9]unrwa oda constant'!G143)+('[9]oda contribs constant'!$H$105*'[9]wfp oda constant adj'!G143)+('[9]eu multilat shares constant'!D$72*'[9]eu total ha constant'!G143)+'[9]Imputed CERF'!G143</f>
        <v>4.109894368805358</v>
      </c>
      <c r="E38" s="71">
        <f>'[9]bilat constant'!H143+('[9]unhcr oda constant'!H143*'[9]oda contribs constant'!$I$105)+('[9]oda contribs constant'!$J$105*'[9]unrwa oda constant'!H143)+('[9]oda contribs constant'!$K$105*'[9]wfp oda constant adj'!H143)+('[9]eu multilat shares constant'!E$72*'[9]eu total ha constant'!H143)+'[9]Imputed CERF'!H143</f>
        <v>5.375443596431376</v>
      </c>
      <c r="F38" s="71">
        <f>'[9]bilat constant'!I143+('[9]unhcr oda constant'!I143*'[9]oda contribs constant'!$L$105)+('[9]oda contribs constant'!$M$105*'[9]unrwa oda constant'!I143)+('[9]oda contribs constant'!$N$105*'[9]wfp oda constant adj'!I143)+('[9]eu multilat shares constant'!F$72*'[9]eu total ha constant'!I143)+'[9]Imputed CERF'!I143</f>
        <v>7.5792040661386775</v>
      </c>
      <c r="G38" s="71">
        <f>'[9]bilat constant'!J143+('[9]unhcr oda constant'!J143*'[9]oda contribs constant'!$O$105)+('[9]oda contribs constant'!$P$105*'[9]unrwa oda constant'!J143)+('[9]oda contribs constant'!$Q$105*'[9]wfp oda constant adj'!J143)+('[9]eu multilat shares constant'!G$72*'[9]eu total ha constant'!J143)+'[9]Imputed CERF'!J143</f>
        <v>5.624781758480996</v>
      </c>
      <c r="H38" s="71">
        <f>'[9]bilat constant'!K143+('[9]unhcr oda constant'!K143*'[9]oda contribs constant'!$R$105)+('[9]oda contribs constant'!$S$105*'[9]unrwa oda constant'!K143)+('[9]oda contribs constant'!$T$105*'[9]wfp oda constant adj'!K143)+('[9]eu multilat shares constant'!H$72*'[9]eu total ha constant'!K143)+'[9]Imputed CERF'!K143</f>
        <v>8.604193446329472</v>
      </c>
      <c r="I38" s="71">
        <f>'[9]bilat constant'!L143+('[9]unhcr oda constant'!L143*'[9]oda contribs constant'!$U$105)+('[9]oda contribs constant'!$V$105*'[9]unrwa oda constant'!L143)+('[9]oda contribs constant'!$W$105*'[9]wfp oda constant adj'!L143)+('[9]eu multilat shares constant'!I$72*'[9]eu total ha constant'!L143)+'[9]Imputed CERF'!L143</f>
        <v>3.5649881863975623</v>
      </c>
      <c r="J38" s="71">
        <f>'[9]bilat constant'!M143+('[9]unhcr oda constant'!M143*'[9]oda contribs constant'!$X$105)+('[9]oda contribs constant'!$Y$105*'[9]unrwa oda constant'!M143)+('[9]oda contribs constant'!$Z$105*'[9]wfp oda constant adj'!M143)+('[9]eu multilat shares constant'!J$72*'[9]eu total ha constant'!M143)+'[9]Imputed CERF'!M143</f>
        <v>3.015079785604665</v>
      </c>
      <c r="K38" s="71">
        <f>'[9]bilat constant'!N143+('[9]unhcr oda constant'!N143*'[9]oda contribs constant'!$AA$105)+('[9]oda contribs constant'!$AB$105*'[9]unrwa oda constant'!N143)+('[9]oda contribs constant'!$AC$105*'[9]wfp oda constant adj'!N143)+('[9]eu multilat shares constant'!K$72*'[9]eu total ha constant'!N143)+'[9]Imputed CERF'!N143</f>
        <v>1.1979435118837793</v>
      </c>
      <c r="L38" s="71">
        <f>'[9]bilat constant'!O143+('[9]unhcr oda constant'!O143*'[9]oda contribs constant'!$AD$105)+('[9]oda contribs constant'!$AE$105*'[9]unrwa oda constant'!O143)+('[9]oda contribs constant'!$AF$105*'[9]wfp oda constant adj'!O143)+('[9]eu multilat shares constant'!L$72*'[9]eu total ha constant'!O143)+'[9]Imputed CERF'!O143</f>
        <v>1.8872390613427</v>
      </c>
      <c r="M38" s="71">
        <f>'[9]bilat constant'!P143+('[9]unhcr oda constant'!P143*'[9]oda contribs constant'!$AG$105)+('[9]oda contribs constant'!$AH$105*'[9]unrwa oda constant'!P143)+('[9]oda contribs constant'!$AI$105*'[9]wfp oda constant adj'!P143)+('[9]eu multilat shares constant'!M$72*'[9]eu total ha constant'!P143)+'[9]Imputed CERF'!P143</f>
        <v>2.4041927405827384</v>
      </c>
      <c r="N38" s="71">
        <f>'[9]bilat constant'!Q143+('[9]unhcr oda constant'!Q143*'[9]oda contribs constant'!$AJ$105)+('[9]oda contribs constant'!$AK$105*'[9]unrwa oda constant'!Q143)+('[9]oda contribs constant'!$AL$105*'[9]wfp oda constant adj'!Q143)+('[9]eu multilat shares constant'!N$72*'[9]eu total ha constant'!Q143)+'[9]Imputed CERF'!Q143</f>
        <v>2.269040033709852</v>
      </c>
      <c r="O38" s="71">
        <f>'[9]bilat constant'!R143+('[9]unhcr oda constant'!R143*'[9]oda contribs constant'!$AM$105)+('[9]oda contribs constant'!$AN$105*'[9]unrwa oda constant'!R143)+('[9]oda contribs constant'!$AO$105*'[9]wfp oda constant adj'!R143)+('[9]eu multilat shares constant'!O$72*'[9]eu total ha constant'!R143)+'[9]Imputed CERF'!R143</f>
        <v>2.286867433724161</v>
      </c>
      <c r="P38" s="71">
        <f>'[9]bilat constant'!S143+('[9]unhcr oda constant'!S143*'[9]oda contribs constant'!$AP$105)+('[9]oda contribs constant'!$AQ$105*'[9]unrwa oda constant'!S143)+('[9]oda contribs constant'!$AR$105*'[9]wfp oda constant adj'!S143)+('[9]eu multilat shares constant'!P$72*'[9]eu total ha constant'!S143)+'[9]Imputed CERF'!S143</f>
        <v>2.9566547539729497</v>
      </c>
      <c r="Q38" s="71">
        <f>'[9]bilat constant'!T143+('[9]unhcr oda constant'!T143*'[9]oda contribs constant'!$AS$105)+('[9]oda contribs constant'!$AT$105*'[9]unrwa oda constant'!T143)+('[9]oda contribs constant'!$AU$105*'[9]wfp oda constant adj'!T143)+('[9]eu multilat shares constant'!Q$72*'[9]eu total ha constant'!T143)+'[9]Imputed CERF'!T143</f>
        <v>3.5563226640079546</v>
      </c>
      <c r="S38" s="74">
        <f t="shared" si="1"/>
        <v>0.20281972700032436</v>
      </c>
    </row>
    <row r="39" spans="1:19" ht="13.5">
      <c r="A39" s="7" t="s">
        <v>115</v>
      </c>
      <c r="B39" s="91" t="s">
        <v>99</v>
      </c>
      <c r="C39" s="71">
        <f>'[9]bilat constant'!F43+('[9]unhcr oda constant'!F43*'[9]oda contribs constant'!$C$105)+('[9]oda contribs constant'!$D$105*'[9]unrwa oda constant'!F43)+('[9]oda contribs constant'!$E$105*'[9]wfp oda constant adj'!F43)+('[9]eu multilat shares constant'!C$72*'[9]eu total ha constant'!F43)+'[9]Imputed CERF'!F43</f>
        <v>0.23329674396651623</v>
      </c>
      <c r="D39" s="71">
        <f>'[9]bilat constant'!G43+('[9]unhcr oda constant'!G43*'[9]oda contribs constant'!$F$105)+('[9]oda contribs constant'!$G$105*'[9]unrwa oda constant'!G43)+('[9]oda contribs constant'!$H$105*'[9]wfp oda constant adj'!G43)+('[9]eu multilat shares constant'!D$72*'[9]eu total ha constant'!G43)+'[9]Imputed CERF'!G43</f>
        <v>0.3289844258529494</v>
      </c>
      <c r="E39" s="71">
        <f>'[9]bilat constant'!H43+('[9]unhcr oda constant'!H43*'[9]oda contribs constant'!$I$105)+('[9]oda contribs constant'!$J$105*'[9]unrwa oda constant'!H43)+('[9]oda contribs constant'!$K$105*'[9]wfp oda constant adj'!H43)+('[9]eu multilat shares constant'!E$72*'[9]eu total ha constant'!H43)+'[9]Imputed CERF'!H43</f>
        <v>0.3380558146173543</v>
      </c>
      <c r="F39" s="71">
        <f>'[9]bilat constant'!I43+('[9]unhcr oda constant'!I43*'[9]oda contribs constant'!$L$105)+('[9]oda contribs constant'!$M$105*'[9]unrwa oda constant'!I43)+('[9]oda contribs constant'!$N$105*'[9]wfp oda constant adj'!I43)+('[9]eu multilat shares constant'!F$72*'[9]eu total ha constant'!I43)+'[9]Imputed CERF'!I43</f>
        <v>0.40347645359828255</v>
      </c>
      <c r="G39" s="71">
        <f>'[9]bilat constant'!J43+('[9]unhcr oda constant'!J43*'[9]oda contribs constant'!$O$105)+('[9]oda contribs constant'!$P$105*'[9]unrwa oda constant'!J43)+('[9]oda contribs constant'!$Q$105*'[9]wfp oda constant adj'!J43)+('[9]eu multilat shares constant'!G$72*'[9]eu total ha constant'!J43)+'[9]Imputed CERF'!J43</f>
        <v>0.7321263373881522</v>
      </c>
      <c r="H39" s="71">
        <f>'[9]bilat constant'!K43+('[9]unhcr oda constant'!K43*'[9]oda contribs constant'!$R$105)+('[9]oda contribs constant'!$S$105*'[9]unrwa oda constant'!K43)+('[9]oda contribs constant'!$T$105*'[9]wfp oda constant adj'!K43)+('[9]eu multilat shares constant'!H$72*'[9]eu total ha constant'!K43)+'[9]Imputed CERF'!K43</f>
        <v>0.18111533324625118</v>
      </c>
      <c r="I39" s="71">
        <f>'[9]bilat constant'!L43+('[9]unhcr oda constant'!L43*'[9]oda contribs constant'!$U$105)+('[9]oda contribs constant'!$V$105*'[9]unrwa oda constant'!L43)+('[9]oda contribs constant'!$W$105*'[9]wfp oda constant adj'!L43)+('[9]eu multilat shares constant'!I$72*'[9]eu total ha constant'!L43)+'[9]Imputed CERF'!L43</f>
        <v>7.951183113631287</v>
      </c>
      <c r="J39" s="71">
        <f>'[9]bilat constant'!M43+('[9]unhcr oda constant'!M43*'[9]oda contribs constant'!$X$105)+('[9]oda contribs constant'!$Y$105*'[9]unrwa oda constant'!M43)+('[9]oda contribs constant'!$Z$105*'[9]wfp oda constant adj'!M43)+('[9]eu multilat shares constant'!J$72*'[9]eu total ha constant'!M43)+'[9]Imputed CERF'!M43</f>
        <v>0.3764786942157795</v>
      </c>
      <c r="K39" s="71">
        <f>'[9]bilat constant'!N43+('[9]unhcr oda constant'!N43*'[9]oda contribs constant'!$AA$105)+('[9]oda contribs constant'!$AB$105*'[9]unrwa oda constant'!N43)+('[9]oda contribs constant'!$AC$105*'[9]wfp oda constant adj'!N43)+('[9]eu multilat shares constant'!K$72*'[9]eu total ha constant'!N43)+'[9]Imputed CERF'!N43</f>
        <v>0.4314292778710148</v>
      </c>
      <c r="L39" s="71">
        <f>'[9]bilat constant'!O43+('[9]unhcr oda constant'!O43*'[9]oda contribs constant'!$AD$105)+('[9]oda contribs constant'!$AE$105*'[9]unrwa oda constant'!O43)+('[9]oda contribs constant'!$AF$105*'[9]wfp oda constant adj'!O43)+('[9]eu multilat shares constant'!L$72*'[9]eu total ha constant'!O43)+'[9]Imputed CERF'!O43</f>
        <v>0.3408977263533955</v>
      </c>
      <c r="M39" s="71">
        <f>'[9]bilat constant'!P43+('[9]unhcr oda constant'!P43*'[9]oda contribs constant'!$AG$105)+('[9]oda contribs constant'!$AH$105*'[9]unrwa oda constant'!P43)+('[9]oda contribs constant'!$AI$105*'[9]wfp oda constant adj'!P43)+('[9]eu multilat shares constant'!M$72*'[9]eu total ha constant'!P43)+'[9]Imputed CERF'!P43</f>
        <v>0.1942293780263416</v>
      </c>
      <c r="N39" s="71">
        <f>'[9]bilat constant'!Q43+('[9]unhcr oda constant'!Q43*'[9]oda contribs constant'!$AJ$105)+('[9]oda contribs constant'!$AK$105*'[9]unrwa oda constant'!Q43)+('[9]oda contribs constant'!$AL$105*'[9]wfp oda constant adj'!Q43)+('[9]eu multilat shares constant'!N$72*'[9]eu total ha constant'!Q43)+'[9]Imputed CERF'!Q43</f>
        <v>0.29157189199932404</v>
      </c>
      <c r="O39" s="71">
        <f>'[9]bilat constant'!R43+('[9]unhcr oda constant'!R43*'[9]oda contribs constant'!$AM$105)+('[9]oda contribs constant'!$AN$105*'[9]unrwa oda constant'!R43)+('[9]oda contribs constant'!$AO$105*'[9]wfp oda constant adj'!R43)+('[9]eu multilat shares constant'!O$72*'[9]eu total ha constant'!R43)+'[9]Imputed CERF'!R43</f>
        <v>0.005355634946411173</v>
      </c>
      <c r="P39" s="71">
        <f>'[9]bilat constant'!S43+('[9]unhcr oda constant'!S43*'[9]oda contribs constant'!$AP$105)+('[9]oda contribs constant'!$AQ$105*'[9]unrwa oda constant'!S43)+('[9]oda contribs constant'!$AR$105*'[9]wfp oda constant adj'!S43)+('[9]eu multilat shares constant'!P$72*'[9]eu total ha constant'!S43)+'[9]Imputed CERF'!S43</f>
        <v>0.7375122288803956</v>
      </c>
      <c r="Q39" s="71">
        <f>'[9]bilat constant'!T43+('[9]unhcr oda constant'!T43*'[9]oda contribs constant'!$AS$105)+('[9]oda contribs constant'!$AT$105*'[9]unrwa oda constant'!T43)+('[9]oda contribs constant'!$AU$105*'[9]wfp oda constant adj'!T43)+('[9]eu multilat shares constant'!Q$72*'[9]eu total ha constant'!T43)+'[9]Imputed CERF'!T43</f>
        <v>0.16435695529304056</v>
      </c>
      <c r="S39" s="74">
        <f t="shared" si="1"/>
        <v>-0.7771468067145844</v>
      </c>
    </row>
    <row r="40" spans="1:19" ht="13.5">
      <c r="A40" s="7" t="s">
        <v>116</v>
      </c>
      <c r="B40" s="91" t="s">
        <v>99</v>
      </c>
      <c r="C40" s="71">
        <f>'[9]bilat constant'!F44+('[9]unhcr oda constant'!F44*'[9]oda contribs constant'!$C$105)+('[9]oda contribs constant'!$D$105*'[9]unrwa oda constant'!F44)+('[9]oda contribs constant'!$E$105*'[9]wfp oda constant adj'!F44)+('[9]eu multilat shares constant'!C$72*'[9]eu total ha constant'!F44)+'[9]Imputed CERF'!F44</f>
        <v>0.7663133303779572</v>
      </c>
      <c r="D40" s="71">
        <f>'[9]bilat constant'!G44+('[9]unhcr oda constant'!G44*'[9]oda contribs constant'!$F$105)+('[9]oda contribs constant'!$G$105*'[9]unrwa oda constant'!G44)+('[9]oda contribs constant'!$H$105*'[9]wfp oda constant adj'!G44)+('[9]eu multilat shares constant'!D$72*'[9]eu total ha constant'!G44)+'[9]Imputed CERF'!G44</f>
        <v>0.26651825404215473</v>
      </c>
      <c r="E40" s="71">
        <f>'[9]bilat constant'!H44+('[9]unhcr oda constant'!H44*'[9]oda contribs constant'!$I$105)+('[9]oda contribs constant'!$J$105*'[9]unrwa oda constant'!H44)+('[9]oda contribs constant'!$K$105*'[9]wfp oda constant adj'!H44)+('[9]eu multilat shares constant'!E$72*'[9]eu total ha constant'!H44)+'[9]Imputed CERF'!H44</f>
        <v>0.40512472188502713</v>
      </c>
      <c r="F40" s="71">
        <f>'[9]bilat constant'!I44+('[9]unhcr oda constant'!I44*'[9]oda contribs constant'!$L$105)+('[9]oda contribs constant'!$M$105*'[9]unrwa oda constant'!I44)+('[9]oda contribs constant'!$N$105*'[9]wfp oda constant adj'!I44)+('[9]eu multilat shares constant'!F$72*'[9]eu total ha constant'!I44)+'[9]Imputed CERF'!I44</f>
        <v>0.11277355154157334</v>
      </c>
      <c r="G40" s="71">
        <f>'[9]bilat constant'!J44+('[9]unhcr oda constant'!J44*'[9]oda contribs constant'!$O$105)+('[9]oda contribs constant'!$P$105*'[9]unrwa oda constant'!J44)+('[9]oda contribs constant'!$Q$105*'[9]wfp oda constant adj'!J44)+('[9]eu multilat shares constant'!G$72*'[9]eu total ha constant'!J44)+'[9]Imputed CERF'!J44</f>
        <v>0.028017556711599518</v>
      </c>
      <c r="H40" s="71">
        <f>'[9]bilat constant'!K44+('[9]unhcr oda constant'!K44*'[9]oda contribs constant'!$R$105)+('[9]oda contribs constant'!$S$105*'[9]unrwa oda constant'!K44)+('[9]oda contribs constant'!$T$105*'[9]wfp oda constant adj'!K44)+('[9]eu multilat shares constant'!H$72*'[9]eu total ha constant'!K44)+'[9]Imputed CERF'!K44</f>
        <v>0.06711294750259755</v>
      </c>
      <c r="I40" s="71">
        <f>'[9]bilat constant'!L44+('[9]unhcr oda constant'!L44*'[9]oda contribs constant'!$U$105)+('[9]oda contribs constant'!$V$105*'[9]unrwa oda constant'!L44)+('[9]oda contribs constant'!$W$105*'[9]wfp oda constant adj'!L44)+('[9]eu multilat shares constant'!I$72*'[9]eu total ha constant'!L44)+'[9]Imputed CERF'!L44</f>
        <v>0.05468434893974695</v>
      </c>
      <c r="J40" s="71">
        <f>'[9]bilat constant'!M44+('[9]unhcr oda constant'!M44*'[9]oda contribs constant'!$X$105)+('[9]oda contribs constant'!$Y$105*'[9]unrwa oda constant'!M44)+('[9]oda contribs constant'!$Z$105*'[9]wfp oda constant adj'!M44)+('[9]eu multilat shares constant'!J$72*'[9]eu total ha constant'!M44)+'[9]Imputed CERF'!M44</f>
        <v>0.27482609487374104</v>
      </c>
      <c r="K40" s="71">
        <f>'[9]bilat constant'!N44+('[9]unhcr oda constant'!N44*'[9]oda contribs constant'!$AA$105)+('[9]oda contribs constant'!$AB$105*'[9]unrwa oda constant'!N44)+('[9]oda contribs constant'!$AC$105*'[9]wfp oda constant adj'!N44)+('[9]eu multilat shares constant'!K$72*'[9]eu total ha constant'!N44)+'[9]Imputed CERF'!N44</f>
        <v>0.06527188706569387</v>
      </c>
      <c r="L40" s="71">
        <f>'[9]bilat constant'!O44+('[9]unhcr oda constant'!O44*'[9]oda contribs constant'!$AD$105)+('[9]oda contribs constant'!$AE$105*'[9]unrwa oda constant'!O44)+('[9]oda contribs constant'!$AF$105*'[9]wfp oda constant adj'!O44)+('[9]eu multilat shares constant'!L$72*'[9]eu total ha constant'!O44)+'[9]Imputed CERF'!O44</f>
        <v>0.03319597704798532</v>
      </c>
      <c r="M40" s="71">
        <f>'[9]bilat constant'!P44+('[9]unhcr oda constant'!P44*'[9]oda contribs constant'!$AG$105)+('[9]oda contribs constant'!$AH$105*'[9]unrwa oda constant'!P44)+('[9]oda contribs constant'!$AI$105*'[9]wfp oda constant adj'!P44)+('[9]eu multilat shares constant'!M$72*'[9]eu total ha constant'!P44)+'[9]Imputed CERF'!P44</f>
        <v>0.03024402775450561</v>
      </c>
      <c r="N40" s="71">
        <f>'[9]bilat constant'!Q44+('[9]unhcr oda constant'!Q44*'[9]oda contribs constant'!$AJ$105)+('[9]oda contribs constant'!$AK$105*'[9]unrwa oda constant'!Q44)+('[9]oda contribs constant'!$AL$105*'[9]wfp oda constant adj'!Q44)+('[9]eu multilat shares constant'!N$72*'[9]eu total ha constant'!Q44)+'[9]Imputed CERF'!Q44</f>
        <v>0.585580965271432</v>
      </c>
      <c r="O40" s="71">
        <f>'[9]bilat constant'!R44+('[9]unhcr oda constant'!R44*'[9]oda contribs constant'!$AM$105)+('[9]oda contribs constant'!$AN$105*'[9]unrwa oda constant'!R44)+('[9]oda contribs constant'!$AO$105*'[9]wfp oda constant adj'!R44)+('[9]eu multilat shares constant'!O$72*'[9]eu total ha constant'!R44)+'[9]Imputed CERF'!R44</f>
        <v>0</v>
      </c>
      <c r="P40" s="71">
        <f>'[9]bilat constant'!S44+('[9]unhcr oda constant'!S44*'[9]oda contribs constant'!$AP$105)+('[9]oda contribs constant'!$AQ$105*'[9]unrwa oda constant'!S44)+('[9]oda contribs constant'!$AR$105*'[9]wfp oda constant adj'!S44)+('[9]eu multilat shares constant'!P$72*'[9]eu total ha constant'!S44)+'[9]Imputed CERF'!S44</f>
        <v>0</v>
      </c>
      <c r="Q40" s="71">
        <f>'[9]bilat constant'!T44+('[9]unhcr oda constant'!T44*'[9]oda contribs constant'!$AS$105)+('[9]oda contribs constant'!$AT$105*'[9]unrwa oda constant'!T44)+('[9]oda contribs constant'!$AU$105*'[9]wfp oda constant adj'!T44)+('[9]eu multilat shares constant'!Q$72*'[9]eu total ha constant'!T44)+'[9]Imputed CERF'!T44</f>
        <v>0.09076738603564326</v>
      </c>
      <c r="S40" s="74" t="e">
        <f t="shared" si="1"/>
        <v>#DIV/0!</v>
      </c>
    </row>
    <row r="41" spans="1:19" ht="13.5">
      <c r="A41" s="7" t="s">
        <v>117</v>
      </c>
      <c r="B41" s="91" t="s">
        <v>99</v>
      </c>
      <c r="C41" s="71">
        <f>'[9]bilat constant'!F100+('[9]unhcr oda constant'!F100*'[9]oda contribs constant'!$C$105)+('[9]oda contribs constant'!$D$105*'[9]unrwa oda constant'!F100)+('[9]oda contribs constant'!$E$105*'[9]wfp oda constant adj'!F100)+('[9]eu multilat shares constant'!C$72*'[9]eu total ha constant'!F100)+'[9]Imputed CERF'!F100</f>
        <v>0.04143594213141212</v>
      </c>
      <c r="D41" s="71">
        <f>'[9]bilat constant'!G100+('[9]unhcr oda constant'!G100*'[9]oda contribs constant'!$F$105)+('[9]oda contribs constant'!$G$105*'[9]unrwa oda constant'!G100)+('[9]oda contribs constant'!$H$105*'[9]wfp oda constant adj'!G100)+('[9]eu multilat shares constant'!D$72*'[9]eu total ha constant'!G100)+'[9]Imputed CERF'!G100</f>
        <v>0</v>
      </c>
      <c r="E41" s="71">
        <f>'[9]bilat constant'!H100+('[9]unhcr oda constant'!H100*'[9]oda contribs constant'!$I$105)+('[9]oda contribs constant'!$J$105*'[9]unrwa oda constant'!H100)+('[9]oda contribs constant'!$K$105*'[9]wfp oda constant adj'!H100)+('[9]eu multilat shares constant'!E$72*'[9]eu total ha constant'!H100)+'[9]Imputed CERF'!H100</f>
        <v>0</v>
      </c>
      <c r="F41" s="71">
        <f>'[9]bilat constant'!I100+('[9]unhcr oda constant'!I100*'[9]oda contribs constant'!$L$105)+('[9]oda contribs constant'!$M$105*'[9]unrwa oda constant'!I100)+('[9]oda contribs constant'!$N$105*'[9]wfp oda constant adj'!I100)+('[9]eu multilat shares constant'!F$72*'[9]eu total ha constant'!I100)+'[9]Imputed CERF'!I100</f>
        <v>0</v>
      </c>
      <c r="G41" s="71">
        <f>'[9]bilat constant'!J100+('[9]unhcr oda constant'!J100*'[9]oda contribs constant'!$O$105)+('[9]oda contribs constant'!$P$105*'[9]unrwa oda constant'!J100)+('[9]oda contribs constant'!$Q$105*'[9]wfp oda constant adj'!J100)+('[9]eu multilat shares constant'!G$72*'[9]eu total ha constant'!J100)+'[9]Imputed CERF'!J100</f>
        <v>0</v>
      </c>
      <c r="H41" s="71">
        <f>'[9]bilat constant'!K100+('[9]unhcr oda constant'!K100*'[9]oda contribs constant'!$R$105)+('[9]oda contribs constant'!$S$105*'[9]unrwa oda constant'!K100)+('[9]oda contribs constant'!$T$105*'[9]wfp oda constant adj'!K100)+('[9]eu multilat shares constant'!H$72*'[9]eu total ha constant'!K100)+'[9]Imputed CERF'!K100</f>
        <v>0</v>
      </c>
      <c r="I41" s="71">
        <f>'[9]bilat constant'!L100+('[9]unhcr oda constant'!L100*'[9]oda contribs constant'!$U$105)+('[9]oda contribs constant'!$V$105*'[9]unrwa oda constant'!L100)+('[9]oda contribs constant'!$W$105*'[9]wfp oda constant adj'!L100)+('[9]eu multilat shares constant'!I$72*'[9]eu total ha constant'!L100)+'[9]Imputed CERF'!L100</f>
        <v>0</v>
      </c>
      <c r="J41" s="71">
        <f>'[9]bilat constant'!M100+('[9]unhcr oda constant'!M100*'[9]oda contribs constant'!$X$105)+('[9]oda contribs constant'!$Y$105*'[9]unrwa oda constant'!M100)+('[9]oda contribs constant'!$Z$105*'[9]wfp oda constant adj'!M100)+('[9]eu multilat shares constant'!J$72*'[9]eu total ha constant'!M100)+'[9]Imputed CERF'!M100</f>
        <v>0</v>
      </c>
      <c r="K41" s="71">
        <f>'[9]bilat constant'!N100+('[9]unhcr oda constant'!N100*'[9]oda contribs constant'!$AA$105)+('[9]oda contribs constant'!$AB$105*'[9]unrwa oda constant'!N100)+('[9]oda contribs constant'!$AC$105*'[9]wfp oda constant adj'!N100)+('[9]eu multilat shares constant'!K$72*'[9]eu total ha constant'!N100)+'[9]Imputed CERF'!N100</f>
        <v>0</v>
      </c>
      <c r="L41" s="71">
        <f>'[9]bilat constant'!O100+('[9]unhcr oda constant'!O100*'[9]oda contribs constant'!$AD$105)+('[9]oda contribs constant'!$AE$105*'[9]unrwa oda constant'!O100)+('[9]oda contribs constant'!$AF$105*'[9]wfp oda constant adj'!O100)+('[9]eu multilat shares constant'!L$72*'[9]eu total ha constant'!O100)+'[9]Imputed CERF'!O100</f>
        <v>0</v>
      </c>
      <c r="M41" s="71">
        <f>'[9]bilat constant'!P100+('[9]unhcr oda constant'!P100*'[9]oda contribs constant'!$AG$105)+('[9]oda contribs constant'!$AH$105*'[9]unrwa oda constant'!P100)+('[9]oda contribs constant'!$AI$105*'[9]wfp oda constant adj'!P100)+('[9]eu multilat shares constant'!M$72*'[9]eu total ha constant'!P100)+'[9]Imputed CERF'!P100</f>
        <v>0</v>
      </c>
      <c r="N41" s="71">
        <f>'[9]bilat constant'!Q100+('[9]unhcr oda constant'!Q100*'[9]oda contribs constant'!$AJ$105)+('[9]oda contribs constant'!$AK$105*'[9]unrwa oda constant'!Q100)+('[9]oda contribs constant'!$AL$105*'[9]wfp oda constant adj'!Q100)+('[9]eu multilat shares constant'!N$72*'[9]eu total ha constant'!Q100)+'[9]Imputed CERF'!Q100</f>
        <v>0</v>
      </c>
      <c r="O41" s="71">
        <f>'[9]bilat constant'!R100+('[9]unhcr oda constant'!R100*'[9]oda contribs constant'!$AM$105)+('[9]oda contribs constant'!$AN$105*'[9]unrwa oda constant'!R100)+('[9]oda contribs constant'!$AO$105*'[9]wfp oda constant adj'!R100)+('[9]eu multilat shares constant'!O$72*'[9]eu total ha constant'!R100)+'[9]Imputed CERF'!R100</f>
        <v>0</v>
      </c>
      <c r="P41" s="71">
        <f>'[9]bilat constant'!S100+('[9]unhcr oda constant'!S100*'[9]oda contribs constant'!$AP$105)+('[9]oda contribs constant'!$AQ$105*'[9]unrwa oda constant'!S100)+('[9]oda contribs constant'!$AR$105*'[9]wfp oda constant adj'!S100)+('[9]eu multilat shares constant'!P$72*'[9]eu total ha constant'!S100)+'[9]Imputed CERF'!S100</f>
        <v>0</v>
      </c>
      <c r="Q41" s="71">
        <f>'[9]bilat constant'!T100+('[9]unhcr oda constant'!T100*'[9]oda contribs constant'!$AS$105)+('[9]oda contribs constant'!$AT$105*'[9]unrwa oda constant'!T100)+('[9]oda contribs constant'!$AU$105*'[9]wfp oda constant adj'!T100)+('[9]eu multilat shares constant'!Q$72*'[9]eu total ha constant'!T100)+'[9]Imputed CERF'!T100</f>
        <v>0</v>
      </c>
      <c r="S41" s="74" t="e">
        <f t="shared" si="1"/>
        <v>#DIV/0!</v>
      </c>
    </row>
    <row r="42" spans="1:19" ht="13.5">
      <c r="A42" s="7" t="s">
        <v>118</v>
      </c>
      <c r="B42" s="91" t="s">
        <v>99</v>
      </c>
      <c r="C42" s="71">
        <f>'[9]bilat constant'!F45+('[9]unhcr oda constant'!F45*'[9]oda contribs constant'!$C$105)+('[9]oda contribs constant'!$D$105*'[9]unrwa oda constant'!F45)+('[9]oda contribs constant'!$E$105*'[9]wfp oda constant adj'!F45)+('[9]eu multilat shares constant'!C$72*'[9]eu total ha constant'!F45)+'[9]Imputed CERF'!F45</f>
        <v>0.20501846797303547</v>
      </c>
      <c r="D42" s="71">
        <f>'[9]bilat constant'!G45+('[9]unhcr oda constant'!G45*'[9]oda contribs constant'!$F$105)+('[9]oda contribs constant'!$G$105*'[9]unrwa oda constant'!G45)+('[9]oda contribs constant'!$H$105*'[9]wfp oda constant adj'!G45)+('[9]eu multilat shares constant'!D$72*'[9]eu total ha constant'!G45)+'[9]Imputed CERF'!G45</f>
        <v>0.0643684668989547</v>
      </c>
      <c r="E42" s="71">
        <f>'[9]bilat constant'!H45+('[9]unhcr oda constant'!H45*'[9]oda contribs constant'!$I$105)+('[9]oda contribs constant'!$J$105*'[9]unrwa oda constant'!H45)+('[9]oda contribs constant'!$K$105*'[9]wfp oda constant adj'!H45)+('[9]eu multilat shares constant'!E$72*'[9]eu total ha constant'!H45)+'[9]Imputed CERF'!H45</f>
        <v>0.18171046263071533</v>
      </c>
      <c r="F42" s="71">
        <f>'[9]bilat constant'!I45+('[9]unhcr oda constant'!I45*'[9]oda contribs constant'!$L$105)+('[9]oda contribs constant'!$M$105*'[9]unrwa oda constant'!I45)+('[9]oda contribs constant'!$N$105*'[9]wfp oda constant adj'!I45)+('[9]eu multilat shares constant'!F$72*'[9]eu total ha constant'!I45)+'[9]Imputed CERF'!I45</f>
        <v>2.085565352403821</v>
      </c>
      <c r="G42" s="71">
        <f>'[9]bilat constant'!J45+('[9]unhcr oda constant'!J45*'[9]oda contribs constant'!$O$105)+('[9]oda contribs constant'!$P$105*'[9]unrwa oda constant'!J45)+('[9]oda contribs constant'!$Q$105*'[9]wfp oda constant adj'!J45)+('[9]eu multilat shares constant'!G$72*'[9]eu total ha constant'!J45)+'[9]Imputed CERF'!J45</f>
        <v>0.19271078232937208</v>
      </c>
      <c r="H42" s="71">
        <f>'[9]bilat constant'!K45+('[9]unhcr oda constant'!K45*'[9]oda contribs constant'!$R$105)+('[9]oda contribs constant'!$S$105*'[9]unrwa oda constant'!K45)+('[9]oda contribs constant'!$T$105*'[9]wfp oda constant adj'!K45)+('[9]eu multilat shares constant'!H$72*'[9]eu total ha constant'!K45)+'[9]Imputed CERF'!K45</f>
        <v>0.16130499159106684</v>
      </c>
      <c r="I42" s="71">
        <f>'[9]bilat constant'!L45+('[9]unhcr oda constant'!L45*'[9]oda contribs constant'!$U$105)+('[9]oda contribs constant'!$V$105*'[9]unrwa oda constant'!L45)+('[9]oda contribs constant'!$W$105*'[9]wfp oda constant adj'!L45)+('[9]eu multilat shares constant'!I$72*'[9]eu total ha constant'!L45)+'[9]Imputed CERF'!L45</f>
        <v>0.6415885931405767</v>
      </c>
      <c r="J42" s="71">
        <f>'[9]bilat constant'!M45+('[9]unhcr oda constant'!M45*'[9]oda contribs constant'!$X$105)+('[9]oda contribs constant'!$Y$105*'[9]unrwa oda constant'!M45)+('[9]oda contribs constant'!$Z$105*'[9]wfp oda constant adj'!M45)+('[9]eu multilat shares constant'!J$72*'[9]eu total ha constant'!M45)+'[9]Imputed CERF'!M45</f>
        <v>0.35489052820630984</v>
      </c>
      <c r="K42" s="71">
        <f>'[9]bilat constant'!N45+('[9]unhcr oda constant'!N45*'[9]oda contribs constant'!$AA$105)+('[9]oda contribs constant'!$AB$105*'[9]unrwa oda constant'!N45)+('[9]oda contribs constant'!$AC$105*'[9]wfp oda constant adj'!N45)+('[9]eu multilat shares constant'!K$72*'[9]eu total ha constant'!N45)+'[9]Imputed CERF'!N45</f>
        <v>1.5912526781804979</v>
      </c>
      <c r="L42" s="71">
        <f>'[9]bilat constant'!O45+('[9]unhcr oda constant'!O45*'[9]oda contribs constant'!$AD$105)+('[9]oda contribs constant'!$AE$105*'[9]unrwa oda constant'!O45)+('[9]oda contribs constant'!$AF$105*'[9]wfp oda constant adj'!O45)+('[9]eu multilat shares constant'!L$72*'[9]eu total ha constant'!O45)+'[9]Imputed CERF'!O45</f>
        <v>0.5127443379375023</v>
      </c>
      <c r="M42" s="71">
        <f>'[9]bilat constant'!P45+('[9]unhcr oda constant'!P45*'[9]oda contribs constant'!$AG$105)+('[9]oda contribs constant'!$AH$105*'[9]unrwa oda constant'!P45)+('[9]oda contribs constant'!$AI$105*'[9]wfp oda constant adj'!P45)+('[9]eu multilat shares constant'!M$72*'[9]eu total ha constant'!P45)+'[9]Imputed CERF'!P45</f>
        <v>0.6280323604659477</v>
      </c>
      <c r="N42" s="71">
        <f>'[9]bilat constant'!Q45+('[9]unhcr oda constant'!Q45*'[9]oda contribs constant'!$AJ$105)+('[9]oda contribs constant'!$AK$105*'[9]unrwa oda constant'!Q45)+('[9]oda contribs constant'!$AL$105*'[9]wfp oda constant adj'!Q45)+('[9]eu multilat shares constant'!N$72*'[9]eu total ha constant'!Q45)+'[9]Imputed CERF'!Q45</f>
        <v>0.9076369841707145</v>
      </c>
      <c r="O42" s="71">
        <f>'[9]bilat constant'!R45+('[9]unhcr oda constant'!R45*'[9]oda contribs constant'!$AM$105)+('[9]oda contribs constant'!$AN$105*'[9]unrwa oda constant'!R45)+('[9]oda contribs constant'!$AO$105*'[9]wfp oda constant adj'!R45)+('[9]eu multilat shares constant'!O$72*'[9]eu total ha constant'!R45)+'[9]Imputed CERF'!R45</f>
        <v>3.232515438361702</v>
      </c>
      <c r="P42" s="71">
        <f>'[9]bilat constant'!S45+('[9]unhcr oda constant'!S45*'[9]oda contribs constant'!$AP$105)+('[9]oda contribs constant'!$AQ$105*'[9]unrwa oda constant'!S45)+('[9]oda contribs constant'!$AR$105*'[9]wfp oda constant adj'!S45)+('[9]eu multilat shares constant'!P$72*'[9]eu total ha constant'!S45)+'[9]Imputed CERF'!S45</f>
        <v>3.0604552340776157</v>
      </c>
      <c r="Q42" s="71">
        <f>'[9]bilat constant'!T45+('[9]unhcr oda constant'!T45*'[9]oda contribs constant'!$AS$105)+('[9]oda contribs constant'!$AT$105*'[9]unrwa oda constant'!T45)+('[9]oda contribs constant'!$AU$105*'[9]wfp oda constant adj'!T45)+('[9]eu multilat shares constant'!Q$72*'[9]eu total ha constant'!T45)+'[9]Imputed CERF'!T45</f>
        <v>3.4869690704317344</v>
      </c>
      <c r="S42" s="74">
        <f t="shared" si="1"/>
        <v>0.1393628737336081</v>
      </c>
    </row>
    <row r="43" spans="1:19" ht="13.5">
      <c r="A43" s="7" t="s">
        <v>6</v>
      </c>
      <c r="B43" s="91" t="s">
        <v>99</v>
      </c>
      <c r="C43" s="71">
        <f>'[9]bilat constant'!F46+('[9]unhcr oda constant'!F46*'[9]oda contribs constant'!$C$105)+('[9]oda contribs constant'!$D$105*'[9]unrwa oda constant'!F46)+('[9]oda contribs constant'!$E$105*'[9]wfp oda constant adj'!F46)+('[9]eu multilat shares constant'!C$72*'[9]eu total ha constant'!F46)+'[9]Imputed CERF'!F46</f>
        <v>0.6497037891305839</v>
      </c>
      <c r="D43" s="71">
        <f>'[9]bilat constant'!G46+('[9]unhcr oda constant'!G46*'[9]oda contribs constant'!$F$105)+('[9]oda contribs constant'!$G$105*'[9]unrwa oda constant'!G46)+('[9]oda contribs constant'!$H$105*'[9]wfp oda constant adj'!G46)+('[9]eu multilat shares constant'!D$72*'[9]eu total ha constant'!G46)+'[9]Imputed CERF'!G46</f>
        <v>0.7116764067939196</v>
      </c>
      <c r="E43" s="71">
        <f>'[9]bilat constant'!H46+('[9]unhcr oda constant'!H46*'[9]oda contribs constant'!$I$105)+('[9]oda contribs constant'!$J$105*'[9]unrwa oda constant'!H46)+('[9]oda contribs constant'!$K$105*'[9]wfp oda constant adj'!H46)+('[9]eu multilat shares constant'!E$72*'[9]eu total ha constant'!H46)+'[9]Imputed CERF'!H46</f>
        <v>1.324198435355483</v>
      </c>
      <c r="F43" s="71">
        <f>'[9]bilat constant'!I46+('[9]unhcr oda constant'!I46*'[9]oda contribs constant'!$L$105)+('[9]oda contribs constant'!$M$105*'[9]unrwa oda constant'!I46)+('[9]oda contribs constant'!$N$105*'[9]wfp oda constant adj'!I46)+('[9]eu multilat shares constant'!F$72*'[9]eu total ha constant'!I46)+'[9]Imputed CERF'!I46</f>
        <v>0.6763275017245025</v>
      </c>
      <c r="G43" s="71">
        <f>'[9]bilat constant'!J46+('[9]unhcr oda constant'!J46*'[9]oda contribs constant'!$O$105)+('[9]oda contribs constant'!$P$105*'[9]unrwa oda constant'!J46)+('[9]oda contribs constant'!$Q$105*'[9]wfp oda constant adj'!J46)+('[9]eu multilat shares constant'!G$72*'[9]eu total ha constant'!J46)+'[9]Imputed CERF'!J46</f>
        <v>0.6589963919548476</v>
      </c>
      <c r="H43" s="71">
        <f>'[9]bilat constant'!K46+('[9]unhcr oda constant'!K46*'[9]oda contribs constant'!$R$105)+('[9]oda contribs constant'!$S$105*'[9]unrwa oda constant'!K46)+('[9]oda contribs constant'!$T$105*'[9]wfp oda constant adj'!K46)+('[9]eu multilat shares constant'!H$72*'[9]eu total ha constant'!K46)+'[9]Imputed CERF'!K46</f>
        <v>0.32836486553234556</v>
      </c>
      <c r="I43" s="71">
        <f>'[9]bilat constant'!L46+('[9]unhcr oda constant'!L46*'[9]oda contribs constant'!$U$105)+('[9]oda contribs constant'!$V$105*'[9]unrwa oda constant'!L46)+('[9]oda contribs constant'!$W$105*'[9]wfp oda constant adj'!L46)+('[9]eu multilat shares constant'!I$72*'[9]eu total ha constant'!L46)+'[9]Imputed CERF'!L46</f>
        <v>0.6038446082603229</v>
      </c>
      <c r="J43" s="71">
        <f>'[9]bilat constant'!M46+('[9]unhcr oda constant'!M46*'[9]oda contribs constant'!$X$105)+('[9]oda contribs constant'!$Y$105*'[9]unrwa oda constant'!M46)+('[9]oda contribs constant'!$Z$105*'[9]wfp oda constant adj'!M46)+('[9]eu multilat shares constant'!J$72*'[9]eu total ha constant'!M46)+'[9]Imputed CERF'!M46</f>
        <v>0.35093184550310846</v>
      </c>
      <c r="K43" s="71">
        <f>'[9]bilat constant'!N46+('[9]unhcr oda constant'!N46*'[9]oda contribs constant'!$AA$105)+('[9]oda contribs constant'!$AB$105*'[9]unrwa oda constant'!N46)+('[9]oda contribs constant'!$AC$105*'[9]wfp oda constant adj'!N46)+('[9]eu multilat shares constant'!K$72*'[9]eu total ha constant'!N46)+'[9]Imputed CERF'!N46</f>
        <v>1.49892262967833</v>
      </c>
      <c r="L43" s="71">
        <f>'[9]bilat constant'!O46+('[9]unhcr oda constant'!O46*'[9]oda contribs constant'!$AD$105)+('[9]oda contribs constant'!$AE$105*'[9]unrwa oda constant'!O46)+('[9]oda contribs constant'!$AF$105*'[9]wfp oda constant adj'!O46)+('[9]eu multilat shares constant'!L$72*'[9]eu total ha constant'!O46)+'[9]Imputed CERF'!O46</f>
        <v>18.46627507518279</v>
      </c>
      <c r="M43" s="71">
        <f>'[9]bilat constant'!P46+('[9]unhcr oda constant'!P46*'[9]oda contribs constant'!$AG$105)+('[9]oda contribs constant'!$AH$105*'[9]unrwa oda constant'!P46)+('[9]oda contribs constant'!$AI$105*'[9]wfp oda constant adj'!P46)+('[9]eu multilat shares constant'!M$72*'[9]eu total ha constant'!P46)+'[9]Imputed CERF'!P46</f>
        <v>16.532998859199413</v>
      </c>
      <c r="N43" s="71">
        <f>'[9]bilat constant'!Q46+('[9]unhcr oda constant'!Q46*'[9]oda contribs constant'!$AJ$105)+('[9]oda contribs constant'!$AK$105*'[9]unrwa oda constant'!Q46)+('[9]oda contribs constant'!$AL$105*'[9]wfp oda constant adj'!Q46)+('[9]eu multilat shares constant'!N$72*'[9]eu total ha constant'!Q46)+'[9]Imputed CERF'!Q46</f>
        <v>15.79658059484612</v>
      </c>
      <c r="O43" s="71">
        <f>'[9]bilat constant'!R46+('[9]unhcr oda constant'!R46*'[9]oda contribs constant'!$AM$105)+('[9]oda contribs constant'!$AN$105*'[9]unrwa oda constant'!R46)+('[9]oda contribs constant'!$AO$105*'[9]wfp oda constant adj'!R46)+('[9]eu multilat shares constant'!O$72*'[9]eu total ha constant'!R46)+'[9]Imputed CERF'!R46</f>
        <v>17.351391818360177</v>
      </c>
      <c r="P43" s="71">
        <f>'[9]bilat constant'!S46+('[9]unhcr oda constant'!S46*'[9]oda contribs constant'!$AP$105)+('[9]oda contribs constant'!$AQ$105*'[9]unrwa oda constant'!S46)+('[9]oda contribs constant'!$AR$105*'[9]wfp oda constant adj'!S46)+('[9]eu multilat shares constant'!P$72*'[9]eu total ha constant'!S46)+'[9]Imputed CERF'!S46</f>
        <v>19.262463309989624</v>
      </c>
      <c r="Q43" s="71">
        <f>'[9]bilat constant'!T46+('[9]unhcr oda constant'!T46*'[9]oda contribs constant'!$AS$105)+('[9]oda contribs constant'!$AT$105*'[9]unrwa oda constant'!T46)+('[9]oda contribs constant'!$AU$105*'[9]wfp oda constant adj'!T46)+('[9]eu multilat shares constant'!Q$72*'[9]eu total ha constant'!T46)+'[9]Imputed CERF'!T46</f>
        <v>19.761502807989988</v>
      </c>
      <c r="S43" s="74">
        <f t="shared" si="1"/>
        <v>0.025907356186451996</v>
      </c>
    </row>
    <row r="44" spans="1:19" ht="13.5">
      <c r="A44" s="7" t="s">
        <v>119</v>
      </c>
      <c r="B44" s="91" t="s">
        <v>99</v>
      </c>
      <c r="C44" s="71">
        <f>'[9]bilat constant'!F128+('[9]unhcr oda constant'!F128*'[9]oda contribs constant'!$C$105)+('[9]oda contribs constant'!$D$105*'[9]unrwa oda constant'!F128)+('[9]oda contribs constant'!$E$105*'[9]wfp oda constant adj'!F128)+('[9]eu multilat shares constant'!C$72*'[9]eu total ha constant'!F128)+'[9]Imputed CERF'!F128</f>
        <v>0.11730807590787659</v>
      </c>
      <c r="D44" s="71">
        <f>'[9]bilat constant'!G128+('[9]unhcr oda constant'!G128*'[9]oda contribs constant'!$F$105)+('[9]oda contribs constant'!$G$105*'[9]unrwa oda constant'!G128)+('[9]oda contribs constant'!$H$105*'[9]wfp oda constant adj'!G128)+('[9]eu multilat shares constant'!D$72*'[9]eu total ha constant'!G128)+'[9]Imputed CERF'!G128</f>
        <v>0.002479674796747968</v>
      </c>
      <c r="E44" s="71">
        <f>'[9]bilat constant'!H128+('[9]unhcr oda constant'!H128*'[9]oda contribs constant'!$I$105)+('[9]oda contribs constant'!$J$105*'[9]unrwa oda constant'!H128)+('[9]oda contribs constant'!$K$105*'[9]wfp oda constant adj'!H128)+('[9]eu multilat shares constant'!E$72*'[9]eu total ha constant'!H128)+'[9]Imputed CERF'!H128</f>
        <v>0.003136705927785287</v>
      </c>
      <c r="F44" s="71">
        <f>'[9]bilat constant'!I128+('[9]unhcr oda constant'!I128*'[9]oda contribs constant'!$L$105)+('[9]oda contribs constant'!$M$105*'[9]unrwa oda constant'!I128)+('[9]oda contribs constant'!$N$105*'[9]wfp oda constant adj'!I128)+('[9]eu multilat shares constant'!F$72*'[9]eu total ha constant'!I128)+'[9]Imputed CERF'!I128</f>
        <v>0.04236361271864231</v>
      </c>
      <c r="G44" s="71">
        <f>'[9]bilat constant'!J128+('[9]unhcr oda constant'!J128*'[9]oda contribs constant'!$O$105)+('[9]oda contribs constant'!$P$105*'[9]unrwa oda constant'!J128)+('[9]oda contribs constant'!$Q$105*'[9]wfp oda constant adj'!J128)+('[9]eu multilat shares constant'!G$72*'[9]eu total ha constant'!J128)+'[9]Imputed CERF'!J128</f>
        <v>0</v>
      </c>
      <c r="H44" s="71">
        <f>'[9]bilat constant'!K128+('[9]unhcr oda constant'!K128*'[9]oda contribs constant'!$R$105)+('[9]oda contribs constant'!$S$105*'[9]unrwa oda constant'!K128)+('[9]oda contribs constant'!$T$105*'[9]wfp oda constant adj'!K128)+('[9]eu multilat shares constant'!H$72*'[9]eu total ha constant'!K128)+'[9]Imputed CERF'!K128</f>
        <v>0.1</v>
      </c>
      <c r="I44" s="71">
        <f>'[9]bilat constant'!L128+('[9]unhcr oda constant'!L128*'[9]oda contribs constant'!$U$105)+('[9]oda contribs constant'!$V$105*'[9]unrwa oda constant'!L128)+('[9]oda contribs constant'!$W$105*'[9]wfp oda constant adj'!L128)+('[9]eu multilat shares constant'!I$72*'[9]eu total ha constant'!L128)+'[9]Imputed CERF'!L128</f>
        <v>0.1</v>
      </c>
      <c r="J44" s="71">
        <f>'[9]bilat constant'!M128+('[9]unhcr oda constant'!M128*'[9]oda contribs constant'!$X$105)+('[9]oda contribs constant'!$Y$105*'[9]unrwa oda constant'!M128)+('[9]oda contribs constant'!$Z$105*'[9]wfp oda constant adj'!M128)+('[9]eu multilat shares constant'!J$72*'[9]eu total ha constant'!M128)+'[9]Imputed CERF'!M128</f>
        <v>0</v>
      </c>
      <c r="K44" s="71">
        <f>'[9]bilat constant'!N128+('[9]unhcr oda constant'!N128*'[9]oda contribs constant'!$AA$105)+('[9]oda contribs constant'!$AB$105*'[9]unrwa oda constant'!N128)+('[9]oda contribs constant'!$AC$105*'[9]wfp oda constant adj'!N128)+('[9]eu multilat shares constant'!K$72*'[9]eu total ha constant'!N128)+'[9]Imputed CERF'!N128</f>
        <v>0</v>
      </c>
      <c r="L44" s="71">
        <f>'[9]bilat constant'!O128+('[9]unhcr oda constant'!O128*'[9]oda contribs constant'!$AD$105)+('[9]oda contribs constant'!$AE$105*'[9]unrwa oda constant'!O128)+('[9]oda contribs constant'!$AF$105*'[9]wfp oda constant adj'!O128)+('[9]eu multilat shares constant'!L$72*'[9]eu total ha constant'!O128)+'[9]Imputed CERF'!O128</f>
        <v>0</v>
      </c>
      <c r="M44" s="71">
        <f>'[9]bilat constant'!P128+('[9]unhcr oda constant'!P128*'[9]oda contribs constant'!$AG$105)+('[9]oda contribs constant'!$AH$105*'[9]unrwa oda constant'!P128)+('[9]oda contribs constant'!$AI$105*'[9]wfp oda constant adj'!P128)+('[9]eu multilat shares constant'!M$72*'[9]eu total ha constant'!P128)+'[9]Imputed CERF'!P128</f>
        <v>0.01</v>
      </c>
      <c r="N44" s="71">
        <f>'[9]bilat constant'!Q128+('[9]unhcr oda constant'!Q128*'[9]oda contribs constant'!$AJ$105)+('[9]oda contribs constant'!$AK$105*'[9]unrwa oda constant'!Q128)+('[9]oda contribs constant'!$AL$105*'[9]wfp oda constant adj'!Q128)+('[9]eu multilat shares constant'!N$72*'[9]eu total ha constant'!Q128)+'[9]Imputed CERF'!Q128</f>
        <v>0.07</v>
      </c>
      <c r="O44" s="71">
        <f>'[9]bilat constant'!R128+('[9]unhcr oda constant'!R128*'[9]oda contribs constant'!$AM$105)+('[9]oda contribs constant'!$AN$105*'[9]unrwa oda constant'!R128)+('[9]oda contribs constant'!$AO$105*'[9]wfp oda constant adj'!R128)+('[9]eu multilat shares constant'!O$72*'[9]eu total ha constant'!R128)+'[9]Imputed CERF'!R128</f>
        <v>0</v>
      </c>
      <c r="P44" s="71">
        <f>'[9]bilat constant'!S128+('[9]unhcr oda constant'!S128*'[9]oda contribs constant'!$AP$105)+('[9]oda contribs constant'!$AQ$105*'[9]unrwa oda constant'!S128)+('[9]oda contribs constant'!$AR$105*'[9]wfp oda constant adj'!S128)+('[9]eu multilat shares constant'!P$72*'[9]eu total ha constant'!S128)+'[9]Imputed CERF'!S128</f>
        <v>0</v>
      </c>
      <c r="Q44" s="71">
        <f>'[9]bilat constant'!T128+('[9]unhcr oda constant'!T128*'[9]oda contribs constant'!$AS$105)+('[9]oda contribs constant'!$AT$105*'[9]unrwa oda constant'!T128)+('[9]oda contribs constant'!$AU$105*'[9]wfp oda constant adj'!T128)+('[9]eu multilat shares constant'!Q$72*'[9]eu total ha constant'!T128)+'[9]Imputed CERF'!T128</f>
        <v>0.012202979934522601</v>
      </c>
      <c r="S44" s="74" t="e">
        <f t="shared" si="1"/>
        <v>#DIV/0!</v>
      </c>
    </row>
    <row r="45" spans="1:19" ht="13.5">
      <c r="A45" s="7" t="s">
        <v>7</v>
      </c>
      <c r="B45" s="91" t="s">
        <v>99</v>
      </c>
      <c r="C45" s="71">
        <f>'[9]bilat constant'!F144+('[9]unhcr oda constant'!F144*'[9]oda contribs constant'!$C$105)+('[9]oda contribs constant'!$D$105*'[9]unrwa oda constant'!F144)+('[9]oda contribs constant'!$E$105*'[9]wfp oda constant adj'!F144)+('[9]eu multilat shares constant'!C$72*'[9]eu total ha constant'!F144)+'[9]Imputed CERF'!F144</f>
        <v>1.8196800385106409</v>
      </c>
      <c r="D45" s="71">
        <f>'[9]bilat constant'!G144+('[9]unhcr oda constant'!G144*'[9]oda contribs constant'!$F$105)+('[9]oda contribs constant'!$G$105*'[9]unrwa oda constant'!G144)+('[9]oda contribs constant'!$H$105*'[9]wfp oda constant adj'!G144)+('[9]eu multilat shares constant'!D$72*'[9]eu total ha constant'!G144)+'[9]Imputed CERF'!G144</f>
        <v>3.56609099957795</v>
      </c>
      <c r="E45" s="71">
        <f>'[9]bilat constant'!H144+('[9]unhcr oda constant'!H144*'[9]oda contribs constant'!$I$105)+('[9]oda contribs constant'!$J$105*'[9]unrwa oda constant'!H144)+('[9]oda contribs constant'!$K$105*'[9]wfp oda constant adj'!H144)+('[9]eu multilat shares constant'!E$72*'[9]eu total ha constant'!H144)+'[9]Imputed CERF'!H144</f>
        <v>3.012952381185142</v>
      </c>
      <c r="F45" s="71">
        <f>'[9]bilat constant'!I144+('[9]unhcr oda constant'!I144*'[9]oda contribs constant'!$L$105)+('[9]oda contribs constant'!$M$105*'[9]unrwa oda constant'!I144)+('[9]oda contribs constant'!$N$105*'[9]wfp oda constant adj'!I144)+('[9]eu multilat shares constant'!F$72*'[9]eu total ha constant'!I144)+'[9]Imputed CERF'!I144</f>
        <v>2.899474670463186</v>
      </c>
      <c r="G45" s="71">
        <f>'[9]bilat constant'!J144+('[9]unhcr oda constant'!J144*'[9]oda contribs constant'!$O$105)+('[9]oda contribs constant'!$P$105*'[9]unrwa oda constant'!J144)+('[9]oda contribs constant'!$Q$105*'[9]wfp oda constant adj'!J144)+('[9]eu multilat shares constant'!G$72*'[9]eu total ha constant'!J144)+'[9]Imputed CERF'!J144</f>
        <v>2.492796912883655</v>
      </c>
      <c r="H45" s="71">
        <f>'[9]bilat constant'!K144+('[9]unhcr oda constant'!K144*'[9]oda contribs constant'!$R$105)+('[9]oda contribs constant'!$S$105*'[9]unrwa oda constant'!K144)+('[9]oda contribs constant'!$T$105*'[9]wfp oda constant adj'!K144)+('[9]eu multilat shares constant'!H$72*'[9]eu total ha constant'!K144)+'[9]Imputed CERF'!K144</f>
        <v>1.4227234996470117</v>
      </c>
      <c r="I45" s="71">
        <f>'[9]bilat constant'!L144+('[9]unhcr oda constant'!L144*'[9]oda contribs constant'!$U$105)+('[9]oda contribs constant'!$V$105*'[9]unrwa oda constant'!L144)+('[9]oda contribs constant'!$W$105*'[9]wfp oda constant adj'!L144)+('[9]eu multilat shares constant'!I$72*'[9]eu total ha constant'!L144)+'[9]Imputed CERF'!L144</f>
        <v>2.408249802486516</v>
      </c>
      <c r="J45" s="71">
        <f>'[9]bilat constant'!M144+('[9]unhcr oda constant'!M144*'[9]oda contribs constant'!$X$105)+('[9]oda contribs constant'!$Y$105*'[9]unrwa oda constant'!M144)+('[9]oda contribs constant'!$Z$105*'[9]wfp oda constant adj'!M144)+('[9]eu multilat shares constant'!J$72*'[9]eu total ha constant'!M144)+'[9]Imputed CERF'!M144</f>
        <v>3.6011312007176115</v>
      </c>
      <c r="K45" s="71">
        <f>'[9]bilat constant'!N144+('[9]unhcr oda constant'!N144*'[9]oda contribs constant'!$AA$105)+('[9]oda contribs constant'!$AB$105*'[9]unrwa oda constant'!N144)+('[9]oda contribs constant'!$AC$105*'[9]wfp oda constant adj'!N144)+('[9]eu multilat shares constant'!K$72*'[9]eu total ha constant'!N144)+'[9]Imputed CERF'!N144</f>
        <v>3.469276127389504</v>
      </c>
      <c r="L45" s="71">
        <f>'[9]bilat constant'!O144+('[9]unhcr oda constant'!O144*'[9]oda contribs constant'!$AD$105)+('[9]oda contribs constant'!$AE$105*'[9]unrwa oda constant'!O144)+('[9]oda contribs constant'!$AF$105*'[9]wfp oda constant adj'!O144)+('[9]eu multilat shares constant'!L$72*'[9]eu total ha constant'!O144)+'[9]Imputed CERF'!O144</f>
        <v>2.3253673155956136</v>
      </c>
      <c r="M45" s="71">
        <f>'[9]bilat constant'!P144+('[9]unhcr oda constant'!P144*'[9]oda contribs constant'!$AG$105)+('[9]oda contribs constant'!$AH$105*'[9]unrwa oda constant'!P144)+('[9]oda contribs constant'!$AI$105*'[9]wfp oda constant adj'!P144)+('[9]eu multilat shares constant'!M$72*'[9]eu total ha constant'!P144)+'[9]Imputed CERF'!P144</f>
        <v>1.4916517261397058</v>
      </c>
      <c r="N45" s="71">
        <f>'[9]bilat constant'!Q144+('[9]unhcr oda constant'!Q144*'[9]oda contribs constant'!$AJ$105)+('[9]oda contribs constant'!$AK$105*'[9]unrwa oda constant'!Q144)+('[9]oda contribs constant'!$AL$105*'[9]wfp oda constant adj'!Q144)+('[9]eu multilat shares constant'!N$72*'[9]eu total ha constant'!Q144)+'[9]Imputed CERF'!Q144</f>
        <v>0.12670438785182142</v>
      </c>
      <c r="O45" s="71">
        <f>'[9]bilat constant'!R144+('[9]unhcr oda constant'!R144*'[9]oda contribs constant'!$AM$105)+('[9]oda contribs constant'!$AN$105*'[9]unrwa oda constant'!R144)+('[9]oda contribs constant'!$AO$105*'[9]wfp oda constant adj'!R144)+('[9]eu multilat shares constant'!O$72*'[9]eu total ha constant'!R144)+'[9]Imputed CERF'!R144</f>
        <v>0.23352183023575834</v>
      </c>
      <c r="P45" s="71">
        <f>'[9]bilat constant'!S144+('[9]unhcr oda constant'!S144*'[9]oda contribs constant'!$AP$105)+('[9]oda contribs constant'!$AQ$105*'[9]unrwa oda constant'!S144)+('[9]oda contribs constant'!$AR$105*'[9]wfp oda constant adj'!S144)+('[9]eu multilat shares constant'!P$72*'[9]eu total ha constant'!S144)+'[9]Imputed CERF'!S144</f>
        <v>7.167466803168594</v>
      </c>
      <c r="Q45" s="71">
        <f>'[9]bilat constant'!T144+('[9]unhcr oda constant'!T144*'[9]oda contribs constant'!$AS$105)+('[9]oda contribs constant'!$AT$105*'[9]unrwa oda constant'!T144)+('[9]oda contribs constant'!$AU$105*'[9]wfp oda constant adj'!T144)+('[9]eu multilat shares constant'!Q$72*'[9]eu total ha constant'!T144)+'[9]Imputed CERF'!T144</f>
        <v>1.5154045650555317</v>
      </c>
      <c r="S45" s="74">
        <f t="shared" si="1"/>
        <v>-0.7885718055386596</v>
      </c>
    </row>
    <row r="46" spans="1:19" ht="13.5">
      <c r="A46" s="7" t="s">
        <v>120</v>
      </c>
      <c r="B46" s="91" t="s">
        <v>99</v>
      </c>
      <c r="C46" s="71">
        <f>'[9]bilat constant'!F145+('[9]unhcr oda constant'!F145*'[9]oda contribs constant'!$C$105)+('[9]oda contribs constant'!$D$105*'[9]unrwa oda constant'!F145)+('[9]oda contribs constant'!$E$105*'[9]wfp oda constant adj'!F145)+('[9]eu multilat shares constant'!C$72*'[9]eu total ha constant'!F145)+'[9]Imputed CERF'!F145</f>
        <v>0</v>
      </c>
      <c r="D46" s="71">
        <f>'[9]bilat constant'!G145+('[9]unhcr oda constant'!G145*'[9]oda contribs constant'!$F$105)+('[9]oda contribs constant'!$G$105*'[9]unrwa oda constant'!G145)+('[9]oda contribs constant'!$H$105*'[9]wfp oda constant adj'!G145)+('[9]eu multilat shares constant'!D$72*'[9]eu total ha constant'!G145)+'[9]Imputed CERF'!G145</f>
        <v>0</v>
      </c>
      <c r="E46" s="71">
        <f>'[9]bilat constant'!H145+('[9]unhcr oda constant'!H145*'[9]oda contribs constant'!$I$105)+('[9]oda contribs constant'!$J$105*'[9]unrwa oda constant'!H145)+('[9]oda contribs constant'!$K$105*'[9]wfp oda constant adj'!H145)+('[9]eu multilat shares constant'!E$72*'[9]eu total ha constant'!H145)+'[9]Imputed CERF'!H145</f>
        <v>0</v>
      </c>
      <c r="F46" s="71">
        <f>'[9]bilat constant'!I145+('[9]unhcr oda constant'!I145*'[9]oda contribs constant'!$L$105)+('[9]oda contribs constant'!$M$105*'[9]unrwa oda constant'!I145)+('[9]oda contribs constant'!$N$105*'[9]wfp oda constant adj'!I145)+('[9]eu multilat shares constant'!F$72*'[9]eu total ha constant'!I145)+'[9]Imputed CERF'!I145</f>
        <v>0</v>
      </c>
      <c r="G46" s="71">
        <f>'[9]bilat constant'!J145+('[9]unhcr oda constant'!J145*'[9]oda contribs constant'!$O$105)+('[9]oda contribs constant'!$P$105*'[9]unrwa oda constant'!J145)+('[9]oda contribs constant'!$Q$105*'[9]wfp oda constant adj'!J145)+('[9]eu multilat shares constant'!G$72*'[9]eu total ha constant'!J145)+'[9]Imputed CERF'!J145</f>
        <v>0</v>
      </c>
      <c r="H46" s="71">
        <f>'[9]bilat constant'!K145+('[9]unhcr oda constant'!K145*'[9]oda contribs constant'!$R$105)+('[9]oda contribs constant'!$S$105*'[9]unrwa oda constant'!K145)+('[9]oda contribs constant'!$T$105*'[9]wfp oda constant adj'!K145)+('[9]eu multilat shares constant'!H$72*'[9]eu total ha constant'!K145)+'[9]Imputed CERF'!K145</f>
        <v>0</v>
      </c>
      <c r="I46" s="71">
        <f>'[9]bilat constant'!L145+('[9]unhcr oda constant'!L145*'[9]oda contribs constant'!$U$105)+('[9]oda contribs constant'!$V$105*'[9]unrwa oda constant'!L145)+('[9]oda contribs constant'!$W$105*'[9]wfp oda constant adj'!L145)+('[9]eu multilat shares constant'!I$72*'[9]eu total ha constant'!L145)+'[9]Imputed CERF'!L145</f>
        <v>0</v>
      </c>
      <c r="J46" s="71">
        <f>'[9]bilat constant'!M145+('[9]unhcr oda constant'!M145*'[9]oda contribs constant'!$X$105)+('[9]oda contribs constant'!$Y$105*'[9]unrwa oda constant'!M145)+('[9]oda contribs constant'!$Z$105*'[9]wfp oda constant adj'!M145)+('[9]eu multilat shares constant'!J$72*'[9]eu total ha constant'!M145)+'[9]Imputed CERF'!M145</f>
        <v>0</v>
      </c>
      <c r="K46" s="71">
        <f>'[9]bilat constant'!N145+('[9]unhcr oda constant'!N145*'[9]oda contribs constant'!$AA$105)+('[9]oda contribs constant'!$AB$105*'[9]unrwa oda constant'!N145)+('[9]oda contribs constant'!$AC$105*'[9]wfp oda constant adj'!N145)+('[9]eu multilat shares constant'!K$72*'[9]eu total ha constant'!N145)+'[9]Imputed CERF'!N145</f>
        <v>0</v>
      </c>
      <c r="L46" s="71">
        <f>'[9]bilat constant'!O145+('[9]unhcr oda constant'!O145*'[9]oda contribs constant'!$AD$105)+('[9]oda contribs constant'!$AE$105*'[9]unrwa oda constant'!O145)+('[9]oda contribs constant'!$AF$105*'[9]wfp oda constant adj'!O145)+('[9]eu multilat shares constant'!L$72*'[9]eu total ha constant'!O145)+'[9]Imputed CERF'!O145</f>
        <v>0</v>
      </c>
      <c r="M46" s="71">
        <f>'[9]bilat constant'!P145+('[9]unhcr oda constant'!P145*'[9]oda contribs constant'!$AG$105)+('[9]oda contribs constant'!$AH$105*'[9]unrwa oda constant'!P145)+('[9]oda contribs constant'!$AI$105*'[9]wfp oda constant adj'!P145)+('[9]eu multilat shares constant'!M$72*'[9]eu total ha constant'!P145)+'[9]Imputed CERF'!P145</f>
        <v>0</v>
      </c>
      <c r="N46" s="71">
        <f>'[9]bilat constant'!Q145+('[9]unhcr oda constant'!Q145*'[9]oda contribs constant'!$AJ$105)+('[9]oda contribs constant'!$AK$105*'[9]unrwa oda constant'!Q145)+('[9]oda contribs constant'!$AL$105*'[9]wfp oda constant adj'!Q145)+('[9]eu multilat shares constant'!N$72*'[9]eu total ha constant'!Q145)+'[9]Imputed CERF'!Q145</f>
        <v>0</v>
      </c>
      <c r="O46" s="71">
        <f>'[9]bilat constant'!R145+('[9]unhcr oda constant'!R145*'[9]oda contribs constant'!$AM$105)+('[9]oda contribs constant'!$AN$105*'[9]unrwa oda constant'!R145)+('[9]oda contribs constant'!$AO$105*'[9]wfp oda constant adj'!R145)+('[9]eu multilat shares constant'!O$72*'[9]eu total ha constant'!R145)+'[9]Imputed CERF'!R145</f>
        <v>0</v>
      </c>
      <c r="P46" s="71">
        <f>'[9]bilat constant'!S145+('[9]unhcr oda constant'!S145*'[9]oda contribs constant'!$AP$105)+('[9]oda contribs constant'!$AQ$105*'[9]unrwa oda constant'!S145)+('[9]oda contribs constant'!$AR$105*'[9]wfp oda constant adj'!S145)+('[9]eu multilat shares constant'!P$72*'[9]eu total ha constant'!S145)+'[9]Imputed CERF'!S145</f>
        <v>0</v>
      </c>
      <c r="Q46" s="71">
        <f>'[9]bilat constant'!T145+('[9]unhcr oda constant'!T145*'[9]oda contribs constant'!$AS$105)+('[9]oda contribs constant'!$AT$105*'[9]unrwa oda constant'!T145)+('[9]oda contribs constant'!$AU$105*'[9]wfp oda constant adj'!T145)+('[9]eu multilat shares constant'!Q$72*'[9]eu total ha constant'!T145)+'[9]Imputed CERF'!T145</f>
        <v>0</v>
      </c>
      <c r="S46" s="74" t="e">
        <f t="shared" si="1"/>
        <v>#DIV/0!</v>
      </c>
    </row>
    <row r="47" spans="1:19" ht="13.5">
      <c r="A47" s="7" t="s">
        <v>121</v>
      </c>
      <c r="B47" s="91" t="s">
        <v>99</v>
      </c>
      <c r="C47" s="71">
        <f>'[9]bilat constant'!F129+('[9]unhcr oda constant'!F129*'[9]oda contribs constant'!$C$105)+('[9]oda contribs constant'!$D$105*'[9]unrwa oda constant'!F129)+('[9]oda contribs constant'!$E$105*'[9]wfp oda constant adj'!F129)+('[9]eu multilat shares constant'!C$72*'[9]eu total ha constant'!F129)+'[9]Imputed CERF'!F129</f>
        <v>0.7230866251595808</v>
      </c>
      <c r="D47" s="71">
        <f>'[9]bilat constant'!G129+('[9]unhcr oda constant'!G129*'[9]oda contribs constant'!$F$105)+('[9]oda contribs constant'!$G$105*'[9]unrwa oda constant'!G129)+('[9]oda contribs constant'!$H$105*'[9]wfp oda constant adj'!G129)+('[9]eu multilat shares constant'!D$72*'[9]eu total ha constant'!G129)+'[9]Imputed CERF'!G129</f>
        <v>1.0456942634381217</v>
      </c>
      <c r="E47" s="71">
        <f>'[9]bilat constant'!H129+('[9]unhcr oda constant'!H129*'[9]oda contribs constant'!$I$105)+('[9]oda contribs constant'!$J$105*'[9]unrwa oda constant'!H129)+('[9]oda contribs constant'!$K$105*'[9]wfp oda constant adj'!H129)+('[9]eu multilat shares constant'!E$72*'[9]eu total ha constant'!H129)+'[9]Imputed CERF'!H129</f>
        <v>1.8417700288875816</v>
      </c>
      <c r="F47" s="71">
        <f>'[9]bilat constant'!I129+('[9]unhcr oda constant'!I129*'[9]oda contribs constant'!$L$105)+('[9]oda contribs constant'!$M$105*'[9]unrwa oda constant'!I129)+('[9]oda contribs constant'!$N$105*'[9]wfp oda constant adj'!I129)+('[9]eu multilat shares constant'!F$72*'[9]eu total ha constant'!I129)+'[9]Imputed CERF'!I129</f>
        <v>2.192721838359515</v>
      </c>
      <c r="G47" s="71">
        <f>'[9]bilat constant'!J129+('[9]unhcr oda constant'!J129*'[9]oda contribs constant'!$O$105)+('[9]oda contribs constant'!$P$105*'[9]unrwa oda constant'!J129)+('[9]oda contribs constant'!$Q$105*'[9]wfp oda constant adj'!J129)+('[9]eu multilat shares constant'!G$72*'[9]eu total ha constant'!J129)+'[9]Imputed CERF'!J129</f>
        <v>6.442646432102174</v>
      </c>
      <c r="H47" s="71">
        <f>'[9]bilat constant'!K129+('[9]unhcr oda constant'!K129*'[9]oda contribs constant'!$R$105)+('[9]oda contribs constant'!$S$105*'[9]unrwa oda constant'!K129)+('[9]oda contribs constant'!$T$105*'[9]wfp oda constant adj'!K129)+('[9]eu multilat shares constant'!H$72*'[9]eu total ha constant'!K129)+'[9]Imputed CERF'!K129</f>
        <v>5.226032520768051</v>
      </c>
      <c r="I47" s="71">
        <f>'[9]bilat constant'!L129+('[9]unhcr oda constant'!L129*'[9]oda contribs constant'!$U$105)+('[9]oda contribs constant'!$V$105*'[9]unrwa oda constant'!L129)+('[9]oda contribs constant'!$W$105*'[9]wfp oda constant adj'!L129)+('[9]eu multilat shares constant'!I$72*'[9]eu total ha constant'!L129)+'[9]Imputed CERF'!L129</f>
        <v>5.411395940804823</v>
      </c>
      <c r="J47" s="71">
        <f>'[9]bilat constant'!M129+('[9]unhcr oda constant'!M129*'[9]oda contribs constant'!$X$105)+('[9]oda contribs constant'!$Y$105*'[9]unrwa oda constant'!M129)+('[9]oda contribs constant'!$Z$105*'[9]wfp oda constant adj'!M129)+('[9]eu multilat shares constant'!J$72*'[9]eu total ha constant'!M129)+'[9]Imputed CERF'!M129</f>
        <v>6.802235981746367</v>
      </c>
      <c r="K47" s="71">
        <f>'[9]bilat constant'!N129+('[9]unhcr oda constant'!N129*'[9]oda contribs constant'!$AA$105)+('[9]oda contribs constant'!$AB$105*'[9]unrwa oda constant'!N129)+('[9]oda contribs constant'!$AC$105*'[9]wfp oda constant adj'!N129)+('[9]eu multilat shares constant'!K$72*'[9]eu total ha constant'!N129)+'[9]Imputed CERF'!N129</f>
        <v>7.341622673925095</v>
      </c>
      <c r="L47" s="71">
        <f>'[9]bilat constant'!O129+('[9]unhcr oda constant'!O129*'[9]oda contribs constant'!$AD$105)+('[9]oda contribs constant'!$AE$105*'[9]unrwa oda constant'!O129)+('[9]oda contribs constant'!$AF$105*'[9]wfp oda constant adj'!O129)+('[9]eu multilat shares constant'!L$72*'[9]eu total ha constant'!O129)+'[9]Imputed CERF'!O129</f>
        <v>7.114453769303934</v>
      </c>
      <c r="M47" s="71">
        <f>'[9]bilat constant'!P129+('[9]unhcr oda constant'!P129*'[9]oda contribs constant'!$AG$105)+('[9]oda contribs constant'!$AH$105*'[9]unrwa oda constant'!P129)+('[9]oda contribs constant'!$AI$105*'[9]wfp oda constant adj'!P129)+('[9]eu multilat shares constant'!M$72*'[9]eu total ha constant'!P129)+'[9]Imputed CERF'!P129</f>
        <v>9.388049715618308</v>
      </c>
      <c r="N47" s="71">
        <f>'[9]bilat constant'!Q129+('[9]unhcr oda constant'!Q129*'[9]oda contribs constant'!$AJ$105)+('[9]oda contribs constant'!$AK$105*'[9]unrwa oda constant'!Q129)+('[9]oda contribs constant'!$AL$105*'[9]wfp oda constant adj'!Q129)+('[9]eu multilat shares constant'!N$72*'[9]eu total ha constant'!Q129)+'[9]Imputed CERF'!Q129</f>
        <v>10.581123943167333</v>
      </c>
      <c r="O47" s="71">
        <f>'[9]bilat constant'!R129+('[9]unhcr oda constant'!R129*'[9]oda contribs constant'!$AM$105)+('[9]oda contribs constant'!$AN$105*'[9]unrwa oda constant'!R129)+('[9]oda contribs constant'!$AO$105*'[9]wfp oda constant adj'!R129)+('[9]eu multilat shares constant'!O$72*'[9]eu total ha constant'!R129)+'[9]Imputed CERF'!R129</f>
        <v>11.25312703658974</v>
      </c>
      <c r="P47" s="71">
        <f>'[9]bilat constant'!S129+('[9]unhcr oda constant'!S129*'[9]oda contribs constant'!$AP$105)+('[9]oda contribs constant'!$AQ$105*'[9]unrwa oda constant'!S129)+('[9]oda contribs constant'!$AR$105*'[9]wfp oda constant adj'!S129)+('[9]eu multilat shares constant'!P$72*'[9]eu total ha constant'!S129)+'[9]Imputed CERF'!S129</f>
        <v>10.873108235342784</v>
      </c>
      <c r="Q47" s="71">
        <f>'[9]bilat constant'!T129+('[9]unhcr oda constant'!T129*'[9]oda contribs constant'!$AS$105)+('[9]oda contribs constant'!$AT$105*'[9]unrwa oda constant'!T129)+('[9]oda contribs constant'!$AU$105*'[9]wfp oda constant adj'!T129)+('[9]eu multilat shares constant'!Q$72*'[9]eu total ha constant'!T129)+'[9]Imputed CERF'!T129</f>
        <v>11.42803420427613</v>
      </c>
      <c r="S47" s="74">
        <f t="shared" si="1"/>
        <v>0.05103655338678345</v>
      </c>
    </row>
    <row r="48" spans="1:19" ht="13.5">
      <c r="A48" s="7" t="s">
        <v>50</v>
      </c>
      <c r="B48" s="91" t="s">
        <v>99</v>
      </c>
      <c r="C48" s="71">
        <f>'[9]bilat constant'!F47+('[9]unhcr oda constant'!F47*'[9]oda contribs constant'!$C$105)+('[9]oda contribs constant'!$D$105*'[9]unrwa oda constant'!F47)+('[9]oda contribs constant'!$E$105*'[9]wfp oda constant adj'!F47)+('[9]eu multilat shares constant'!C$72*'[9]eu total ha constant'!F47)+'[9]Imputed CERF'!F47</f>
        <v>0.11413749672029593</v>
      </c>
      <c r="D48" s="71">
        <f>'[9]bilat constant'!G47+('[9]unhcr oda constant'!G47*'[9]oda contribs constant'!$F$105)+('[9]oda contribs constant'!$G$105*'[9]unrwa oda constant'!G47)+('[9]oda contribs constant'!$H$105*'[9]wfp oda constant adj'!G47)+('[9]eu multilat shares constant'!D$72*'[9]eu total ha constant'!G47)+'[9]Imputed CERF'!G47</f>
        <v>0</v>
      </c>
      <c r="E48" s="71">
        <f>'[9]bilat constant'!H47+('[9]unhcr oda constant'!H47*'[9]oda contribs constant'!$I$105)+('[9]oda contribs constant'!$J$105*'[9]unrwa oda constant'!H47)+('[9]oda contribs constant'!$K$105*'[9]wfp oda constant adj'!H47)+('[9]eu multilat shares constant'!E$72*'[9]eu total ha constant'!H47)+'[9]Imputed CERF'!H47</f>
        <v>0</v>
      </c>
      <c r="F48" s="71">
        <f>'[9]bilat constant'!I47+('[9]unhcr oda constant'!I47*'[9]oda contribs constant'!$L$105)+('[9]oda contribs constant'!$M$105*'[9]unrwa oda constant'!I47)+('[9]oda contribs constant'!$N$105*'[9]wfp oda constant adj'!I47)+('[9]eu multilat shares constant'!F$72*'[9]eu total ha constant'!I47)+'[9]Imputed CERF'!I47</f>
        <v>0.2390674661156555</v>
      </c>
      <c r="G48" s="71">
        <f>'[9]bilat constant'!J47+('[9]unhcr oda constant'!J47*'[9]oda contribs constant'!$O$105)+('[9]oda contribs constant'!$P$105*'[9]unrwa oda constant'!J47)+('[9]oda contribs constant'!$Q$105*'[9]wfp oda constant adj'!J47)+('[9]eu multilat shares constant'!G$72*'[9]eu total ha constant'!J47)+'[9]Imputed CERF'!J47</f>
        <v>0.2992959986743012</v>
      </c>
      <c r="H48" s="71">
        <f>'[9]bilat constant'!K47+('[9]unhcr oda constant'!K47*'[9]oda contribs constant'!$R$105)+('[9]oda contribs constant'!$S$105*'[9]unrwa oda constant'!K47)+('[9]oda contribs constant'!$T$105*'[9]wfp oda constant adj'!K47)+('[9]eu multilat shares constant'!H$72*'[9]eu total ha constant'!K47)+'[9]Imputed CERF'!K47</f>
        <v>0.5194431359794022</v>
      </c>
      <c r="I48" s="71">
        <f>'[9]bilat constant'!L47+('[9]unhcr oda constant'!L47*'[9]oda contribs constant'!$U$105)+('[9]oda contribs constant'!$V$105*'[9]unrwa oda constant'!L47)+('[9]oda contribs constant'!$W$105*'[9]wfp oda constant adj'!L47)+('[9]eu multilat shares constant'!I$72*'[9]eu total ha constant'!L47)+'[9]Imputed CERF'!L47</f>
        <v>0.6460671400556963</v>
      </c>
      <c r="J48" s="71">
        <f>'[9]bilat constant'!M47+('[9]unhcr oda constant'!M47*'[9]oda contribs constant'!$X$105)+('[9]oda contribs constant'!$Y$105*'[9]unrwa oda constant'!M47)+('[9]oda contribs constant'!$Z$105*'[9]wfp oda constant adj'!M47)+('[9]eu multilat shares constant'!J$72*'[9]eu total ha constant'!M47)+'[9]Imputed CERF'!M47</f>
        <v>0.09259474459878964</v>
      </c>
      <c r="K48" s="71">
        <f>'[9]bilat constant'!N47+('[9]unhcr oda constant'!N47*'[9]oda contribs constant'!$AA$105)+('[9]oda contribs constant'!$AB$105*'[9]unrwa oda constant'!N47)+('[9]oda contribs constant'!$AC$105*'[9]wfp oda constant adj'!N47)+('[9]eu multilat shares constant'!K$72*'[9]eu total ha constant'!N47)+'[9]Imputed CERF'!N47</f>
        <v>0</v>
      </c>
      <c r="L48" s="71">
        <f>'[9]bilat constant'!O47+('[9]unhcr oda constant'!O47*'[9]oda contribs constant'!$AD$105)+('[9]oda contribs constant'!$AE$105*'[9]unrwa oda constant'!O47)+('[9]oda contribs constant'!$AF$105*'[9]wfp oda constant adj'!O47)+('[9]eu multilat shares constant'!L$72*'[9]eu total ha constant'!O47)+'[9]Imputed CERF'!O47</f>
        <v>0</v>
      </c>
      <c r="M48" s="71">
        <f>'[9]bilat constant'!P47+('[9]unhcr oda constant'!P47*'[9]oda contribs constant'!$AG$105)+('[9]oda contribs constant'!$AH$105*'[9]unrwa oda constant'!P47)+('[9]oda contribs constant'!$AI$105*'[9]wfp oda constant adj'!P47)+('[9]eu multilat shares constant'!M$72*'[9]eu total ha constant'!P47)+'[9]Imputed CERF'!P47</f>
        <v>0.1453137201537135</v>
      </c>
      <c r="N48" s="71">
        <f>'[9]bilat constant'!Q47+('[9]unhcr oda constant'!Q47*'[9]oda contribs constant'!$AJ$105)+('[9]oda contribs constant'!$AK$105*'[9]unrwa oda constant'!Q47)+('[9]oda contribs constant'!$AL$105*'[9]wfp oda constant adj'!Q47)+('[9]eu multilat shares constant'!N$72*'[9]eu total ha constant'!Q47)+'[9]Imputed CERF'!Q47</f>
        <v>0.1709566771250713</v>
      </c>
      <c r="O48" s="71">
        <f>'[9]bilat constant'!R47+('[9]unhcr oda constant'!R47*'[9]oda contribs constant'!$AM$105)+('[9]oda contribs constant'!$AN$105*'[9]unrwa oda constant'!R47)+('[9]oda contribs constant'!$AO$105*'[9]wfp oda constant adj'!R47)+('[9]eu multilat shares constant'!O$72*'[9]eu total ha constant'!R47)+'[9]Imputed CERF'!R47</f>
        <v>0.023273884189119753</v>
      </c>
      <c r="P48" s="71">
        <f>'[9]bilat constant'!S47+('[9]unhcr oda constant'!S47*'[9]oda contribs constant'!$AP$105)+('[9]oda contribs constant'!$AQ$105*'[9]unrwa oda constant'!S47)+('[9]oda contribs constant'!$AR$105*'[9]wfp oda constant adj'!S47)+('[9]eu multilat shares constant'!P$72*'[9]eu total ha constant'!S47)+'[9]Imputed CERF'!S47</f>
        <v>0.09226823368615866</v>
      </c>
      <c r="Q48" s="71">
        <f>'[9]bilat constant'!T47+('[9]unhcr oda constant'!T47*'[9]oda contribs constant'!$AS$105)+('[9]oda contribs constant'!$AT$105*'[9]unrwa oda constant'!T47)+('[9]oda contribs constant'!$AU$105*'[9]wfp oda constant adj'!T47)+('[9]eu multilat shares constant'!Q$72*'[9]eu total ha constant'!T47)+'[9]Imputed CERF'!T47</f>
        <v>0</v>
      </c>
      <c r="S48" s="74">
        <f t="shared" si="1"/>
        <v>-1</v>
      </c>
    </row>
    <row r="49" spans="1:19" ht="13.5">
      <c r="A49" s="7" t="s">
        <v>209</v>
      </c>
      <c r="B49" s="91" t="s">
        <v>99</v>
      </c>
      <c r="C49" s="71">
        <f>'[9]bilat constant'!F48+('[9]unhcr oda constant'!F48*'[9]oda contribs constant'!$C$105)+('[9]oda contribs constant'!$D$105*'[9]unrwa oda constant'!F48)+('[9]oda contribs constant'!$E$105*'[9]wfp oda constant adj'!F48)+('[9]eu multilat shares constant'!C$72*'[9]eu total ha constant'!F48)+'[9]Imputed CERF'!F48</f>
        <v>4.372807601912851</v>
      </c>
      <c r="D49" s="71">
        <f>'[9]bilat constant'!G48+('[9]unhcr oda constant'!G48*'[9]oda contribs constant'!$F$105)+('[9]oda contribs constant'!$G$105*'[9]unrwa oda constant'!G48)+('[9]oda contribs constant'!$H$105*'[9]wfp oda constant adj'!G48)+('[9]eu multilat shares constant'!D$72*'[9]eu total ha constant'!G48)+'[9]Imputed CERF'!G48</f>
        <v>11.575989551503412</v>
      </c>
      <c r="E49" s="71">
        <f>'[9]bilat constant'!H48+('[9]unhcr oda constant'!H48*'[9]oda contribs constant'!$I$105)+('[9]oda contribs constant'!$J$105*'[9]unrwa oda constant'!H48)+('[9]oda contribs constant'!$K$105*'[9]wfp oda constant adj'!H48)+('[9]eu multilat shares constant'!E$72*'[9]eu total ha constant'!H48)+'[9]Imputed CERF'!H48</f>
        <v>4.4685251461292435</v>
      </c>
      <c r="F49" s="71">
        <f>'[9]bilat constant'!I48+('[9]unhcr oda constant'!I48*'[9]oda contribs constant'!$L$105)+('[9]oda contribs constant'!$M$105*'[9]unrwa oda constant'!I48)+('[9]oda contribs constant'!$N$105*'[9]wfp oda constant adj'!I48)+('[9]eu multilat shares constant'!F$72*'[9]eu total ha constant'!I48)+'[9]Imputed CERF'!I48</f>
        <v>4.973367512458227</v>
      </c>
      <c r="G49" s="71">
        <f>'[9]bilat constant'!J48+('[9]unhcr oda constant'!J48*'[9]oda contribs constant'!$O$105)+('[9]oda contribs constant'!$P$105*'[9]unrwa oda constant'!J48)+('[9]oda contribs constant'!$Q$105*'[9]wfp oda constant adj'!J48)+('[9]eu multilat shares constant'!G$72*'[9]eu total ha constant'!J48)+'[9]Imputed CERF'!J48</f>
        <v>3.5180477733557685</v>
      </c>
      <c r="H49" s="71">
        <f>'[9]bilat constant'!K48+('[9]unhcr oda constant'!K48*'[9]oda contribs constant'!$R$105)+('[9]oda contribs constant'!$S$105*'[9]unrwa oda constant'!K48)+('[9]oda contribs constant'!$T$105*'[9]wfp oda constant adj'!K48)+('[9]eu multilat shares constant'!H$72*'[9]eu total ha constant'!K48)+'[9]Imputed CERF'!K48</f>
        <v>10.154486681132537</v>
      </c>
      <c r="I49" s="71">
        <f>'[9]bilat constant'!L48+('[9]unhcr oda constant'!L48*'[9]oda contribs constant'!$U$105)+('[9]oda contribs constant'!$V$105*'[9]unrwa oda constant'!L48)+('[9]oda contribs constant'!$W$105*'[9]wfp oda constant adj'!L48)+('[9]eu multilat shares constant'!I$72*'[9]eu total ha constant'!L48)+'[9]Imputed CERF'!L48</f>
        <v>20.643717476092135</v>
      </c>
      <c r="J49" s="71">
        <f>'[9]bilat constant'!M48+('[9]unhcr oda constant'!M48*'[9]oda contribs constant'!$X$105)+('[9]oda contribs constant'!$Y$105*'[9]unrwa oda constant'!M48)+('[9]oda contribs constant'!$Z$105*'[9]wfp oda constant adj'!M48)+('[9]eu multilat shares constant'!J$72*'[9]eu total ha constant'!M48)+'[9]Imputed CERF'!M48</f>
        <v>29.026415251144467</v>
      </c>
      <c r="K49" s="71">
        <f>'[9]bilat constant'!N48+('[9]unhcr oda constant'!N48*'[9]oda contribs constant'!$AA$105)+('[9]oda contribs constant'!$AB$105*'[9]unrwa oda constant'!N48)+('[9]oda contribs constant'!$AC$105*'[9]wfp oda constant adj'!N48)+('[9]eu multilat shares constant'!K$72*'[9]eu total ha constant'!N48)+'[9]Imputed CERF'!N48</f>
        <v>19.777617798376575</v>
      </c>
      <c r="L49" s="71">
        <f>'[9]bilat constant'!O48+('[9]unhcr oda constant'!O48*'[9]oda contribs constant'!$AD$105)+('[9]oda contribs constant'!$AE$105*'[9]unrwa oda constant'!O48)+('[9]oda contribs constant'!$AF$105*'[9]wfp oda constant adj'!O48)+('[9]eu multilat shares constant'!L$72*'[9]eu total ha constant'!O48)+'[9]Imputed CERF'!O48</f>
        <v>29.833622805387133</v>
      </c>
      <c r="M49" s="71">
        <f>'[9]bilat constant'!P48+('[9]unhcr oda constant'!P48*'[9]oda contribs constant'!$AG$105)+('[9]oda contribs constant'!$AH$105*'[9]unrwa oda constant'!P48)+('[9]oda contribs constant'!$AI$105*'[9]wfp oda constant adj'!P48)+('[9]eu multilat shares constant'!M$72*'[9]eu total ha constant'!P48)+'[9]Imputed CERF'!P48</f>
        <v>35.84206642819068</v>
      </c>
      <c r="N49" s="71">
        <f>'[9]bilat constant'!Q48+('[9]unhcr oda constant'!Q48*'[9]oda contribs constant'!$AJ$105)+('[9]oda contribs constant'!$AK$105*'[9]unrwa oda constant'!Q48)+('[9]oda contribs constant'!$AL$105*'[9]wfp oda constant adj'!Q48)+('[9]eu multilat shares constant'!N$72*'[9]eu total ha constant'!Q48)+'[9]Imputed CERF'!Q48</f>
        <v>31.418647460613762</v>
      </c>
      <c r="O49" s="71">
        <f>'[9]bilat constant'!R48+('[9]unhcr oda constant'!R48*'[9]oda contribs constant'!$AM$105)+('[9]oda contribs constant'!$AN$105*'[9]unrwa oda constant'!R48)+('[9]oda contribs constant'!$AO$105*'[9]wfp oda constant adj'!R48)+('[9]eu multilat shares constant'!O$72*'[9]eu total ha constant'!R48)+'[9]Imputed CERF'!R48</f>
        <v>29.151109230707505</v>
      </c>
      <c r="P49" s="71">
        <f>'[9]bilat constant'!S48+('[9]unhcr oda constant'!S48*'[9]oda contribs constant'!$AP$105)+('[9]oda contribs constant'!$AQ$105*'[9]unrwa oda constant'!S48)+('[9]oda contribs constant'!$AR$105*'[9]wfp oda constant adj'!S48)+('[9]eu multilat shares constant'!P$72*'[9]eu total ha constant'!S48)+'[9]Imputed CERF'!S48</f>
        <v>31.539244546853627</v>
      </c>
      <c r="Q49" s="71">
        <f>'[9]bilat constant'!T48+('[9]unhcr oda constant'!T48*'[9]oda contribs constant'!$AS$105)+('[9]oda contribs constant'!$AT$105*'[9]unrwa oda constant'!T48)+('[9]oda contribs constant'!$AU$105*'[9]wfp oda constant adj'!T48)+('[9]eu multilat shares constant'!Q$72*'[9]eu total ha constant'!T48)+'[9]Imputed CERF'!T48</f>
        <v>32.14934314392912</v>
      </c>
      <c r="S49" s="74">
        <f t="shared" si="1"/>
        <v>0.019344109405320532</v>
      </c>
    </row>
    <row r="50" spans="1:19" ht="13.5">
      <c r="A50" s="7" t="s">
        <v>122</v>
      </c>
      <c r="B50" s="91" t="s">
        <v>99</v>
      </c>
      <c r="C50" s="71">
        <f>'[9]bilat constant'!F49+('[9]unhcr oda constant'!F49*'[9]oda contribs constant'!$C$105)+('[9]oda contribs constant'!$D$105*'[9]unrwa oda constant'!F49)+('[9]oda contribs constant'!$E$105*'[9]wfp oda constant adj'!F49)+('[9]eu multilat shares constant'!C$72*'[9]eu total ha constant'!F49)+'[9]Imputed CERF'!F49</f>
        <v>0.0322760726678741</v>
      </c>
      <c r="D50" s="71">
        <f>'[9]bilat constant'!G49+('[9]unhcr oda constant'!G49*'[9]oda contribs constant'!$F$105)+('[9]oda contribs constant'!$G$105*'[9]unrwa oda constant'!G49)+('[9]oda contribs constant'!$H$105*'[9]wfp oda constant adj'!G49)+('[9]eu multilat shares constant'!D$72*'[9]eu total ha constant'!G49)+'[9]Imputed CERF'!G49</f>
        <v>0.11761614401858304</v>
      </c>
      <c r="E50" s="71">
        <f>'[9]bilat constant'!H49+('[9]unhcr oda constant'!H49*'[9]oda contribs constant'!$I$105)+('[9]oda contribs constant'!$J$105*'[9]unrwa oda constant'!H49)+('[9]oda contribs constant'!$K$105*'[9]wfp oda constant adj'!H49)+('[9]eu multilat shares constant'!E$72*'[9]eu total ha constant'!H49)+'[9]Imputed CERF'!H49</f>
        <v>0.17546019180021885</v>
      </c>
      <c r="F50" s="71">
        <f>'[9]bilat constant'!I49+('[9]unhcr oda constant'!I49*'[9]oda contribs constant'!$L$105)+('[9]oda contribs constant'!$M$105*'[9]unrwa oda constant'!I49)+('[9]oda contribs constant'!$N$105*'[9]wfp oda constant adj'!I49)+('[9]eu multilat shares constant'!F$72*'[9]eu total ha constant'!I49)+'[9]Imputed CERF'!I49</f>
        <v>0.0556943884517849</v>
      </c>
      <c r="G50" s="71">
        <f>'[9]bilat constant'!J49+('[9]unhcr oda constant'!J49*'[9]oda contribs constant'!$O$105)+('[9]oda contribs constant'!$P$105*'[9]unrwa oda constant'!J49)+('[9]oda contribs constant'!$Q$105*'[9]wfp oda constant adj'!J49)+('[9]eu multilat shares constant'!G$72*'[9]eu total ha constant'!J49)+'[9]Imputed CERF'!J49</f>
        <v>0.8403825322910528</v>
      </c>
      <c r="H50" s="71">
        <f>'[9]bilat constant'!K49+('[9]unhcr oda constant'!K49*'[9]oda contribs constant'!$R$105)+('[9]oda contribs constant'!$S$105*'[9]unrwa oda constant'!K49)+('[9]oda contribs constant'!$T$105*'[9]wfp oda constant adj'!K49)+('[9]eu multilat shares constant'!H$72*'[9]eu total ha constant'!K49)+'[9]Imputed CERF'!K49</f>
        <v>1.5561712179471145</v>
      </c>
      <c r="I50" s="71">
        <f>'[9]bilat constant'!L49+('[9]unhcr oda constant'!L49*'[9]oda contribs constant'!$U$105)+('[9]oda contribs constant'!$V$105*'[9]unrwa oda constant'!L49)+('[9]oda contribs constant'!$W$105*'[9]wfp oda constant adj'!L49)+('[9]eu multilat shares constant'!I$72*'[9]eu total ha constant'!L49)+'[9]Imputed CERF'!L49</f>
        <v>0.9272032828061627</v>
      </c>
      <c r="J50" s="71">
        <f>'[9]bilat constant'!M49+('[9]unhcr oda constant'!M49*'[9]oda contribs constant'!$X$105)+('[9]oda contribs constant'!$Y$105*'[9]unrwa oda constant'!M49)+('[9]oda contribs constant'!$Z$105*'[9]wfp oda constant adj'!M49)+('[9]eu multilat shares constant'!J$72*'[9]eu total ha constant'!M49)+'[9]Imputed CERF'!M49</f>
        <v>3.487511990310268</v>
      </c>
      <c r="K50" s="71">
        <f>'[9]bilat constant'!N49+('[9]unhcr oda constant'!N49*'[9]oda contribs constant'!$AA$105)+('[9]oda contribs constant'!$AB$105*'[9]unrwa oda constant'!N49)+('[9]oda contribs constant'!$AC$105*'[9]wfp oda constant adj'!N49)+('[9]eu multilat shares constant'!K$72*'[9]eu total ha constant'!N49)+'[9]Imputed CERF'!N49</f>
        <v>1.2543164843133208</v>
      </c>
      <c r="L50" s="71">
        <f>'[9]bilat constant'!O49+('[9]unhcr oda constant'!O49*'[9]oda contribs constant'!$AD$105)+('[9]oda contribs constant'!$AE$105*'[9]unrwa oda constant'!O49)+('[9]oda contribs constant'!$AF$105*'[9]wfp oda constant adj'!O49)+('[9]eu multilat shares constant'!L$72*'[9]eu total ha constant'!O49)+'[9]Imputed CERF'!O49</f>
        <v>1.3176886174185574</v>
      </c>
      <c r="M50" s="71">
        <f>'[9]bilat constant'!P49+('[9]unhcr oda constant'!P49*'[9]oda contribs constant'!$AG$105)+('[9]oda contribs constant'!$AH$105*'[9]unrwa oda constant'!P49)+('[9]oda contribs constant'!$AI$105*'[9]wfp oda constant adj'!P49)+('[9]eu multilat shares constant'!M$72*'[9]eu total ha constant'!P49)+'[9]Imputed CERF'!P49</f>
        <v>1.457251724435742</v>
      </c>
      <c r="N50" s="71">
        <f>'[9]bilat constant'!Q49+('[9]unhcr oda constant'!Q49*'[9]oda contribs constant'!$AJ$105)+('[9]oda contribs constant'!$AK$105*'[9]unrwa oda constant'!Q49)+('[9]oda contribs constant'!$AL$105*'[9]wfp oda constant adj'!Q49)+('[9]eu multilat shares constant'!N$72*'[9]eu total ha constant'!Q49)+'[9]Imputed CERF'!Q49</f>
        <v>0.13912531957834184</v>
      </c>
      <c r="O50" s="71">
        <f>'[9]bilat constant'!R49+('[9]unhcr oda constant'!R49*'[9]oda contribs constant'!$AM$105)+('[9]oda contribs constant'!$AN$105*'[9]unrwa oda constant'!R49)+('[9]oda contribs constant'!$AO$105*'[9]wfp oda constant adj'!R49)+('[9]eu multilat shares constant'!O$72*'[9]eu total ha constant'!R49)+'[9]Imputed CERF'!R49</f>
        <v>0.4254833098319185</v>
      </c>
      <c r="P50" s="71">
        <f>'[9]bilat constant'!S49+('[9]unhcr oda constant'!S49*'[9]oda contribs constant'!$AP$105)+('[9]oda contribs constant'!$AQ$105*'[9]unrwa oda constant'!S49)+('[9]oda contribs constant'!$AR$105*'[9]wfp oda constant adj'!S49)+('[9]eu multilat shares constant'!P$72*'[9]eu total ha constant'!S49)+'[9]Imputed CERF'!S49</f>
        <v>0.36663971669337825</v>
      </c>
      <c r="Q50" s="71">
        <f>'[9]bilat constant'!T49+('[9]unhcr oda constant'!T49*'[9]oda contribs constant'!$AS$105)+('[9]oda contribs constant'!$AT$105*'[9]unrwa oda constant'!T49)+('[9]oda contribs constant'!$AU$105*'[9]wfp oda constant adj'!T49)+('[9]eu multilat shares constant'!Q$72*'[9]eu total ha constant'!T49)+'[9]Imputed CERF'!T49</f>
        <v>0.5440718024264138</v>
      </c>
      <c r="S50" s="74">
        <f t="shared" si="1"/>
        <v>0.48394125801003307</v>
      </c>
    </row>
    <row r="51" spans="1:19" ht="13.5">
      <c r="A51" s="7" t="s">
        <v>123</v>
      </c>
      <c r="B51" s="91" t="s">
        <v>99</v>
      </c>
      <c r="C51" s="71">
        <f>'[9]bilat constant'!F201+('[9]unhcr oda constant'!F201*'[9]oda contribs constant'!$C$105)+('[9]oda contribs constant'!$D$105*'[9]unrwa oda constant'!F201)+('[9]oda contribs constant'!$E$105*'[9]wfp oda constant adj'!F201)+('[9]eu multilat shares constant'!C$72*'[9]eu total ha constant'!F201)+'[9]Imputed CERF'!F201</f>
        <v>0</v>
      </c>
      <c r="D51" s="71">
        <f>'[9]bilat constant'!G201+('[9]unhcr oda constant'!G201*'[9]oda contribs constant'!$F$105)+('[9]oda contribs constant'!$G$105*'[9]unrwa oda constant'!G201)+('[9]oda contribs constant'!$H$105*'[9]wfp oda constant adj'!G201)+('[9]eu multilat shares constant'!D$72*'[9]eu total ha constant'!G201)+'[9]Imputed CERF'!G201</f>
        <v>0</v>
      </c>
      <c r="E51" s="71">
        <f>'[9]bilat constant'!H201+('[9]unhcr oda constant'!H201*'[9]oda contribs constant'!$I$105)+('[9]oda contribs constant'!$J$105*'[9]unrwa oda constant'!H201)+('[9]oda contribs constant'!$K$105*'[9]wfp oda constant adj'!H201)+('[9]eu multilat shares constant'!E$72*'[9]eu total ha constant'!H201)+'[9]Imputed CERF'!H201</f>
        <v>0</v>
      </c>
      <c r="F51" s="71">
        <f>'[9]bilat constant'!I201+('[9]unhcr oda constant'!I201*'[9]oda contribs constant'!$L$105)+('[9]oda contribs constant'!$M$105*'[9]unrwa oda constant'!I201)+('[9]oda contribs constant'!$N$105*'[9]wfp oda constant adj'!I201)+('[9]eu multilat shares constant'!F$72*'[9]eu total ha constant'!I201)+'[9]Imputed CERF'!I201</f>
        <v>0</v>
      </c>
      <c r="G51" s="71">
        <f>'[9]bilat constant'!J201+('[9]unhcr oda constant'!J201*'[9]oda contribs constant'!$O$105)+('[9]oda contribs constant'!$P$105*'[9]unrwa oda constant'!J201)+('[9]oda contribs constant'!$Q$105*'[9]wfp oda constant adj'!J201)+('[9]eu multilat shares constant'!G$72*'[9]eu total ha constant'!J201)+'[9]Imputed CERF'!J201</f>
        <v>0</v>
      </c>
      <c r="H51" s="71">
        <f>'[9]bilat constant'!K201+('[9]unhcr oda constant'!K201*'[9]oda contribs constant'!$R$105)+('[9]oda contribs constant'!$S$105*'[9]unrwa oda constant'!K201)+('[9]oda contribs constant'!$T$105*'[9]wfp oda constant adj'!K201)+('[9]eu multilat shares constant'!H$72*'[9]eu total ha constant'!K201)+'[9]Imputed CERF'!K201</f>
        <v>0</v>
      </c>
      <c r="I51" s="71">
        <f>'[9]bilat constant'!L201+('[9]unhcr oda constant'!L201*'[9]oda contribs constant'!$U$105)+('[9]oda contribs constant'!$V$105*'[9]unrwa oda constant'!L201)+('[9]oda contribs constant'!$W$105*'[9]wfp oda constant adj'!L201)+('[9]eu multilat shares constant'!I$72*'[9]eu total ha constant'!L201)+'[9]Imputed CERF'!L201</f>
        <v>0</v>
      </c>
      <c r="J51" s="71">
        <f>'[9]bilat constant'!M201+('[9]unhcr oda constant'!M201*'[9]oda contribs constant'!$X$105)+('[9]oda contribs constant'!$Y$105*'[9]unrwa oda constant'!M201)+('[9]oda contribs constant'!$Z$105*'[9]wfp oda constant adj'!M201)+('[9]eu multilat shares constant'!J$72*'[9]eu total ha constant'!M201)+'[9]Imputed CERF'!M201</f>
        <v>0</v>
      </c>
      <c r="K51" s="71">
        <f>'[9]bilat constant'!N201+('[9]unhcr oda constant'!N201*'[9]oda contribs constant'!$AA$105)+('[9]oda contribs constant'!$AB$105*'[9]unrwa oda constant'!N201)+('[9]oda contribs constant'!$AC$105*'[9]wfp oda constant adj'!N201)+('[9]eu multilat shares constant'!K$72*'[9]eu total ha constant'!N201)+'[9]Imputed CERF'!N201</f>
        <v>0</v>
      </c>
      <c r="L51" s="71">
        <f>'[9]bilat constant'!O201+('[9]unhcr oda constant'!O201*'[9]oda contribs constant'!$AD$105)+('[9]oda contribs constant'!$AE$105*'[9]unrwa oda constant'!O201)+('[9]oda contribs constant'!$AF$105*'[9]wfp oda constant adj'!O201)+('[9]eu multilat shares constant'!L$72*'[9]eu total ha constant'!O201)+'[9]Imputed CERF'!O201</f>
        <v>0</v>
      </c>
      <c r="M51" s="71">
        <f>'[9]bilat constant'!P201+('[9]unhcr oda constant'!P201*'[9]oda contribs constant'!$AG$105)+('[9]oda contribs constant'!$AH$105*'[9]unrwa oda constant'!P201)+('[9]oda contribs constant'!$AI$105*'[9]wfp oda constant adj'!P201)+('[9]eu multilat shares constant'!M$72*'[9]eu total ha constant'!P201)+'[9]Imputed CERF'!P201</f>
        <v>0</v>
      </c>
      <c r="N51" s="71">
        <f>'[9]bilat constant'!Q201+('[9]unhcr oda constant'!Q201*'[9]oda contribs constant'!$AJ$105)+('[9]oda contribs constant'!$AK$105*'[9]unrwa oda constant'!Q201)+('[9]oda contribs constant'!$AL$105*'[9]wfp oda constant adj'!Q201)+('[9]eu multilat shares constant'!N$72*'[9]eu total ha constant'!Q201)+'[9]Imputed CERF'!Q201</f>
        <v>0</v>
      </c>
      <c r="O51" s="71">
        <f>'[9]bilat constant'!R201+('[9]unhcr oda constant'!R201*'[9]oda contribs constant'!$AM$105)+('[9]oda contribs constant'!$AN$105*'[9]unrwa oda constant'!R201)+('[9]oda contribs constant'!$AO$105*'[9]wfp oda constant adj'!R201)+('[9]eu multilat shares constant'!O$72*'[9]eu total ha constant'!R201)+'[9]Imputed CERF'!R201</f>
        <v>0</v>
      </c>
      <c r="P51" s="71">
        <f>'[9]bilat constant'!S201+('[9]unhcr oda constant'!S201*'[9]oda contribs constant'!$AP$105)+('[9]oda contribs constant'!$AQ$105*'[9]unrwa oda constant'!S201)+('[9]oda contribs constant'!$AR$105*'[9]wfp oda constant adj'!S201)+('[9]eu multilat shares constant'!P$72*'[9]eu total ha constant'!S201)+'[9]Imputed CERF'!S201</f>
        <v>0.008553151955917168</v>
      </c>
      <c r="Q51" s="71">
        <f>'[9]bilat constant'!T201+('[9]unhcr oda constant'!T201*'[9]oda contribs constant'!$AS$105)+('[9]oda contribs constant'!$AT$105*'[9]unrwa oda constant'!T201)+('[9]oda contribs constant'!$AU$105*'[9]wfp oda constant adj'!T201)+('[9]eu multilat shares constant'!Q$72*'[9]eu total ha constant'!T201)+'[9]Imputed CERF'!T201</f>
        <v>0.020338299890871006</v>
      </c>
      <c r="S51" s="74">
        <f t="shared" si="1"/>
        <v>1.3778719232037888</v>
      </c>
    </row>
    <row r="52" spans="1:19" ht="13.5">
      <c r="A52" s="7" t="s">
        <v>8</v>
      </c>
      <c r="B52" s="91" t="s">
        <v>99</v>
      </c>
      <c r="C52" s="71">
        <f>'[9]bilat constant'!F101+('[9]unhcr oda constant'!F101*'[9]oda contribs constant'!$C$105)+('[9]oda contribs constant'!$D$105*'[9]unrwa oda constant'!F101)+('[9]oda contribs constant'!$E$105*'[9]wfp oda constant adj'!F101)+('[9]eu multilat shares constant'!C$72*'[9]eu total ha constant'!F101)+'[9]Imputed CERF'!F101</f>
        <v>0.48706925574544935</v>
      </c>
      <c r="D52" s="71">
        <f>'[9]bilat constant'!G101+('[9]unhcr oda constant'!G101*'[9]oda contribs constant'!$F$105)+('[9]oda contribs constant'!$G$105*'[9]unrwa oda constant'!G101)+('[9]oda contribs constant'!$H$105*'[9]wfp oda constant adj'!G101)+('[9]eu multilat shares constant'!D$72*'[9]eu total ha constant'!G101)+'[9]Imputed CERF'!G101</f>
        <v>0.2409319317652832</v>
      </c>
      <c r="E52" s="71">
        <f>'[9]bilat constant'!H101+('[9]unhcr oda constant'!H101*'[9]oda contribs constant'!$I$105)+('[9]oda contribs constant'!$J$105*'[9]unrwa oda constant'!H101)+('[9]oda contribs constant'!$K$105*'[9]wfp oda constant adj'!H101)+('[9]eu multilat shares constant'!E$72*'[9]eu total ha constant'!H101)+'[9]Imputed CERF'!H101</f>
        <v>0.23628690139770211</v>
      </c>
      <c r="F52" s="71">
        <f>'[9]bilat constant'!I101+('[9]unhcr oda constant'!I101*'[9]oda contribs constant'!$L$105)+('[9]oda contribs constant'!$M$105*'[9]unrwa oda constant'!I101)+('[9]oda contribs constant'!$N$105*'[9]wfp oda constant adj'!I101)+('[9]eu multilat shares constant'!F$72*'[9]eu total ha constant'!I101)+'[9]Imputed CERF'!I101</f>
        <v>0.008339995677021214</v>
      </c>
      <c r="G52" s="71">
        <f>'[9]bilat constant'!J101+('[9]unhcr oda constant'!J101*'[9]oda contribs constant'!$O$105)+('[9]oda contribs constant'!$P$105*'[9]unrwa oda constant'!J101)+('[9]oda contribs constant'!$Q$105*'[9]wfp oda constant adj'!J101)+('[9]eu multilat shares constant'!G$72*'[9]eu total ha constant'!J101)+'[9]Imputed CERF'!J101</f>
        <v>0.009493309399477807</v>
      </c>
      <c r="H52" s="71">
        <f>'[9]bilat constant'!K101+('[9]unhcr oda constant'!K101*'[9]oda contribs constant'!$R$105)+('[9]oda contribs constant'!$S$105*'[9]unrwa oda constant'!K101)+('[9]oda contribs constant'!$T$105*'[9]wfp oda constant adj'!K101)+('[9]eu multilat shares constant'!H$72*'[9]eu total ha constant'!K101)+'[9]Imputed CERF'!K101</f>
        <v>0.009319371727748691</v>
      </c>
      <c r="I52" s="71">
        <f>'[9]bilat constant'!L101+('[9]unhcr oda constant'!L101*'[9]oda contribs constant'!$U$105)+('[9]oda contribs constant'!$V$105*'[9]unrwa oda constant'!L101)+('[9]oda contribs constant'!$W$105*'[9]wfp oda constant adj'!L101)+('[9]eu multilat shares constant'!I$72*'[9]eu total ha constant'!L101)+'[9]Imputed CERF'!L101</f>
        <v>0.014307970577595563</v>
      </c>
      <c r="J52" s="71">
        <f>'[9]bilat constant'!M101+('[9]unhcr oda constant'!M101*'[9]oda contribs constant'!$X$105)+('[9]oda contribs constant'!$Y$105*'[9]unrwa oda constant'!M101)+('[9]oda contribs constant'!$Z$105*'[9]wfp oda constant adj'!M101)+('[9]eu multilat shares constant'!J$72*'[9]eu total ha constant'!M101)+'[9]Imputed CERF'!M101</f>
        <v>0.021502461941545828</v>
      </c>
      <c r="K52" s="71">
        <f>'[9]bilat constant'!N101+('[9]unhcr oda constant'!N101*'[9]oda contribs constant'!$AA$105)+('[9]oda contribs constant'!$AB$105*'[9]unrwa oda constant'!N101)+('[9]oda contribs constant'!$AC$105*'[9]wfp oda constant adj'!N101)+('[9]eu multilat shares constant'!K$72*'[9]eu total ha constant'!N101)+'[9]Imputed CERF'!N101</f>
        <v>0.015871705845523366</v>
      </c>
      <c r="L52" s="71">
        <f>'[9]bilat constant'!O101+('[9]unhcr oda constant'!O101*'[9]oda contribs constant'!$AD$105)+('[9]oda contribs constant'!$AE$105*'[9]unrwa oda constant'!O101)+('[9]oda contribs constant'!$AF$105*'[9]wfp oda constant adj'!O101)+('[9]eu multilat shares constant'!L$72*'[9]eu total ha constant'!O101)+'[9]Imputed CERF'!O101</f>
        <v>0.023268931600341245</v>
      </c>
      <c r="M52" s="71">
        <f>'[9]bilat constant'!P101+('[9]unhcr oda constant'!P101*'[9]oda contribs constant'!$AG$105)+('[9]oda contribs constant'!$AH$105*'[9]unrwa oda constant'!P101)+('[9]oda contribs constant'!$AI$105*'[9]wfp oda constant adj'!P101)+('[9]eu multilat shares constant'!M$72*'[9]eu total ha constant'!P101)+'[9]Imputed CERF'!P101</f>
        <v>0.014400104386403672</v>
      </c>
      <c r="N52" s="71">
        <f>'[9]bilat constant'!Q101+('[9]unhcr oda constant'!Q101*'[9]oda contribs constant'!$AJ$105)+('[9]oda contribs constant'!$AK$105*'[9]unrwa oda constant'!Q101)+('[9]oda contribs constant'!$AL$105*'[9]wfp oda constant adj'!Q101)+('[9]eu multilat shares constant'!N$72*'[9]eu total ha constant'!Q101)+'[9]Imputed CERF'!Q101</f>
        <v>0.006071898650871998</v>
      </c>
      <c r="O52" s="71">
        <f>'[9]bilat constant'!R101+('[9]unhcr oda constant'!R101*'[9]oda contribs constant'!$AM$105)+('[9]oda contribs constant'!$AN$105*'[9]unrwa oda constant'!R101)+('[9]oda contribs constant'!$AO$105*'[9]wfp oda constant adj'!R101)+('[9]eu multilat shares constant'!O$72*'[9]eu total ha constant'!R101)+'[9]Imputed CERF'!R101</f>
        <v>0.03160098504348804</v>
      </c>
      <c r="P52" s="71">
        <f>'[9]bilat constant'!S101+('[9]unhcr oda constant'!S101*'[9]oda contribs constant'!$AP$105)+('[9]oda contribs constant'!$AQ$105*'[9]unrwa oda constant'!S101)+('[9]oda contribs constant'!$AR$105*'[9]wfp oda constant adj'!S101)+('[9]eu multilat shares constant'!P$72*'[9]eu total ha constant'!S101)+'[9]Imputed CERF'!S101</f>
        <v>0.08789358922227908</v>
      </c>
      <c r="Q52" s="71">
        <f>'[9]bilat constant'!T101+('[9]unhcr oda constant'!T101*'[9]oda contribs constant'!$AS$105)+('[9]oda contribs constant'!$AT$105*'[9]unrwa oda constant'!T101)+('[9]oda contribs constant'!$AU$105*'[9]wfp oda constant adj'!T101)+('[9]eu multilat shares constant'!Q$72*'[9]eu total ha constant'!T101)+'[9]Imputed CERF'!T101</f>
        <v>0.10940187989838138</v>
      </c>
      <c r="S52" s="74">
        <f t="shared" si="1"/>
        <v>0.24470829859625784</v>
      </c>
    </row>
    <row r="53" spans="1:19" ht="13.5">
      <c r="A53" s="7" t="s">
        <v>9</v>
      </c>
      <c r="B53" s="91" t="s">
        <v>99</v>
      </c>
      <c r="C53" s="71">
        <f>'[9]bilat constant'!F50+('[9]unhcr oda constant'!F50*'[9]oda contribs constant'!$C$105)+('[9]oda contribs constant'!$D$105*'[9]unrwa oda constant'!F50)+('[9]oda contribs constant'!$E$105*'[9]wfp oda constant adj'!F50)+('[9]eu multilat shares constant'!C$72*'[9]eu total ha constant'!F50)+'[9]Imputed CERF'!F50</f>
        <v>1.6422164874065954</v>
      </c>
      <c r="D53" s="71">
        <f>'[9]bilat constant'!G50+('[9]unhcr oda constant'!G50*'[9]oda contribs constant'!$F$105)+('[9]oda contribs constant'!$G$105*'[9]unrwa oda constant'!G50)+('[9]oda contribs constant'!$H$105*'[9]wfp oda constant adj'!G50)+('[9]eu multilat shares constant'!D$72*'[9]eu total ha constant'!G50)+'[9]Imputed CERF'!G50</f>
        <v>1.0662212415453605</v>
      </c>
      <c r="E53" s="71">
        <f>'[9]bilat constant'!H50+('[9]unhcr oda constant'!H50*'[9]oda contribs constant'!$I$105)+('[9]oda contribs constant'!$J$105*'[9]unrwa oda constant'!H50)+('[9]oda contribs constant'!$K$105*'[9]wfp oda constant adj'!H50)+('[9]eu multilat shares constant'!E$72*'[9]eu total ha constant'!H50)+'[9]Imputed CERF'!H50</f>
        <v>1.4275265669502275</v>
      </c>
      <c r="F53" s="71">
        <f>'[9]bilat constant'!I50+('[9]unhcr oda constant'!I50*'[9]oda contribs constant'!$L$105)+('[9]oda contribs constant'!$M$105*'[9]unrwa oda constant'!I50)+('[9]oda contribs constant'!$N$105*'[9]wfp oda constant adj'!I50)+('[9]eu multilat shares constant'!F$72*'[9]eu total ha constant'!I50)+'[9]Imputed CERF'!I50</f>
        <v>0.26678101188091735</v>
      </c>
      <c r="G53" s="71">
        <f>'[9]bilat constant'!J50+('[9]unhcr oda constant'!J50*'[9]oda contribs constant'!$O$105)+('[9]oda contribs constant'!$P$105*'[9]unrwa oda constant'!J50)+('[9]oda contribs constant'!$Q$105*'[9]wfp oda constant adj'!J50)+('[9]eu multilat shares constant'!G$72*'[9]eu total ha constant'!J50)+'[9]Imputed CERF'!J50</f>
        <v>0.3048897106815205</v>
      </c>
      <c r="H53" s="71">
        <f>'[9]bilat constant'!K50+('[9]unhcr oda constant'!K50*'[9]oda contribs constant'!$R$105)+('[9]oda contribs constant'!$S$105*'[9]unrwa oda constant'!K50)+('[9]oda contribs constant'!$T$105*'[9]wfp oda constant adj'!K50)+('[9]eu multilat shares constant'!H$72*'[9]eu total ha constant'!K50)+'[9]Imputed CERF'!K50</f>
        <v>0.49205297182000285</v>
      </c>
      <c r="I53" s="71">
        <f>'[9]bilat constant'!L50+('[9]unhcr oda constant'!L50*'[9]oda contribs constant'!$U$105)+('[9]oda contribs constant'!$V$105*'[9]unrwa oda constant'!L50)+('[9]oda contribs constant'!$W$105*'[9]wfp oda constant adj'!L50)+('[9]eu multilat shares constant'!I$72*'[9]eu total ha constant'!L50)+'[9]Imputed CERF'!L50</f>
        <v>0.4384908205266542</v>
      </c>
      <c r="J53" s="71">
        <f>'[9]bilat constant'!M50+('[9]unhcr oda constant'!M50*'[9]oda contribs constant'!$X$105)+('[9]oda contribs constant'!$Y$105*'[9]unrwa oda constant'!M50)+('[9]oda contribs constant'!$Z$105*'[9]wfp oda constant adj'!M50)+('[9]eu multilat shares constant'!J$72*'[9]eu total ha constant'!M50)+'[9]Imputed CERF'!M50</f>
        <v>2.429404836548695</v>
      </c>
      <c r="K53" s="71">
        <f>'[9]bilat constant'!N50+('[9]unhcr oda constant'!N50*'[9]oda contribs constant'!$AA$105)+('[9]oda contribs constant'!$AB$105*'[9]unrwa oda constant'!N50)+('[9]oda contribs constant'!$AC$105*'[9]wfp oda constant adj'!N50)+('[9]eu multilat shares constant'!K$72*'[9]eu total ha constant'!N50)+'[9]Imputed CERF'!N50</f>
        <v>3.192346332929498</v>
      </c>
      <c r="L53" s="71">
        <f>'[9]bilat constant'!O50+('[9]unhcr oda constant'!O50*'[9]oda contribs constant'!$AD$105)+('[9]oda contribs constant'!$AE$105*'[9]unrwa oda constant'!O50)+('[9]oda contribs constant'!$AF$105*'[9]wfp oda constant adj'!O50)+('[9]eu multilat shares constant'!L$72*'[9]eu total ha constant'!O50)+'[9]Imputed CERF'!O50</f>
        <v>6.431832859299495</v>
      </c>
      <c r="M53" s="71">
        <f>'[9]bilat constant'!P50+('[9]unhcr oda constant'!P50*'[9]oda contribs constant'!$AG$105)+('[9]oda contribs constant'!$AH$105*'[9]unrwa oda constant'!P50)+('[9]oda contribs constant'!$AI$105*'[9]wfp oda constant adj'!P50)+('[9]eu multilat shares constant'!M$72*'[9]eu total ha constant'!P50)+'[9]Imputed CERF'!P50</f>
        <v>6.200914041364463</v>
      </c>
      <c r="N53" s="71">
        <f>'[9]bilat constant'!Q50+('[9]unhcr oda constant'!Q50*'[9]oda contribs constant'!$AJ$105)+('[9]oda contribs constant'!$AK$105*'[9]unrwa oda constant'!Q50)+('[9]oda contribs constant'!$AL$105*'[9]wfp oda constant adj'!Q50)+('[9]eu multilat shares constant'!N$72*'[9]eu total ha constant'!Q50)+'[9]Imputed CERF'!Q50</f>
        <v>8.985550524068403</v>
      </c>
      <c r="O53" s="71">
        <f>'[9]bilat constant'!R50+('[9]unhcr oda constant'!R50*'[9]oda contribs constant'!$AM$105)+('[9]oda contribs constant'!$AN$105*'[9]unrwa oda constant'!R50)+('[9]oda contribs constant'!$AO$105*'[9]wfp oda constant adj'!R50)+('[9]eu multilat shares constant'!O$72*'[9]eu total ha constant'!R50)+'[9]Imputed CERF'!R50</f>
        <v>6.377609458459236</v>
      </c>
      <c r="P53" s="71">
        <f>'[9]bilat constant'!S50+('[9]unhcr oda constant'!S50*'[9]oda contribs constant'!$AP$105)+('[9]oda contribs constant'!$AQ$105*'[9]unrwa oda constant'!S50)+('[9]oda contribs constant'!$AR$105*'[9]wfp oda constant adj'!S50)+('[9]eu multilat shares constant'!P$72*'[9]eu total ha constant'!S50)+'[9]Imputed CERF'!S50</f>
        <v>15.520785141702511</v>
      </c>
      <c r="Q53" s="71">
        <f>'[9]bilat constant'!T50+('[9]unhcr oda constant'!T50*'[9]oda contribs constant'!$AS$105)+('[9]oda contribs constant'!$AT$105*'[9]unrwa oda constant'!T50)+('[9]oda contribs constant'!$AU$105*'[9]wfp oda constant adj'!T50)+('[9]eu multilat shares constant'!Q$72*'[9]eu total ha constant'!T50)+'[9]Imputed CERF'!T50</f>
        <v>1.6155337795849818</v>
      </c>
      <c r="S53" s="74">
        <f t="shared" si="1"/>
        <v>-0.8959115943661745</v>
      </c>
    </row>
    <row r="54" spans="1:19" ht="13.5">
      <c r="A54" s="7" t="s">
        <v>124</v>
      </c>
      <c r="B54" s="91" t="s">
        <v>99</v>
      </c>
      <c r="C54" s="71">
        <f>'[9]bilat constant'!F15+('[9]unhcr oda constant'!F15*'[9]oda contribs constant'!$C$105)+('[9]oda contribs constant'!$D$105*'[9]unrwa oda constant'!F15)+('[9]oda contribs constant'!$E$105*'[9]wfp oda constant adj'!F15)+('[9]eu multilat shares constant'!C$72*'[9]eu total ha constant'!F15)+'[9]Imputed CERF'!F15</f>
        <v>0</v>
      </c>
      <c r="D54" s="71">
        <f>'[9]bilat constant'!G15+('[9]unhcr oda constant'!G15*'[9]oda contribs constant'!$F$105)+('[9]oda contribs constant'!$G$105*'[9]unrwa oda constant'!G15)+('[9]oda contribs constant'!$H$105*'[9]wfp oda constant adj'!G15)+('[9]eu multilat shares constant'!D$72*'[9]eu total ha constant'!G15)+'[9]Imputed CERF'!G15</f>
        <v>1.03</v>
      </c>
      <c r="E54" s="71">
        <f>'[9]bilat constant'!H15+('[9]unhcr oda constant'!H15*'[9]oda contribs constant'!$I$105)+('[9]oda contribs constant'!$J$105*'[9]unrwa oda constant'!H15)+('[9]oda contribs constant'!$K$105*'[9]wfp oda constant adj'!H15)+('[9]eu multilat shares constant'!E$72*'[9]eu total ha constant'!H15)+'[9]Imputed CERF'!H15</f>
        <v>6.768259859119269</v>
      </c>
      <c r="F54" s="71">
        <f>'[9]bilat constant'!I15+('[9]unhcr oda constant'!I15*'[9]oda contribs constant'!$L$105)+('[9]oda contribs constant'!$M$105*'[9]unrwa oda constant'!I15)+('[9]oda contribs constant'!$N$105*'[9]wfp oda constant adj'!I15)+('[9]eu multilat shares constant'!F$72*'[9]eu total ha constant'!I15)+'[9]Imputed CERF'!I15</f>
        <v>3.5381894083784395</v>
      </c>
      <c r="G54" s="71">
        <f>'[9]bilat constant'!J15+('[9]unhcr oda constant'!J15*'[9]oda contribs constant'!$O$105)+('[9]oda contribs constant'!$P$105*'[9]unrwa oda constant'!J15)+('[9]oda contribs constant'!$Q$105*'[9]wfp oda constant adj'!J15)+('[9]eu multilat shares constant'!G$72*'[9]eu total ha constant'!J15)+'[9]Imputed CERF'!J15</f>
        <v>1.0769749460493296</v>
      </c>
      <c r="H54" s="71">
        <f>'[9]bilat constant'!K15+('[9]unhcr oda constant'!K15*'[9]oda contribs constant'!$R$105)+('[9]oda contribs constant'!$S$105*'[9]unrwa oda constant'!K15)+('[9]oda contribs constant'!$T$105*'[9]wfp oda constant adj'!K15)+('[9]eu multilat shares constant'!H$72*'[9]eu total ha constant'!K15)+'[9]Imputed CERF'!K15</f>
        <v>6.70448764881674</v>
      </c>
      <c r="I54" s="71">
        <f>'[9]bilat constant'!L15+('[9]unhcr oda constant'!L15*'[9]oda contribs constant'!$U$105)+('[9]oda contribs constant'!$V$105*'[9]unrwa oda constant'!L15)+('[9]oda contribs constant'!$W$105*'[9]wfp oda constant adj'!L15)+('[9]eu multilat shares constant'!I$72*'[9]eu total ha constant'!L15)+'[9]Imputed CERF'!L15</f>
        <v>5.127112625105511</v>
      </c>
      <c r="J54" s="71">
        <f>'[9]bilat constant'!M15+('[9]unhcr oda constant'!M15*'[9]oda contribs constant'!$X$105)+('[9]oda contribs constant'!$Y$105*'[9]unrwa oda constant'!M15)+('[9]oda contribs constant'!$Z$105*'[9]wfp oda constant adj'!M15)+('[9]eu multilat shares constant'!J$72*'[9]eu total ha constant'!M15)+'[9]Imputed CERF'!M15</f>
        <v>3.2827569227989337</v>
      </c>
      <c r="K54" s="71">
        <f>'[9]bilat constant'!N15+('[9]unhcr oda constant'!N15*'[9]oda contribs constant'!$AA$105)+('[9]oda contribs constant'!$AB$105*'[9]unrwa oda constant'!N15)+('[9]oda contribs constant'!$AC$105*'[9]wfp oda constant adj'!N15)+('[9]eu multilat shares constant'!K$72*'[9]eu total ha constant'!N15)+'[9]Imputed CERF'!N15</f>
        <v>1.4880050088223575</v>
      </c>
      <c r="L54" s="71">
        <f>'[9]bilat constant'!O15+('[9]unhcr oda constant'!O15*'[9]oda contribs constant'!$AD$105)+('[9]oda contribs constant'!$AE$105*'[9]unrwa oda constant'!O15)+('[9]oda contribs constant'!$AF$105*'[9]wfp oda constant adj'!O15)+('[9]eu multilat shares constant'!L$72*'[9]eu total ha constant'!O15)+'[9]Imputed CERF'!O15</f>
        <v>3.2691699703919306</v>
      </c>
      <c r="M54" s="71">
        <f>'[9]bilat constant'!P15+('[9]unhcr oda constant'!P15*'[9]oda contribs constant'!$AG$105)+('[9]oda contribs constant'!$AH$105*'[9]unrwa oda constant'!P15)+('[9]oda contribs constant'!$AI$105*'[9]wfp oda constant adj'!P15)+('[9]eu multilat shares constant'!M$72*'[9]eu total ha constant'!P15)+'[9]Imputed CERF'!P15</f>
        <v>2.9127121333684167</v>
      </c>
      <c r="N54" s="71">
        <f>'[9]bilat constant'!Q15+('[9]unhcr oda constant'!Q15*'[9]oda contribs constant'!$AJ$105)+('[9]oda contribs constant'!$AK$105*'[9]unrwa oda constant'!Q15)+('[9]oda contribs constant'!$AL$105*'[9]wfp oda constant adj'!Q15)+('[9]eu multilat shares constant'!N$72*'[9]eu total ha constant'!Q15)+'[9]Imputed CERF'!Q15</f>
        <v>1.6991836378206935</v>
      </c>
      <c r="O54" s="71">
        <f>'[9]bilat constant'!R15+('[9]unhcr oda constant'!R15*'[9]oda contribs constant'!$AM$105)+('[9]oda contribs constant'!$AN$105*'[9]unrwa oda constant'!R15)+('[9]oda contribs constant'!$AO$105*'[9]wfp oda constant adj'!R15)+('[9]eu multilat shares constant'!O$72*'[9]eu total ha constant'!R15)+'[9]Imputed CERF'!R15</f>
        <v>0.3594559922052615</v>
      </c>
      <c r="P54" s="71">
        <f>'[9]bilat constant'!S15+('[9]unhcr oda constant'!S15*'[9]oda contribs constant'!$AP$105)+('[9]oda contribs constant'!$AQ$105*'[9]unrwa oda constant'!S15)+('[9]oda contribs constant'!$AR$105*'[9]wfp oda constant adj'!S15)+('[9]eu multilat shares constant'!P$72*'[9]eu total ha constant'!S15)+'[9]Imputed CERF'!S15</f>
        <v>0.04574839806460048</v>
      </c>
      <c r="Q54" s="71">
        <f>'[9]bilat constant'!T15+('[9]unhcr oda constant'!T15*'[9]oda contribs constant'!$AS$105)+('[9]oda contribs constant'!$AT$105*'[9]unrwa oda constant'!T15)+('[9]oda contribs constant'!$AU$105*'[9]wfp oda constant adj'!T15)+('[9]eu multilat shares constant'!Q$72*'[9]eu total ha constant'!T15)+'[9]Imputed CERF'!T15</f>
        <v>0.04253447189752922</v>
      </c>
      <c r="S54" s="74">
        <f t="shared" si="1"/>
        <v>-0.07025221216561357</v>
      </c>
    </row>
    <row r="55" spans="1:19" ht="13.5">
      <c r="A55" s="7" t="s">
        <v>125</v>
      </c>
      <c r="B55" s="91" t="s">
        <v>99</v>
      </c>
      <c r="C55" s="71">
        <f>'[9]bilat constant'!F102+('[9]unhcr oda constant'!F102*'[9]oda contribs constant'!$C$105)+('[9]oda contribs constant'!$D$105*'[9]unrwa oda constant'!F102)+('[9]oda contribs constant'!$E$105*'[9]wfp oda constant adj'!F102)+('[9]eu multilat shares constant'!C$72*'[9]eu total ha constant'!F102)+'[9]Imputed CERF'!F102</f>
        <v>3.8966633350686863</v>
      </c>
      <c r="D55" s="71">
        <f>'[9]bilat constant'!G102+('[9]unhcr oda constant'!G102*'[9]oda contribs constant'!$F$105)+('[9]oda contribs constant'!$G$105*'[9]unrwa oda constant'!G102)+('[9]oda contribs constant'!$H$105*'[9]wfp oda constant adj'!G102)+('[9]eu multilat shares constant'!D$72*'[9]eu total ha constant'!G102)+'[9]Imputed CERF'!G102</f>
        <v>2.9476828037961833</v>
      </c>
      <c r="E55" s="71">
        <f>'[9]bilat constant'!H102+('[9]unhcr oda constant'!H102*'[9]oda contribs constant'!$I$105)+('[9]oda contribs constant'!$J$105*'[9]unrwa oda constant'!H102)+('[9]oda contribs constant'!$K$105*'[9]wfp oda constant adj'!H102)+('[9]eu multilat shares constant'!E$72*'[9]eu total ha constant'!H102)+'[9]Imputed CERF'!H102</f>
        <v>7.080463699786771</v>
      </c>
      <c r="F55" s="71">
        <f>'[9]bilat constant'!I102+('[9]unhcr oda constant'!I102*'[9]oda contribs constant'!$L$105)+('[9]oda contribs constant'!$M$105*'[9]unrwa oda constant'!I102)+('[9]oda contribs constant'!$N$105*'[9]wfp oda constant adj'!I102)+('[9]eu multilat shares constant'!F$72*'[9]eu total ha constant'!I102)+'[9]Imputed CERF'!I102</f>
        <v>5.062669754524656</v>
      </c>
      <c r="G55" s="71">
        <f>'[9]bilat constant'!J102+('[9]unhcr oda constant'!J102*'[9]oda contribs constant'!$O$105)+('[9]oda contribs constant'!$P$105*'[9]unrwa oda constant'!J102)+('[9]oda contribs constant'!$Q$105*'[9]wfp oda constant adj'!J102)+('[9]eu multilat shares constant'!G$72*'[9]eu total ha constant'!J102)+'[9]Imputed CERF'!J102</f>
        <v>5.61398175052584</v>
      </c>
      <c r="H55" s="71">
        <f>'[9]bilat constant'!K102+('[9]unhcr oda constant'!K102*'[9]oda contribs constant'!$R$105)+('[9]oda contribs constant'!$S$105*'[9]unrwa oda constant'!K102)+('[9]oda contribs constant'!$T$105*'[9]wfp oda constant adj'!K102)+('[9]eu multilat shares constant'!H$72*'[9]eu total ha constant'!K102)+'[9]Imputed CERF'!K102</f>
        <v>2.864581024682929</v>
      </c>
      <c r="I55" s="71">
        <f>'[9]bilat constant'!L102+('[9]unhcr oda constant'!L102*'[9]oda contribs constant'!$U$105)+('[9]oda contribs constant'!$V$105*'[9]unrwa oda constant'!L102)+('[9]oda contribs constant'!$W$105*'[9]wfp oda constant adj'!L102)+('[9]eu multilat shares constant'!I$72*'[9]eu total ha constant'!L102)+'[9]Imputed CERF'!L102</f>
        <v>3.4610763169503858</v>
      </c>
      <c r="J55" s="71">
        <f>'[9]bilat constant'!M102+('[9]unhcr oda constant'!M102*'[9]oda contribs constant'!$X$105)+('[9]oda contribs constant'!$Y$105*'[9]unrwa oda constant'!M102)+('[9]oda contribs constant'!$Z$105*'[9]wfp oda constant adj'!M102)+('[9]eu multilat shares constant'!J$72*'[9]eu total ha constant'!M102)+'[9]Imputed CERF'!M102</f>
        <v>2.945043716866157</v>
      </c>
      <c r="K55" s="71">
        <f>'[9]bilat constant'!N102+('[9]unhcr oda constant'!N102*'[9]oda contribs constant'!$AA$105)+('[9]oda contribs constant'!$AB$105*'[9]unrwa oda constant'!N102)+('[9]oda contribs constant'!$AC$105*'[9]wfp oda constant adj'!N102)+('[9]eu multilat shares constant'!K$72*'[9]eu total ha constant'!N102)+'[9]Imputed CERF'!N102</f>
        <v>0.30392828111162423</v>
      </c>
      <c r="L55" s="71">
        <f>'[9]bilat constant'!O102+('[9]unhcr oda constant'!O102*'[9]oda contribs constant'!$AD$105)+('[9]oda contribs constant'!$AE$105*'[9]unrwa oda constant'!O102)+('[9]oda contribs constant'!$AF$105*'[9]wfp oda constant adj'!O102)+('[9]eu multilat shares constant'!L$72*'[9]eu total ha constant'!O102)+'[9]Imputed CERF'!O102</f>
        <v>1.0795068355694952</v>
      </c>
      <c r="M55" s="71">
        <f>'[9]bilat constant'!P102+('[9]unhcr oda constant'!P102*'[9]oda contribs constant'!$AG$105)+('[9]oda contribs constant'!$AH$105*'[9]unrwa oda constant'!P102)+('[9]oda contribs constant'!$AI$105*'[9]wfp oda constant adj'!P102)+('[9]eu multilat shares constant'!M$72*'[9]eu total ha constant'!P102)+'[9]Imputed CERF'!P102</f>
        <v>1.785544502171645</v>
      </c>
      <c r="N55" s="71">
        <f>'[9]bilat constant'!Q102+('[9]unhcr oda constant'!Q102*'[9]oda contribs constant'!$AJ$105)+('[9]oda contribs constant'!$AK$105*'[9]unrwa oda constant'!Q102)+('[9]oda contribs constant'!$AL$105*'[9]wfp oda constant adj'!Q102)+('[9]eu multilat shares constant'!N$72*'[9]eu total ha constant'!Q102)+'[9]Imputed CERF'!Q102</f>
        <v>1.9438064866095646</v>
      </c>
      <c r="O55" s="71">
        <f>'[9]bilat constant'!R102+('[9]unhcr oda constant'!R102*'[9]oda contribs constant'!$AM$105)+('[9]oda contribs constant'!$AN$105*'[9]unrwa oda constant'!R102)+('[9]oda contribs constant'!$AO$105*'[9]wfp oda constant adj'!R102)+('[9]eu multilat shares constant'!O$72*'[9]eu total ha constant'!R102)+'[9]Imputed CERF'!R102</f>
        <v>0.059131722676972975</v>
      </c>
      <c r="P55" s="71">
        <f>'[9]bilat constant'!S102+('[9]unhcr oda constant'!S102*'[9]oda contribs constant'!$AP$105)+('[9]oda contribs constant'!$AQ$105*'[9]unrwa oda constant'!S102)+('[9]oda contribs constant'!$AR$105*'[9]wfp oda constant adj'!S102)+('[9]eu multilat shares constant'!P$72*'[9]eu total ha constant'!S102)+'[9]Imputed CERF'!S102</f>
        <v>0.9615065116596718</v>
      </c>
      <c r="Q55" s="71">
        <f>'[9]bilat constant'!T102+('[9]unhcr oda constant'!T102*'[9]oda contribs constant'!$AS$105)+('[9]oda contribs constant'!$AT$105*'[9]unrwa oda constant'!T102)+('[9]oda contribs constant'!$AU$105*'[9]wfp oda constant adj'!T102)+('[9]eu multilat shares constant'!Q$72*'[9]eu total ha constant'!T102)+'[9]Imputed CERF'!T102</f>
        <v>1.7080829948432315</v>
      </c>
      <c r="S55" s="74">
        <f t="shared" si="1"/>
        <v>0.7764653428034325</v>
      </c>
    </row>
    <row r="56" spans="1:19" ht="13.5">
      <c r="A56" s="7" t="s">
        <v>126</v>
      </c>
      <c r="B56" s="91" t="s">
        <v>99</v>
      </c>
      <c r="C56" s="71">
        <f>'[9]bilat constant'!F16+('[9]unhcr oda constant'!F16*'[9]oda contribs constant'!$C$105)+('[9]oda contribs constant'!$D$105*'[9]unrwa oda constant'!F16)+('[9]oda contribs constant'!$E$105*'[9]wfp oda constant adj'!F16)+('[9]eu multilat shares constant'!C$72*'[9]eu total ha constant'!F16)+'[9]Imputed CERF'!F16</f>
        <v>0.399005236464425</v>
      </c>
      <c r="D56" s="71">
        <f>'[9]bilat constant'!G16+('[9]unhcr oda constant'!G16*'[9]oda contribs constant'!$F$105)+('[9]oda contribs constant'!$G$105*'[9]unrwa oda constant'!G16)+('[9]oda contribs constant'!$H$105*'[9]wfp oda constant adj'!G16)+('[9]eu multilat shares constant'!D$72*'[9]eu total ha constant'!G16)+'[9]Imputed CERF'!G16</f>
        <v>0.00035423925667828107</v>
      </c>
      <c r="E56" s="71">
        <f>'[9]bilat constant'!H16+('[9]unhcr oda constant'!H16*'[9]oda contribs constant'!$I$105)+('[9]oda contribs constant'!$J$105*'[9]unrwa oda constant'!H16)+('[9]oda contribs constant'!$K$105*'[9]wfp oda constant adj'!H16)+('[9]eu multilat shares constant'!E$72*'[9]eu total ha constant'!H16)+'[9]Imputed CERF'!H16</f>
        <v>0</v>
      </c>
      <c r="F56" s="71">
        <f>'[9]bilat constant'!I16+('[9]unhcr oda constant'!I16*'[9]oda contribs constant'!$L$105)+('[9]oda contribs constant'!$M$105*'[9]unrwa oda constant'!I16)+('[9]oda contribs constant'!$N$105*'[9]wfp oda constant adj'!I16)+('[9]eu multilat shares constant'!F$72*'[9]eu total ha constant'!I16)+'[9]Imputed CERF'!I16</f>
        <v>0</v>
      </c>
      <c r="G56" s="71">
        <f>'[9]bilat constant'!J16+('[9]unhcr oda constant'!J16*'[9]oda contribs constant'!$O$105)+('[9]oda contribs constant'!$P$105*'[9]unrwa oda constant'!J16)+('[9]oda contribs constant'!$Q$105*'[9]wfp oda constant adj'!J16)+('[9]eu multilat shares constant'!G$72*'[9]eu total ha constant'!J16)+'[9]Imputed CERF'!J16</f>
        <v>0</v>
      </c>
      <c r="H56" s="71">
        <f>'[9]bilat constant'!K16+('[9]unhcr oda constant'!K16*'[9]oda contribs constant'!$R$105)+('[9]oda contribs constant'!$S$105*'[9]unrwa oda constant'!K16)+('[9]oda contribs constant'!$T$105*'[9]wfp oda constant adj'!K16)+('[9]eu multilat shares constant'!H$72*'[9]eu total ha constant'!K16)+'[9]Imputed CERF'!K16</f>
        <v>0</v>
      </c>
      <c r="I56" s="71">
        <f>'[9]bilat constant'!L16+('[9]unhcr oda constant'!L16*'[9]oda contribs constant'!$U$105)+('[9]oda contribs constant'!$V$105*'[9]unrwa oda constant'!L16)+('[9]oda contribs constant'!$W$105*'[9]wfp oda constant adj'!L16)+('[9]eu multilat shares constant'!I$72*'[9]eu total ha constant'!L16)+'[9]Imputed CERF'!L16</f>
        <v>0</v>
      </c>
      <c r="J56" s="71">
        <f>'[9]bilat constant'!M16+('[9]unhcr oda constant'!M16*'[9]oda contribs constant'!$X$105)+('[9]oda contribs constant'!$Y$105*'[9]unrwa oda constant'!M16)+('[9]oda contribs constant'!$Z$105*'[9]wfp oda constant adj'!M16)+('[9]eu multilat shares constant'!J$72*'[9]eu total ha constant'!M16)+'[9]Imputed CERF'!M16</f>
        <v>0</v>
      </c>
      <c r="K56" s="71">
        <f>'[9]bilat constant'!N16+('[9]unhcr oda constant'!N16*'[9]oda contribs constant'!$AA$105)+('[9]oda contribs constant'!$AB$105*'[9]unrwa oda constant'!N16)+('[9]oda contribs constant'!$AC$105*'[9]wfp oda constant adj'!N16)+('[9]eu multilat shares constant'!K$72*'[9]eu total ha constant'!N16)+'[9]Imputed CERF'!N16</f>
        <v>0</v>
      </c>
      <c r="L56" s="71">
        <f>'[9]bilat constant'!O16+('[9]unhcr oda constant'!O16*'[9]oda contribs constant'!$AD$105)+('[9]oda contribs constant'!$AE$105*'[9]unrwa oda constant'!O16)+('[9]oda contribs constant'!$AF$105*'[9]wfp oda constant adj'!O16)+('[9]eu multilat shares constant'!L$72*'[9]eu total ha constant'!O16)+'[9]Imputed CERF'!O16</f>
        <v>0</v>
      </c>
      <c r="M56" s="71">
        <f>'[9]bilat constant'!P16+('[9]unhcr oda constant'!P16*'[9]oda contribs constant'!$AG$105)+('[9]oda contribs constant'!$AH$105*'[9]unrwa oda constant'!P16)+('[9]oda contribs constant'!$AI$105*'[9]wfp oda constant adj'!P16)+('[9]eu multilat shares constant'!M$72*'[9]eu total ha constant'!P16)+'[9]Imputed CERF'!P16</f>
        <v>0</v>
      </c>
      <c r="N56" s="71">
        <f>'[9]bilat constant'!Q16+('[9]unhcr oda constant'!Q16*'[9]oda contribs constant'!$AJ$105)+('[9]oda contribs constant'!$AK$105*'[9]unrwa oda constant'!Q16)+('[9]oda contribs constant'!$AL$105*'[9]wfp oda constant adj'!Q16)+('[9]eu multilat shares constant'!N$72*'[9]eu total ha constant'!Q16)+'[9]Imputed CERF'!Q16</f>
        <v>0</v>
      </c>
      <c r="O56" s="71">
        <f>'[9]bilat constant'!R16+('[9]unhcr oda constant'!R16*'[9]oda contribs constant'!$AM$105)+('[9]oda contribs constant'!$AN$105*'[9]unrwa oda constant'!R16)+('[9]oda contribs constant'!$AO$105*'[9]wfp oda constant adj'!R16)+('[9]eu multilat shares constant'!O$72*'[9]eu total ha constant'!R16)+'[9]Imputed CERF'!R16</f>
        <v>0</v>
      </c>
      <c r="P56" s="71">
        <f>'[9]bilat constant'!S16+('[9]unhcr oda constant'!S16*'[9]oda contribs constant'!$AP$105)+('[9]oda contribs constant'!$AQ$105*'[9]unrwa oda constant'!S16)+('[9]oda contribs constant'!$AR$105*'[9]wfp oda constant adj'!S16)+('[9]eu multilat shares constant'!P$72*'[9]eu total ha constant'!S16)+'[9]Imputed CERF'!S16</f>
        <v>0</v>
      </c>
      <c r="Q56" s="71">
        <f>'[9]bilat constant'!T16+('[9]unhcr oda constant'!T16*'[9]oda contribs constant'!$AS$105)+('[9]oda contribs constant'!$AT$105*'[9]unrwa oda constant'!T16)+('[9]oda contribs constant'!$AU$105*'[9]wfp oda constant adj'!T16)+('[9]eu multilat shares constant'!Q$72*'[9]eu total ha constant'!T16)+'[9]Imputed CERF'!T16</f>
        <v>0</v>
      </c>
      <c r="S56" s="74" t="e">
        <f t="shared" si="1"/>
        <v>#DIV/0!</v>
      </c>
    </row>
    <row r="57" spans="1:19" ht="13.5">
      <c r="A57" s="7" t="s">
        <v>51</v>
      </c>
      <c r="B57" s="91" t="s">
        <v>99</v>
      </c>
      <c r="C57" s="71">
        <f>'[9]bilat constant'!F51+('[9]unhcr oda constant'!F51*'[9]oda contribs constant'!$C$105)+('[9]oda contribs constant'!$D$105*'[9]unrwa oda constant'!F51)+('[9]oda contribs constant'!$E$105*'[9]wfp oda constant adj'!F51)+('[9]eu multilat shares constant'!C$72*'[9]eu total ha constant'!F51)+'[9]Imputed CERF'!F51</f>
        <v>0.6276809513542657</v>
      </c>
      <c r="D57" s="71">
        <f>'[9]bilat constant'!G51+('[9]unhcr oda constant'!G51*'[9]oda contribs constant'!$F$105)+('[9]oda contribs constant'!$G$105*'[9]unrwa oda constant'!G51)+('[9]oda contribs constant'!$H$105*'[9]wfp oda constant adj'!G51)+('[9]eu multilat shares constant'!D$72*'[9]eu total ha constant'!G51)+'[9]Imputed CERF'!G51</f>
        <v>0.07447704954180594</v>
      </c>
      <c r="E57" s="71">
        <f>'[9]bilat constant'!H51+('[9]unhcr oda constant'!H51*'[9]oda contribs constant'!$I$105)+('[9]oda contribs constant'!$J$105*'[9]unrwa oda constant'!H51)+('[9]oda contribs constant'!$K$105*'[9]wfp oda constant adj'!H51)+('[9]eu multilat shares constant'!E$72*'[9]eu total ha constant'!H51)+'[9]Imputed CERF'!H51</f>
        <v>1.035357498427223</v>
      </c>
      <c r="F57" s="71">
        <f>'[9]bilat constant'!I51+('[9]unhcr oda constant'!I51*'[9]oda contribs constant'!$L$105)+('[9]oda contribs constant'!$M$105*'[9]unrwa oda constant'!I51)+('[9]oda contribs constant'!$N$105*'[9]wfp oda constant adj'!I51)+('[9]eu multilat shares constant'!F$72*'[9]eu total ha constant'!I51)+'[9]Imputed CERF'!I51</f>
        <v>0.08455027918149138</v>
      </c>
      <c r="G57" s="71">
        <f>'[9]bilat constant'!J51+('[9]unhcr oda constant'!J51*'[9]oda contribs constant'!$O$105)+('[9]oda contribs constant'!$P$105*'[9]unrwa oda constant'!J51)+('[9]oda contribs constant'!$Q$105*'[9]wfp oda constant adj'!J51)+('[9]eu multilat shares constant'!G$72*'[9]eu total ha constant'!J51)+'[9]Imputed CERF'!J51</f>
        <v>0.2480946874127418</v>
      </c>
      <c r="H57" s="71">
        <f>'[9]bilat constant'!K51+('[9]unhcr oda constant'!K51*'[9]oda contribs constant'!$R$105)+('[9]oda contribs constant'!$S$105*'[9]unrwa oda constant'!K51)+('[9]oda contribs constant'!$T$105*'[9]wfp oda constant adj'!K51)+('[9]eu multilat shares constant'!H$72*'[9]eu total ha constant'!K51)+'[9]Imputed CERF'!K51</f>
        <v>0.1077301288180394</v>
      </c>
      <c r="I57" s="71">
        <f>'[9]bilat constant'!L51+('[9]unhcr oda constant'!L51*'[9]oda contribs constant'!$U$105)+('[9]oda contribs constant'!$V$105*'[9]unrwa oda constant'!L51)+('[9]oda contribs constant'!$W$105*'[9]wfp oda constant adj'!L51)+('[9]eu multilat shares constant'!I$72*'[9]eu total ha constant'!L51)+'[9]Imputed CERF'!L51</f>
        <v>0.12957307383137534</v>
      </c>
      <c r="J57" s="71">
        <f>'[9]bilat constant'!M51+('[9]unhcr oda constant'!M51*'[9]oda contribs constant'!$X$105)+('[9]oda contribs constant'!$Y$105*'[9]unrwa oda constant'!M51)+('[9]oda contribs constant'!$Z$105*'[9]wfp oda constant adj'!M51)+('[9]eu multilat shares constant'!J$72*'[9]eu total ha constant'!M51)+'[9]Imputed CERF'!M51</f>
        <v>0.36575495456830354</v>
      </c>
      <c r="K57" s="71">
        <f>'[9]bilat constant'!N51+('[9]unhcr oda constant'!N51*'[9]oda contribs constant'!$AA$105)+('[9]oda contribs constant'!$AB$105*'[9]unrwa oda constant'!N51)+('[9]oda contribs constant'!$AC$105*'[9]wfp oda constant adj'!N51)+('[9]eu multilat shares constant'!K$72*'[9]eu total ha constant'!N51)+'[9]Imputed CERF'!N51</f>
        <v>0.4946476182742819</v>
      </c>
      <c r="L57" s="71">
        <f>'[9]bilat constant'!O51+('[9]unhcr oda constant'!O51*'[9]oda contribs constant'!$AD$105)+('[9]oda contribs constant'!$AE$105*'[9]unrwa oda constant'!O51)+('[9]oda contribs constant'!$AF$105*'[9]wfp oda constant adj'!O51)+('[9]eu multilat shares constant'!L$72*'[9]eu total ha constant'!O51)+'[9]Imputed CERF'!O51</f>
        <v>0.22090077837073196</v>
      </c>
      <c r="M57" s="71">
        <f>'[9]bilat constant'!P51+('[9]unhcr oda constant'!P51*'[9]oda contribs constant'!$AG$105)+('[9]oda contribs constant'!$AH$105*'[9]unrwa oda constant'!P51)+('[9]oda contribs constant'!$AI$105*'[9]wfp oda constant adj'!P51)+('[9]eu multilat shares constant'!M$72*'[9]eu total ha constant'!P51)+'[9]Imputed CERF'!P51</f>
        <v>0.41712618834678816</v>
      </c>
      <c r="N57" s="71">
        <f>'[9]bilat constant'!Q51+('[9]unhcr oda constant'!Q51*'[9]oda contribs constant'!$AJ$105)+('[9]oda contribs constant'!$AK$105*'[9]unrwa oda constant'!Q51)+('[9]oda contribs constant'!$AL$105*'[9]wfp oda constant adj'!Q51)+('[9]eu multilat shares constant'!N$72*'[9]eu total ha constant'!Q51)+'[9]Imputed CERF'!Q51</f>
        <v>0.2442192363640642</v>
      </c>
      <c r="O57" s="71">
        <f>'[9]bilat constant'!R51+('[9]unhcr oda constant'!R51*'[9]oda contribs constant'!$AM$105)+('[9]oda contribs constant'!$AN$105*'[9]unrwa oda constant'!R51)+('[9]oda contribs constant'!$AO$105*'[9]wfp oda constant adj'!R51)+('[9]eu multilat shares constant'!O$72*'[9]eu total ha constant'!R51)+'[9]Imputed CERF'!R51</f>
        <v>0.10148283016697456</v>
      </c>
      <c r="P57" s="71">
        <f>'[9]bilat constant'!S51+('[9]unhcr oda constant'!S51*'[9]oda contribs constant'!$AP$105)+('[9]oda contribs constant'!$AQ$105*'[9]unrwa oda constant'!S51)+('[9]oda contribs constant'!$AR$105*'[9]wfp oda constant adj'!S51)+('[9]eu multilat shares constant'!P$72*'[9]eu total ha constant'!S51)+'[9]Imputed CERF'!S51</f>
        <v>1.4469339530313008</v>
      </c>
      <c r="Q57" s="71">
        <f>'[9]bilat constant'!T51+('[9]unhcr oda constant'!T51*'[9]oda contribs constant'!$AS$105)+('[9]oda contribs constant'!$AT$105*'[9]unrwa oda constant'!T51)+('[9]oda contribs constant'!$AU$105*'[9]wfp oda constant adj'!T51)+('[9]eu multilat shares constant'!Q$72*'[9]eu total ha constant'!T51)+'[9]Imputed CERF'!T51</f>
        <v>0.36769796957997036</v>
      </c>
      <c r="S57" s="74">
        <f t="shared" si="1"/>
        <v>-0.7458778482530942</v>
      </c>
    </row>
    <row r="58" spans="1:19" ht="13.5">
      <c r="A58" s="7" t="s">
        <v>127</v>
      </c>
      <c r="B58" s="91" t="s">
        <v>99</v>
      </c>
      <c r="C58" s="71">
        <f>'[9]bilat constant'!F103+('[9]unhcr oda constant'!F103*'[9]oda contribs constant'!$C$105)+('[9]oda contribs constant'!$D$105*'[9]unrwa oda constant'!F103)+('[9]oda contribs constant'!$E$105*'[9]wfp oda constant adj'!F103)+('[9]eu multilat shares constant'!C$72*'[9]eu total ha constant'!F103)+'[9]Imputed CERF'!F103</f>
        <v>0.09740529824821066</v>
      </c>
      <c r="D58" s="71">
        <f>'[9]bilat constant'!G103+('[9]unhcr oda constant'!G103*'[9]oda contribs constant'!$F$105)+('[9]oda contribs constant'!$G$105*'[9]unrwa oda constant'!G103)+('[9]oda contribs constant'!$H$105*'[9]wfp oda constant adj'!G103)+('[9]eu multilat shares constant'!D$72*'[9]eu total ha constant'!G103)+'[9]Imputed CERF'!G103</f>
        <v>0</v>
      </c>
      <c r="E58" s="71">
        <f>'[9]bilat constant'!H103+('[9]unhcr oda constant'!H103*'[9]oda contribs constant'!$I$105)+('[9]oda contribs constant'!$J$105*'[9]unrwa oda constant'!H103)+('[9]oda contribs constant'!$K$105*'[9]wfp oda constant adj'!H103)+('[9]eu multilat shares constant'!E$72*'[9]eu total ha constant'!H103)+'[9]Imputed CERF'!H103</f>
        <v>0</v>
      </c>
      <c r="F58" s="71">
        <f>'[9]bilat constant'!I103+('[9]unhcr oda constant'!I103*'[9]oda contribs constant'!$L$105)+('[9]oda contribs constant'!$M$105*'[9]unrwa oda constant'!I103)+('[9]oda contribs constant'!$N$105*'[9]wfp oda constant adj'!I103)+('[9]eu multilat shares constant'!F$72*'[9]eu total ha constant'!I103)+'[9]Imputed CERF'!I103</f>
        <v>0</v>
      </c>
      <c r="G58" s="71">
        <f>'[9]bilat constant'!J103+('[9]unhcr oda constant'!J103*'[9]oda contribs constant'!$O$105)+('[9]oda contribs constant'!$P$105*'[9]unrwa oda constant'!J103)+('[9]oda contribs constant'!$Q$105*'[9]wfp oda constant adj'!J103)+('[9]eu multilat shares constant'!G$72*'[9]eu total ha constant'!J103)+'[9]Imputed CERF'!J103</f>
        <v>0</v>
      </c>
      <c r="H58" s="71">
        <f>'[9]bilat constant'!K103+('[9]unhcr oda constant'!K103*'[9]oda contribs constant'!$R$105)+('[9]oda contribs constant'!$S$105*'[9]unrwa oda constant'!K103)+('[9]oda contribs constant'!$T$105*'[9]wfp oda constant adj'!K103)+('[9]eu multilat shares constant'!H$72*'[9]eu total ha constant'!K103)+'[9]Imputed CERF'!K103</f>
        <v>0</v>
      </c>
      <c r="I58" s="71">
        <f>'[9]bilat constant'!L103+('[9]unhcr oda constant'!L103*'[9]oda contribs constant'!$U$105)+('[9]oda contribs constant'!$V$105*'[9]unrwa oda constant'!L103)+('[9]oda contribs constant'!$W$105*'[9]wfp oda constant adj'!L103)+('[9]eu multilat shares constant'!I$72*'[9]eu total ha constant'!L103)+'[9]Imputed CERF'!L103</f>
        <v>0</v>
      </c>
      <c r="J58" s="71">
        <f>'[9]bilat constant'!M103+('[9]unhcr oda constant'!M103*'[9]oda contribs constant'!$X$105)+('[9]oda contribs constant'!$Y$105*'[9]unrwa oda constant'!M103)+('[9]oda contribs constant'!$Z$105*'[9]wfp oda constant adj'!M103)+('[9]eu multilat shares constant'!J$72*'[9]eu total ha constant'!M103)+'[9]Imputed CERF'!M103</f>
        <v>0</v>
      </c>
      <c r="K58" s="71">
        <f>'[9]bilat constant'!N103+('[9]unhcr oda constant'!N103*'[9]oda contribs constant'!$AA$105)+('[9]oda contribs constant'!$AB$105*'[9]unrwa oda constant'!N103)+('[9]oda contribs constant'!$AC$105*'[9]wfp oda constant adj'!N103)+('[9]eu multilat shares constant'!K$72*'[9]eu total ha constant'!N103)+'[9]Imputed CERF'!N103</f>
        <v>0</v>
      </c>
      <c r="L58" s="71">
        <f>'[9]bilat constant'!O103+('[9]unhcr oda constant'!O103*'[9]oda contribs constant'!$AD$105)+('[9]oda contribs constant'!$AE$105*'[9]unrwa oda constant'!O103)+('[9]oda contribs constant'!$AF$105*'[9]wfp oda constant adj'!O103)+('[9]eu multilat shares constant'!L$72*'[9]eu total ha constant'!O103)+'[9]Imputed CERF'!O103</f>
        <v>0</v>
      </c>
      <c r="M58" s="71">
        <f>'[9]bilat constant'!P103+('[9]unhcr oda constant'!P103*'[9]oda contribs constant'!$AG$105)+('[9]oda contribs constant'!$AH$105*'[9]unrwa oda constant'!P103)+('[9]oda contribs constant'!$AI$105*'[9]wfp oda constant adj'!P103)+('[9]eu multilat shares constant'!M$72*'[9]eu total ha constant'!P103)+'[9]Imputed CERF'!P103</f>
        <v>0</v>
      </c>
      <c r="N58" s="71">
        <f>'[9]bilat constant'!Q103+('[9]unhcr oda constant'!Q103*'[9]oda contribs constant'!$AJ$105)+('[9]oda contribs constant'!$AK$105*'[9]unrwa oda constant'!Q103)+('[9]oda contribs constant'!$AL$105*'[9]wfp oda constant adj'!Q103)+('[9]eu multilat shares constant'!N$72*'[9]eu total ha constant'!Q103)+'[9]Imputed CERF'!Q103</f>
        <v>0</v>
      </c>
      <c r="O58" s="71">
        <f>'[9]bilat constant'!R103+('[9]unhcr oda constant'!R103*'[9]oda contribs constant'!$AM$105)+('[9]oda contribs constant'!$AN$105*'[9]unrwa oda constant'!R103)+('[9]oda contribs constant'!$AO$105*'[9]wfp oda constant adj'!R103)+('[9]eu multilat shares constant'!O$72*'[9]eu total ha constant'!R103)+'[9]Imputed CERF'!R103</f>
        <v>0</v>
      </c>
      <c r="P58" s="71">
        <f>'[9]bilat constant'!S103+('[9]unhcr oda constant'!S103*'[9]oda contribs constant'!$AP$105)+('[9]oda contribs constant'!$AQ$105*'[9]unrwa oda constant'!S103)+('[9]oda contribs constant'!$AR$105*'[9]wfp oda constant adj'!S103)+('[9]eu multilat shares constant'!P$72*'[9]eu total ha constant'!S103)+'[9]Imputed CERF'!S103</f>
        <v>0</v>
      </c>
      <c r="Q58" s="71">
        <f>'[9]bilat constant'!T103+('[9]unhcr oda constant'!T103*'[9]oda contribs constant'!$AS$105)+('[9]oda contribs constant'!$AT$105*'[9]unrwa oda constant'!T103)+('[9]oda contribs constant'!$AU$105*'[9]wfp oda constant adj'!T103)+('[9]eu multilat shares constant'!Q$72*'[9]eu total ha constant'!T103)+'[9]Imputed CERF'!T103</f>
        <v>0</v>
      </c>
      <c r="S58" s="74" t="e">
        <f t="shared" si="1"/>
        <v>#DIV/0!</v>
      </c>
    </row>
    <row r="59" spans="1:19" ht="13.5">
      <c r="A59" s="7" t="s">
        <v>10</v>
      </c>
      <c r="B59" s="91" t="s">
        <v>99</v>
      </c>
      <c r="C59" s="71">
        <f>'[9]bilat constant'!F104+('[9]unhcr oda constant'!F104*'[9]oda contribs constant'!$C$105)+('[9]oda contribs constant'!$D$105*'[9]unrwa oda constant'!F104)+('[9]oda contribs constant'!$E$105*'[9]wfp oda constant adj'!F104)+('[9]eu multilat shares constant'!C$72*'[9]eu total ha constant'!F104)+'[9]Imputed CERF'!F104</f>
        <v>0.16253010584717</v>
      </c>
      <c r="D59" s="71">
        <f>'[9]bilat constant'!G104+('[9]unhcr oda constant'!G104*'[9]oda contribs constant'!$F$105)+('[9]oda contribs constant'!$G$105*'[9]unrwa oda constant'!G104)+('[9]oda contribs constant'!$H$105*'[9]wfp oda constant adj'!G104)+('[9]eu multilat shares constant'!D$72*'[9]eu total ha constant'!G104)+'[9]Imputed CERF'!G104</f>
        <v>0.18003212998867185</v>
      </c>
      <c r="E59" s="71">
        <f>'[9]bilat constant'!H104+('[9]unhcr oda constant'!H104*'[9]oda contribs constant'!$I$105)+('[9]oda contribs constant'!$J$105*'[9]unrwa oda constant'!H104)+('[9]oda contribs constant'!$K$105*'[9]wfp oda constant adj'!H104)+('[9]eu multilat shares constant'!E$72*'[9]eu total ha constant'!H104)+'[9]Imputed CERF'!H104</f>
        <v>0.19996340242129546</v>
      </c>
      <c r="F59" s="71">
        <f>'[9]bilat constant'!I104+('[9]unhcr oda constant'!I104*'[9]oda contribs constant'!$L$105)+('[9]oda contribs constant'!$M$105*'[9]unrwa oda constant'!I104)+('[9]oda contribs constant'!$N$105*'[9]wfp oda constant adj'!I104)+('[9]eu multilat shares constant'!F$72*'[9]eu total ha constant'!I104)+'[9]Imputed CERF'!I104</f>
        <v>1.2775033159983518</v>
      </c>
      <c r="G59" s="71">
        <f>'[9]bilat constant'!J104+('[9]unhcr oda constant'!J104*'[9]oda contribs constant'!$O$105)+('[9]oda contribs constant'!$P$105*'[9]unrwa oda constant'!J104)+('[9]oda contribs constant'!$Q$105*'[9]wfp oda constant adj'!J104)+('[9]eu multilat shares constant'!G$72*'[9]eu total ha constant'!J104)+'[9]Imputed CERF'!J104</f>
        <v>0.7078033979511649</v>
      </c>
      <c r="H59" s="71">
        <f>'[9]bilat constant'!K104+('[9]unhcr oda constant'!K104*'[9]oda contribs constant'!$R$105)+('[9]oda contribs constant'!$S$105*'[9]unrwa oda constant'!K104)+('[9]oda contribs constant'!$T$105*'[9]wfp oda constant adj'!K104)+('[9]eu multilat shares constant'!H$72*'[9]eu total ha constant'!K104)+'[9]Imputed CERF'!K104</f>
        <v>0.16204633509436897</v>
      </c>
      <c r="I59" s="71">
        <f>'[9]bilat constant'!L104+('[9]unhcr oda constant'!L104*'[9]oda contribs constant'!$U$105)+('[9]oda contribs constant'!$V$105*'[9]unrwa oda constant'!L104)+('[9]oda contribs constant'!$W$105*'[9]wfp oda constant adj'!L104)+('[9]eu multilat shares constant'!I$72*'[9]eu total ha constant'!L104)+'[9]Imputed CERF'!L104</f>
        <v>0.26520102126323164</v>
      </c>
      <c r="J59" s="71">
        <f>'[9]bilat constant'!M104+('[9]unhcr oda constant'!M104*'[9]oda contribs constant'!$X$105)+('[9]oda contribs constant'!$Y$105*'[9]unrwa oda constant'!M104)+('[9]oda contribs constant'!$Z$105*'[9]wfp oda constant adj'!M104)+('[9]eu multilat shares constant'!J$72*'[9]eu total ha constant'!M104)+'[9]Imputed CERF'!M104</f>
        <v>0.1723140775039459</v>
      </c>
      <c r="K59" s="71">
        <f>'[9]bilat constant'!N104+('[9]unhcr oda constant'!N104*'[9]oda contribs constant'!$AA$105)+('[9]oda contribs constant'!$AB$105*'[9]unrwa oda constant'!N104)+('[9]oda contribs constant'!$AC$105*'[9]wfp oda constant adj'!N104)+('[9]eu multilat shares constant'!K$72*'[9]eu total ha constant'!N104)+'[9]Imputed CERF'!N104</f>
        <v>0.2629868341006492</v>
      </c>
      <c r="L59" s="71">
        <f>'[9]bilat constant'!O104+('[9]unhcr oda constant'!O104*'[9]oda contribs constant'!$AD$105)+('[9]oda contribs constant'!$AE$105*'[9]unrwa oda constant'!O104)+('[9]oda contribs constant'!$AF$105*'[9]wfp oda constant adj'!O104)+('[9]eu multilat shares constant'!L$72*'[9]eu total ha constant'!O104)+'[9]Imputed CERF'!O104</f>
        <v>0.7095303204723971</v>
      </c>
      <c r="M59" s="71">
        <f>'[9]bilat constant'!P104+('[9]unhcr oda constant'!P104*'[9]oda contribs constant'!$AG$105)+('[9]oda contribs constant'!$AH$105*'[9]unrwa oda constant'!P104)+('[9]oda contribs constant'!$AI$105*'[9]wfp oda constant adj'!P104)+('[9]eu multilat shares constant'!M$72*'[9]eu total ha constant'!P104)+'[9]Imputed CERF'!P104</f>
        <v>0.1210075721018779</v>
      </c>
      <c r="N59" s="71">
        <f>'[9]bilat constant'!Q104+('[9]unhcr oda constant'!Q104*'[9]oda contribs constant'!$AJ$105)+('[9]oda contribs constant'!$AK$105*'[9]unrwa oda constant'!Q104)+('[9]oda contribs constant'!$AL$105*'[9]wfp oda constant adj'!Q104)+('[9]eu multilat shares constant'!N$72*'[9]eu total ha constant'!Q104)+'[9]Imputed CERF'!Q104</f>
        <v>1.0841682941729205</v>
      </c>
      <c r="O59" s="71">
        <f>'[9]bilat constant'!R104+('[9]unhcr oda constant'!R104*'[9]oda contribs constant'!$AM$105)+('[9]oda contribs constant'!$AN$105*'[9]unrwa oda constant'!R104)+('[9]oda contribs constant'!$AO$105*'[9]wfp oda constant adj'!R104)+('[9]eu multilat shares constant'!O$72*'[9]eu total ha constant'!R104)+'[9]Imputed CERF'!R104</f>
        <v>1.026041449786927</v>
      </c>
      <c r="P59" s="71">
        <f>'[9]bilat constant'!S104+('[9]unhcr oda constant'!S104*'[9]oda contribs constant'!$AP$105)+('[9]oda contribs constant'!$AQ$105*'[9]unrwa oda constant'!S104)+('[9]oda contribs constant'!$AR$105*'[9]wfp oda constant adj'!S104)+('[9]eu multilat shares constant'!P$72*'[9]eu total ha constant'!S104)+'[9]Imputed CERF'!S104</f>
        <v>1.7804506964728564</v>
      </c>
      <c r="Q59" s="71">
        <f>'[9]bilat constant'!T104+('[9]unhcr oda constant'!T104*'[9]oda contribs constant'!$AS$105)+('[9]oda contribs constant'!$AT$105*'[9]unrwa oda constant'!T104)+('[9]oda contribs constant'!$AU$105*'[9]wfp oda constant adj'!T104)+('[9]eu multilat shares constant'!Q$72*'[9]eu total ha constant'!T104)+'[9]Imputed CERF'!T104</f>
        <v>0.8111598657548821</v>
      </c>
      <c r="S59" s="74">
        <f t="shared" si="1"/>
        <v>-0.544407566375288</v>
      </c>
    </row>
    <row r="60" spans="1:19" ht="13.5">
      <c r="A60" s="7" t="s">
        <v>128</v>
      </c>
      <c r="B60" s="91" t="s">
        <v>99</v>
      </c>
      <c r="C60" s="71">
        <f>'[9]bilat constant'!F52+('[9]unhcr oda constant'!F52*'[9]oda contribs constant'!$C$105)+('[9]oda contribs constant'!$D$105*'[9]unrwa oda constant'!F52)+('[9]oda contribs constant'!$E$105*'[9]wfp oda constant adj'!F52)+('[9]eu multilat shares constant'!C$72*'[9]eu total ha constant'!F52)+'[9]Imputed CERF'!F52</f>
        <v>0</v>
      </c>
      <c r="D60" s="71">
        <f>'[9]bilat constant'!G52+('[9]unhcr oda constant'!G52*'[9]oda contribs constant'!$F$105)+('[9]oda contribs constant'!$G$105*'[9]unrwa oda constant'!G52)+('[9]oda contribs constant'!$H$105*'[9]wfp oda constant adj'!G52)+('[9]eu multilat shares constant'!D$72*'[9]eu total ha constant'!G52)+'[9]Imputed CERF'!G52</f>
        <v>0</v>
      </c>
      <c r="E60" s="71">
        <f>'[9]bilat constant'!H52+('[9]unhcr oda constant'!H52*'[9]oda contribs constant'!$I$105)+('[9]oda contribs constant'!$J$105*'[9]unrwa oda constant'!H52)+('[9]oda contribs constant'!$K$105*'[9]wfp oda constant adj'!H52)+('[9]eu multilat shares constant'!E$72*'[9]eu total ha constant'!H52)+'[9]Imputed CERF'!H52</f>
        <v>0</v>
      </c>
      <c r="F60" s="71">
        <f>'[9]bilat constant'!I52+('[9]unhcr oda constant'!I52*'[9]oda contribs constant'!$L$105)+('[9]oda contribs constant'!$M$105*'[9]unrwa oda constant'!I52)+('[9]oda contribs constant'!$N$105*'[9]wfp oda constant adj'!I52)+('[9]eu multilat shares constant'!F$72*'[9]eu total ha constant'!I52)+'[9]Imputed CERF'!I52</f>
        <v>0</v>
      </c>
      <c r="G60" s="71">
        <f>'[9]bilat constant'!J52+('[9]unhcr oda constant'!J52*'[9]oda contribs constant'!$O$105)+('[9]oda contribs constant'!$P$105*'[9]unrwa oda constant'!J52)+('[9]oda contribs constant'!$Q$105*'[9]wfp oda constant adj'!J52)+('[9]eu multilat shares constant'!G$72*'[9]eu total ha constant'!J52)+'[9]Imputed CERF'!J52</f>
        <v>0</v>
      </c>
      <c r="H60" s="71">
        <f>'[9]bilat constant'!K52+('[9]unhcr oda constant'!K52*'[9]oda contribs constant'!$R$105)+('[9]oda contribs constant'!$S$105*'[9]unrwa oda constant'!K52)+('[9]oda contribs constant'!$T$105*'[9]wfp oda constant adj'!K52)+('[9]eu multilat shares constant'!H$72*'[9]eu total ha constant'!K52)+'[9]Imputed CERF'!K52</f>
        <v>0</v>
      </c>
      <c r="I60" s="71">
        <f>'[9]bilat constant'!L52+('[9]unhcr oda constant'!L52*'[9]oda contribs constant'!$U$105)+('[9]oda contribs constant'!$V$105*'[9]unrwa oda constant'!L52)+('[9]oda contribs constant'!$W$105*'[9]wfp oda constant adj'!L52)+('[9]eu multilat shares constant'!I$72*'[9]eu total ha constant'!L52)+'[9]Imputed CERF'!L52</f>
        <v>0</v>
      </c>
      <c r="J60" s="71">
        <f>'[9]bilat constant'!M52+('[9]unhcr oda constant'!M52*'[9]oda contribs constant'!$X$105)+('[9]oda contribs constant'!$Y$105*'[9]unrwa oda constant'!M52)+('[9]oda contribs constant'!$Z$105*'[9]wfp oda constant adj'!M52)+('[9]eu multilat shares constant'!J$72*'[9]eu total ha constant'!M52)+'[9]Imputed CERF'!M52</f>
        <v>0</v>
      </c>
      <c r="K60" s="71">
        <f>'[9]bilat constant'!N52+('[9]unhcr oda constant'!N52*'[9]oda contribs constant'!$AA$105)+('[9]oda contribs constant'!$AB$105*'[9]unrwa oda constant'!N52)+('[9]oda contribs constant'!$AC$105*'[9]wfp oda constant adj'!N52)+('[9]eu multilat shares constant'!K$72*'[9]eu total ha constant'!N52)+'[9]Imputed CERF'!N52</f>
        <v>0</v>
      </c>
      <c r="L60" s="71">
        <f>'[9]bilat constant'!O52+('[9]unhcr oda constant'!O52*'[9]oda contribs constant'!$AD$105)+('[9]oda contribs constant'!$AE$105*'[9]unrwa oda constant'!O52)+('[9]oda contribs constant'!$AF$105*'[9]wfp oda constant adj'!O52)+('[9]eu multilat shares constant'!L$72*'[9]eu total ha constant'!O52)+'[9]Imputed CERF'!O52</f>
        <v>0</v>
      </c>
      <c r="M60" s="71">
        <f>'[9]bilat constant'!P52+('[9]unhcr oda constant'!P52*'[9]oda contribs constant'!$AG$105)+('[9]oda contribs constant'!$AH$105*'[9]unrwa oda constant'!P52)+('[9]oda contribs constant'!$AI$105*'[9]wfp oda constant adj'!P52)+('[9]eu multilat shares constant'!M$72*'[9]eu total ha constant'!P52)+'[9]Imputed CERF'!P52</f>
        <v>0</v>
      </c>
      <c r="N60" s="71">
        <f>'[9]bilat constant'!Q52+('[9]unhcr oda constant'!Q52*'[9]oda contribs constant'!$AJ$105)+('[9]oda contribs constant'!$AK$105*'[9]unrwa oda constant'!Q52)+('[9]oda contribs constant'!$AL$105*'[9]wfp oda constant adj'!Q52)+('[9]eu multilat shares constant'!N$72*'[9]eu total ha constant'!Q52)+'[9]Imputed CERF'!Q52</f>
        <v>0</v>
      </c>
      <c r="O60" s="71">
        <f>'[9]bilat constant'!R52+('[9]unhcr oda constant'!R52*'[9]oda contribs constant'!$AM$105)+('[9]oda contribs constant'!$AN$105*'[9]unrwa oda constant'!R52)+('[9]oda contribs constant'!$AO$105*'[9]wfp oda constant adj'!R52)+('[9]eu multilat shares constant'!O$72*'[9]eu total ha constant'!R52)+'[9]Imputed CERF'!R52</f>
        <v>0</v>
      </c>
      <c r="P60" s="71">
        <f>'[9]bilat constant'!S52+('[9]unhcr oda constant'!S52*'[9]oda contribs constant'!$AP$105)+('[9]oda contribs constant'!$AQ$105*'[9]unrwa oda constant'!S52)+('[9]oda contribs constant'!$AR$105*'[9]wfp oda constant adj'!S52)+('[9]eu multilat shares constant'!P$72*'[9]eu total ha constant'!S52)+'[9]Imputed CERF'!S52</f>
        <v>0</v>
      </c>
      <c r="Q60" s="71">
        <f>'[9]bilat constant'!T52+('[9]unhcr oda constant'!T52*'[9]oda contribs constant'!$AS$105)+('[9]oda contribs constant'!$AT$105*'[9]unrwa oda constant'!T52)+('[9]oda contribs constant'!$AU$105*'[9]wfp oda constant adj'!T52)+('[9]eu multilat shares constant'!Q$72*'[9]eu total ha constant'!T52)+'[9]Imputed CERF'!T52</f>
        <v>0</v>
      </c>
      <c r="S60" s="74" t="e">
        <f t="shared" si="1"/>
        <v>#DIV/0!</v>
      </c>
    </row>
    <row r="61" spans="1:19" ht="13.5">
      <c r="A61" s="7" t="s">
        <v>11</v>
      </c>
      <c r="B61" s="91" t="s">
        <v>99</v>
      </c>
      <c r="C61" s="71">
        <f>'[9]bilat constant'!F130+('[9]unhcr oda constant'!F130*'[9]oda contribs constant'!$C$105)+('[9]oda contribs constant'!$D$105*'[9]unrwa oda constant'!F130)+('[9]oda contribs constant'!$E$105*'[9]wfp oda constant adj'!F130)+('[9]eu multilat shares constant'!C$72*'[9]eu total ha constant'!F130)+'[9]Imputed CERF'!F130</f>
        <v>0.4319225669051194</v>
      </c>
      <c r="D61" s="71">
        <f>'[9]bilat constant'!G130+('[9]unhcr oda constant'!G130*'[9]oda contribs constant'!$F$105)+('[9]oda contribs constant'!$G$105*'[9]unrwa oda constant'!G130)+('[9]oda contribs constant'!$H$105*'[9]wfp oda constant adj'!G130)+('[9]eu multilat shares constant'!D$72*'[9]eu total ha constant'!G130)+'[9]Imputed CERF'!G130</f>
        <v>0.40788862455197816</v>
      </c>
      <c r="E61" s="71">
        <f>'[9]bilat constant'!H130+('[9]unhcr oda constant'!H130*'[9]oda contribs constant'!$I$105)+('[9]oda contribs constant'!$J$105*'[9]unrwa oda constant'!H130)+('[9]oda contribs constant'!$K$105*'[9]wfp oda constant adj'!H130)+('[9]eu multilat shares constant'!E$72*'[9]eu total ha constant'!H130)+'[9]Imputed CERF'!H130</f>
        <v>0.4156406571323424</v>
      </c>
      <c r="F61" s="71">
        <f>'[9]bilat constant'!I130+('[9]unhcr oda constant'!I130*'[9]oda contribs constant'!$L$105)+('[9]oda contribs constant'!$M$105*'[9]unrwa oda constant'!I130)+('[9]oda contribs constant'!$N$105*'[9]wfp oda constant adj'!I130)+('[9]eu multilat shares constant'!F$72*'[9]eu total ha constant'!I130)+'[9]Imputed CERF'!I130</f>
        <v>1.1692517498476351</v>
      </c>
      <c r="G61" s="71">
        <f>'[9]bilat constant'!J130+('[9]unhcr oda constant'!J130*'[9]oda contribs constant'!$O$105)+('[9]oda contribs constant'!$P$105*'[9]unrwa oda constant'!J130)+('[9]oda contribs constant'!$Q$105*'[9]wfp oda constant adj'!J130)+('[9]eu multilat shares constant'!G$72*'[9]eu total ha constant'!J130)+'[9]Imputed CERF'!J130</f>
        <v>0.6304172321239869</v>
      </c>
      <c r="H61" s="71">
        <f>'[9]bilat constant'!K130+('[9]unhcr oda constant'!K130*'[9]oda contribs constant'!$R$105)+('[9]oda contribs constant'!$S$105*'[9]unrwa oda constant'!K130)+('[9]oda contribs constant'!$T$105*'[9]wfp oda constant adj'!K130)+('[9]eu multilat shares constant'!H$72*'[9]eu total ha constant'!K130)+'[9]Imputed CERF'!K130</f>
        <v>0.7305991513247221</v>
      </c>
      <c r="I61" s="71">
        <f>'[9]bilat constant'!L130+('[9]unhcr oda constant'!L130*'[9]oda contribs constant'!$U$105)+('[9]oda contribs constant'!$V$105*'[9]unrwa oda constant'!L130)+('[9]oda contribs constant'!$W$105*'[9]wfp oda constant adj'!L130)+('[9]eu multilat shares constant'!I$72*'[9]eu total ha constant'!L130)+'[9]Imputed CERF'!L130</f>
        <v>1.1985114217490325</v>
      </c>
      <c r="J61" s="71">
        <f>'[9]bilat constant'!M130+('[9]unhcr oda constant'!M130*'[9]oda contribs constant'!$X$105)+('[9]oda contribs constant'!$Y$105*'[9]unrwa oda constant'!M130)+('[9]oda contribs constant'!$Z$105*'[9]wfp oda constant adj'!M130)+('[9]eu multilat shares constant'!J$72*'[9]eu total ha constant'!M130)+'[9]Imputed CERF'!M130</f>
        <v>2.6494236310357855</v>
      </c>
      <c r="K61" s="71">
        <f>'[9]bilat constant'!N130+('[9]unhcr oda constant'!N130*'[9]oda contribs constant'!$AA$105)+('[9]oda contribs constant'!$AB$105*'[9]unrwa oda constant'!N130)+('[9]oda contribs constant'!$AC$105*'[9]wfp oda constant adj'!N130)+('[9]eu multilat shares constant'!K$72*'[9]eu total ha constant'!N130)+'[9]Imputed CERF'!N130</f>
        <v>1.2573614636760817</v>
      </c>
      <c r="L61" s="71">
        <f>'[9]bilat constant'!O130+('[9]unhcr oda constant'!O130*'[9]oda contribs constant'!$AD$105)+('[9]oda contribs constant'!$AE$105*'[9]unrwa oda constant'!O130)+('[9]oda contribs constant'!$AF$105*'[9]wfp oda constant adj'!O130)+('[9]eu multilat shares constant'!L$72*'[9]eu total ha constant'!O130)+'[9]Imputed CERF'!O130</f>
        <v>1.0293066609099788</v>
      </c>
      <c r="M61" s="71">
        <f>'[9]bilat constant'!P130+('[9]unhcr oda constant'!P130*'[9]oda contribs constant'!$AG$105)+('[9]oda contribs constant'!$AH$105*'[9]unrwa oda constant'!P130)+('[9]oda contribs constant'!$AI$105*'[9]wfp oda constant adj'!P130)+('[9]eu multilat shares constant'!M$72*'[9]eu total ha constant'!P130)+'[9]Imputed CERF'!P130</f>
        <v>0.47784514333611233</v>
      </c>
      <c r="N61" s="71">
        <f>'[9]bilat constant'!Q130+('[9]unhcr oda constant'!Q130*'[9]oda contribs constant'!$AJ$105)+('[9]oda contribs constant'!$AK$105*'[9]unrwa oda constant'!Q130)+('[9]oda contribs constant'!$AL$105*'[9]wfp oda constant adj'!Q130)+('[9]eu multilat shares constant'!N$72*'[9]eu total ha constant'!Q130)+'[9]Imputed CERF'!Q130</f>
        <v>0.7261248107304639</v>
      </c>
      <c r="O61" s="71">
        <f>'[9]bilat constant'!R130+('[9]unhcr oda constant'!R130*'[9]oda contribs constant'!$AM$105)+('[9]oda contribs constant'!$AN$105*'[9]unrwa oda constant'!R130)+('[9]oda contribs constant'!$AO$105*'[9]wfp oda constant adj'!R130)+('[9]eu multilat shares constant'!O$72*'[9]eu total ha constant'!R130)+'[9]Imputed CERF'!R130</f>
        <v>0.37364229642507163</v>
      </c>
      <c r="P61" s="71">
        <f>'[9]bilat constant'!S130+('[9]unhcr oda constant'!S130*'[9]oda contribs constant'!$AP$105)+('[9]oda contribs constant'!$AQ$105*'[9]unrwa oda constant'!S130)+('[9]oda contribs constant'!$AR$105*'[9]wfp oda constant adj'!S130)+('[9]eu multilat shares constant'!P$72*'[9]eu total ha constant'!S130)+'[9]Imputed CERF'!S130</f>
        <v>1.4606736484242475</v>
      </c>
      <c r="Q61" s="71">
        <f>'[9]bilat constant'!T130+('[9]unhcr oda constant'!T130*'[9]oda contribs constant'!$AS$105)+('[9]oda contribs constant'!$AT$105*'[9]unrwa oda constant'!T130)+('[9]oda contribs constant'!$AU$105*'[9]wfp oda constant adj'!T130)+('[9]eu multilat shares constant'!Q$72*'[9]eu total ha constant'!T130)+'[9]Imputed CERF'!T130</f>
        <v>0.9290129151629494</v>
      </c>
      <c r="S61" s="74">
        <f t="shared" si="1"/>
        <v>-0.36398324419342104</v>
      </c>
    </row>
    <row r="62" spans="1:19" ht="13.5">
      <c r="A62" s="7" t="s">
        <v>52</v>
      </c>
      <c r="B62" s="91" t="s">
        <v>99</v>
      </c>
      <c r="C62" s="71">
        <f>'[9]bilat constant'!F32+('[9]unhcr oda constant'!F32*'[9]oda contribs constant'!$C$105)+('[9]oda contribs constant'!$D$105*'[9]unrwa oda constant'!F32)+('[9]oda contribs constant'!$E$105*'[9]wfp oda constant adj'!F32)+('[9]eu multilat shares constant'!C$72*'[9]eu total ha constant'!F32)+'[9]Imputed CERF'!F32</f>
        <v>0.8054602961492794</v>
      </c>
      <c r="D62" s="71">
        <f>'[9]bilat constant'!G32+('[9]unhcr oda constant'!G32*'[9]oda contribs constant'!$F$105)+('[9]oda contribs constant'!$G$105*'[9]unrwa oda constant'!G32)+('[9]oda contribs constant'!$H$105*'[9]wfp oda constant adj'!G32)+('[9]eu multilat shares constant'!D$72*'[9]eu total ha constant'!G32)+'[9]Imputed CERF'!G32</f>
        <v>0.19272147558220099</v>
      </c>
      <c r="E62" s="71">
        <f>'[9]bilat constant'!H32+('[9]unhcr oda constant'!H32*'[9]oda contribs constant'!$I$105)+('[9]oda contribs constant'!$J$105*'[9]unrwa oda constant'!H32)+('[9]oda contribs constant'!$K$105*'[9]wfp oda constant adj'!H32)+('[9]eu multilat shares constant'!E$72*'[9]eu total ha constant'!H32)+'[9]Imputed CERF'!H32</f>
        <v>0.5589192294083546</v>
      </c>
      <c r="F62" s="71">
        <f>'[9]bilat constant'!I32+('[9]unhcr oda constant'!I32*'[9]oda contribs constant'!$L$105)+('[9]oda contribs constant'!$M$105*'[9]unrwa oda constant'!I32)+('[9]oda contribs constant'!$N$105*'[9]wfp oda constant adj'!I32)+('[9]eu multilat shares constant'!F$72*'[9]eu total ha constant'!I32)+'[9]Imputed CERF'!I32</f>
        <v>0.49639881280244297</v>
      </c>
      <c r="G62" s="71">
        <f>'[9]bilat constant'!J32+('[9]unhcr oda constant'!J32*'[9]oda contribs constant'!$O$105)+('[9]oda contribs constant'!$P$105*'[9]unrwa oda constant'!J32)+('[9]oda contribs constant'!$Q$105*'[9]wfp oda constant adj'!J32)+('[9]eu multilat shares constant'!G$72*'[9]eu total ha constant'!J32)+'[9]Imputed CERF'!J32</f>
        <v>0.5395891210163369</v>
      </c>
      <c r="H62" s="71">
        <f>'[9]bilat constant'!K32+('[9]unhcr oda constant'!K32*'[9]oda contribs constant'!$R$105)+('[9]oda contribs constant'!$S$105*'[9]unrwa oda constant'!K32)+('[9]oda contribs constant'!$T$105*'[9]wfp oda constant adj'!K32)+('[9]eu multilat shares constant'!H$72*'[9]eu total ha constant'!K32)+'[9]Imputed CERF'!K32</f>
        <v>0.8256725532547111</v>
      </c>
      <c r="I62" s="71">
        <f>'[9]bilat constant'!L32+('[9]unhcr oda constant'!L32*'[9]oda contribs constant'!$U$105)+('[9]oda contribs constant'!$V$105*'[9]unrwa oda constant'!L32)+('[9]oda contribs constant'!$W$105*'[9]wfp oda constant adj'!L32)+('[9]eu multilat shares constant'!I$72*'[9]eu total ha constant'!L32)+'[9]Imputed CERF'!L32</f>
        <v>0.16767698257588412</v>
      </c>
      <c r="J62" s="71">
        <f>'[9]bilat constant'!M32+('[9]unhcr oda constant'!M32*'[9]oda contribs constant'!$X$105)+('[9]oda contribs constant'!$Y$105*'[9]unrwa oda constant'!M32)+('[9]oda contribs constant'!$Z$105*'[9]wfp oda constant adj'!M32)+('[9]eu multilat shares constant'!J$72*'[9]eu total ha constant'!M32)+'[9]Imputed CERF'!M32</f>
        <v>0.4582958927698081</v>
      </c>
      <c r="K62" s="71">
        <f>'[9]bilat constant'!N32+('[9]unhcr oda constant'!N32*'[9]oda contribs constant'!$AA$105)+('[9]oda contribs constant'!$AB$105*'[9]unrwa oda constant'!N32)+('[9]oda contribs constant'!$AC$105*'[9]wfp oda constant adj'!N32)+('[9]eu multilat shares constant'!K$72*'[9]eu total ha constant'!N32)+'[9]Imputed CERF'!N32</f>
        <v>0.46701632942567606</v>
      </c>
      <c r="L62" s="71">
        <f>'[9]bilat constant'!O32+('[9]unhcr oda constant'!O32*'[9]oda contribs constant'!$AD$105)+('[9]oda contribs constant'!$AE$105*'[9]unrwa oda constant'!O32)+('[9]oda contribs constant'!$AF$105*'[9]wfp oda constant adj'!O32)+('[9]eu multilat shares constant'!L$72*'[9]eu total ha constant'!O32)+'[9]Imputed CERF'!O32</f>
        <v>0.4858850448903551</v>
      </c>
      <c r="M62" s="71">
        <f>'[9]bilat constant'!P32+('[9]unhcr oda constant'!P32*'[9]oda contribs constant'!$AG$105)+('[9]oda contribs constant'!$AH$105*'[9]unrwa oda constant'!P32)+('[9]oda contribs constant'!$AI$105*'[9]wfp oda constant adj'!P32)+('[9]eu multilat shares constant'!M$72*'[9]eu total ha constant'!P32)+'[9]Imputed CERF'!P32</f>
        <v>1.1965280089108195</v>
      </c>
      <c r="N62" s="71">
        <f>'[9]bilat constant'!Q32+('[9]unhcr oda constant'!Q32*'[9]oda contribs constant'!$AJ$105)+('[9]oda contribs constant'!$AK$105*'[9]unrwa oda constant'!Q32)+('[9]oda contribs constant'!$AL$105*'[9]wfp oda constant adj'!Q32)+('[9]eu multilat shares constant'!N$72*'[9]eu total ha constant'!Q32)+'[9]Imputed CERF'!Q32</f>
        <v>0.36370970752939197</v>
      </c>
      <c r="O62" s="71">
        <f>'[9]bilat constant'!R32+('[9]unhcr oda constant'!R32*'[9]oda contribs constant'!$AM$105)+('[9]oda contribs constant'!$AN$105*'[9]unrwa oda constant'!R32)+('[9]oda contribs constant'!$AO$105*'[9]wfp oda constant adj'!R32)+('[9]eu multilat shares constant'!O$72*'[9]eu total ha constant'!R32)+'[9]Imputed CERF'!R32</f>
        <v>0.2734972989936008</v>
      </c>
      <c r="P62" s="71">
        <f>'[9]bilat constant'!S32+('[9]unhcr oda constant'!S32*'[9]oda contribs constant'!$AP$105)+('[9]oda contribs constant'!$AQ$105*'[9]unrwa oda constant'!S32)+('[9]oda contribs constant'!$AR$105*'[9]wfp oda constant adj'!S32)+('[9]eu multilat shares constant'!P$72*'[9]eu total ha constant'!S32)+'[9]Imputed CERF'!S32</f>
        <v>0.032739374918268595</v>
      </c>
      <c r="Q62" s="71">
        <f>'[9]bilat constant'!T32+('[9]unhcr oda constant'!T32*'[9]oda contribs constant'!$AS$105)+('[9]oda contribs constant'!$AT$105*'[9]unrwa oda constant'!T32)+('[9]oda contribs constant'!$AU$105*'[9]wfp oda constant adj'!T32)+('[9]eu multilat shares constant'!Q$72*'[9]eu total ha constant'!T32)+'[9]Imputed CERF'!T32</f>
        <v>0.054935255826975574</v>
      </c>
      <c r="S62" s="74">
        <f t="shared" si="1"/>
        <v>0.6779567711392578</v>
      </c>
    </row>
    <row r="63" spans="1:19" ht="13.5">
      <c r="A63" s="7" t="s">
        <v>12</v>
      </c>
      <c r="B63" s="91" t="s">
        <v>99</v>
      </c>
      <c r="C63" s="71">
        <f>'[9]bilat constant'!F105+('[9]unhcr oda constant'!F105*'[9]oda contribs constant'!$C$105)+('[9]oda contribs constant'!$D$105*'[9]unrwa oda constant'!F105)+('[9]oda contribs constant'!$E$105*'[9]wfp oda constant adj'!F105)+('[9]eu multilat shares constant'!C$72*'[9]eu total ha constant'!F105)+'[9]Imputed CERF'!F105</f>
        <v>2.5831418304518916</v>
      </c>
      <c r="D63" s="71">
        <f>'[9]bilat constant'!G105+('[9]unhcr oda constant'!G105*'[9]oda contribs constant'!$F$105)+('[9]oda contribs constant'!$G$105*'[9]unrwa oda constant'!G105)+('[9]oda contribs constant'!$H$105*'[9]wfp oda constant adj'!G105)+('[9]eu multilat shares constant'!D$72*'[9]eu total ha constant'!G105)+'[9]Imputed CERF'!G105</f>
        <v>2.145478439246403</v>
      </c>
      <c r="E63" s="71">
        <f>'[9]bilat constant'!H105+('[9]unhcr oda constant'!H105*'[9]oda contribs constant'!$I$105)+('[9]oda contribs constant'!$J$105*'[9]unrwa oda constant'!H105)+('[9]oda contribs constant'!$K$105*'[9]wfp oda constant adj'!H105)+('[9]eu multilat shares constant'!E$72*'[9]eu total ha constant'!H105)+'[9]Imputed CERF'!H105</f>
        <v>1.4215019078105078</v>
      </c>
      <c r="F63" s="71">
        <f>'[9]bilat constant'!I105+('[9]unhcr oda constant'!I105*'[9]oda contribs constant'!$L$105)+('[9]oda contribs constant'!$M$105*'[9]unrwa oda constant'!I105)+('[9]oda contribs constant'!$N$105*'[9]wfp oda constant adj'!I105)+('[9]eu multilat shares constant'!F$72*'[9]eu total ha constant'!I105)+'[9]Imputed CERF'!I105</f>
        <v>2.1103010522530674</v>
      </c>
      <c r="G63" s="71">
        <f>'[9]bilat constant'!J105+('[9]unhcr oda constant'!J105*'[9]oda contribs constant'!$O$105)+('[9]oda contribs constant'!$P$105*'[9]unrwa oda constant'!J105)+('[9]oda contribs constant'!$Q$105*'[9]wfp oda constant adj'!J105)+('[9]eu multilat shares constant'!G$72*'[9]eu total ha constant'!J105)+'[9]Imputed CERF'!J105</f>
        <v>0.39251847211644875</v>
      </c>
      <c r="H63" s="71">
        <f>'[9]bilat constant'!K105+('[9]unhcr oda constant'!K105*'[9]oda contribs constant'!$R$105)+('[9]oda contribs constant'!$S$105*'[9]unrwa oda constant'!K105)+('[9]oda contribs constant'!$T$105*'[9]wfp oda constant adj'!K105)+('[9]eu multilat shares constant'!H$72*'[9]eu total ha constant'!K105)+'[9]Imputed CERF'!K105</f>
        <v>2.049164203792297</v>
      </c>
      <c r="I63" s="71">
        <f>'[9]bilat constant'!L105+('[9]unhcr oda constant'!L105*'[9]oda contribs constant'!$U$105)+('[9]oda contribs constant'!$V$105*'[9]unrwa oda constant'!L105)+('[9]oda contribs constant'!$W$105*'[9]wfp oda constant adj'!L105)+('[9]eu multilat shares constant'!I$72*'[9]eu total ha constant'!L105)+'[9]Imputed CERF'!L105</f>
        <v>12.131964033741742</v>
      </c>
      <c r="J63" s="71">
        <f>'[9]bilat constant'!M105+('[9]unhcr oda constant'!M105*'[9]oda contribs constant'!$X$105)+('[9]oda contribs constant'!$Y$105*'[9]unrwa oda constant'!M105)+('[9]oda contribs constant'!$Z$105*'[9]wfp oda constant adj'!M105)+('[9]eu multilat shares constant'!J$72*'[9]eu total ha constant'!M105)+'[9]Imputed CERF'!M105</f>
        <v>2.19706456965309</v>
      </c>
      <c r="K63" s="71">
        <f>'[9]bilat constant'!N105+('[9]unhcr oda constant'!N105*'[9]oda contribs constant'!$AA$105)+('[9]oda contribs constant'!$AB$105*'[9]unrwa oda constant'!N105)+('[9]oda contribs constant'!$AC$105*'[9]wfp oda constant adj'!N105)+('[9]eu multilat shares constant'!K$72*'[9]eu total ha constant'!N105)+'[9]Imputed CERF'!N105</f>
        <v>0.2997069129629629</v>
      </c>
      <c r="L63" s="71">
        <f>'[9]bilat constant'!O105+('[9]unhcr oda constant'!O105*'[9]oda contribs constant'!$AD$105)+('[9]oda contribs constant'!$AE$105*'[9]unrwa oda constant'!O105)+('[9]oda contribs constant'!$AF$105*'[9]wfp oda constant adj'!O105)+('[9]eu multilat shares constant'!L$72*'[9]eu total ha constant'!O105)+'[9]Imputed CERF'!O105</f>
        <v>2.0155822470280857</v>
      </c>
      <c r="M63" s="71">
        <f>'[9]bilat constant'!P105+('[9]unhcr oda constant'!P105*'[9]oda contribs constant'!$AG$105)+('[9]oda contribs constant'!$AH$105*'[9]unrwa oda constant'!P105)+('[9]oda contribs constant'!$AI$105*'[9]wfp oda constant adj'!P105)+('[9]eu multilat shares constant'!M$72*'[9]eu total ha constant'!P105)+'[9]Imputed CERF'!P105</f>
        <v>8.2144132968001</v>
      </c>
      <c r="N63" s="71">
        <f>'[9]bilat constant'!Q105+('[9]unhcr oda constant'!Q105*'[9]oda contribs constant'!$AJ$105)+('[9]oda contribs constant'!$AK$105*'[9]unrwa oda constant'!Q105)+('[9]oda contribs constant'!$AL$105*'[9]wfp oda constant adj'!Q105)+('[9]eu multilat shares constant'!N$72*'[9]eu total ha constant'!Q105)+'[9]Imputed CERF'!Q105</f>
        <v>1.9126640821588867</v>
      </c>
      <c r="O63" s="71">
        <f>'[9]bilat constant'!R105+('[9]unhcr oda constant'!R105*'[9]oda contribs constant'!$AM$105)+('[9]oda contribs constant'!$AN$105*'[9]unrwa oda constant'!R105)+('[9]oda contribs constant'!$AO$105*'[9]wfp oda constant adj'!R105)+('[9]eu multilat shares constant'!O$72*'[9]eu total ha constant'!R105)+'[9]Imputed CERF'!R105</f>
        <v>0.502782837861057</v>
      </c>
      <c r="P63" s="71">
        <f>'[9]bilat constant'!S105+('[9]unhcr oda constant'!S105*'[9]oda contribs constant'!$AP$105)+('[9]oda contribs constant'!$AQ$105*'[9]unrwa oda constant'!S105)+('[9]oda contribs constant'!$AR$105*'[9]wfp oda constant adj'!S105)+('[9]eu multilat shares constant'!P$72*'[9]eu total ha constant'!S105)+'[9]Imputed CERF'!S105</f>
        <v>0.446902189696672</v>
      </c>
      <c r="Q63" s="71">
        <f>'[9]bilat constant'!T105+('[9]unhcr oda constant'!T105*'[9]oda contribs constant'!$AS$105)+('[9]oda contribs constant'!$AT$105*'[9]unrwa oda constant'!T105)+('[9]oda contribs constant'!$AU$105*'[9]wfp oda constant adj'!T105)+('[9]eu multilat shares constant'!Q$72*'[9]eu total ha constant'!T105)+'[9]Imputed CERF'!T105</f>
        <v>0.5527498324552026</v>
      </c>
      <c r="S63" s="74">
        <f t="shared" si="1"/>
        <v>0.23684744715700107</v>
      </c>
    </row>
    <row r="64" spans="1:19" ht="13.5">
      <c r="A64" s="7" t="s">
        <v>129</v>
      </c>
      <c r="B64" s="91" t="s">
        <v>99</v>
      </c>
      <c r="C64" s="71">
        <f>'[9]bilat constant'!F53+('[9]unhcr oda constant'!F53*'[9]oda contribs constant'!$C$105)+('[9]oda contribs constant'!$D$105*'[9]unrwa oda constant'!F53)+('[9]oda contribs constant'!$E$105*'[9]wfp oda constant adj'!F53)+('[9]eu multilat shares constant'!C$72*'[9]eu total ha constant'!F53)+'[9]Imputed CERF'!F53</f>
        <v>0.16911472027143323</v>
      </c>
      <c r="D64" s="71">
        <f>'[9]bilat constant'!G53+('[9]unhcr oda constant'!G53*'[9]oda contribs constant'!$F$105)+('[9]oda contribs constant'!$G$105*'[9]unrwa oda constant'!G53)+('[9]oda contribs constant'!$H$105*'[9]wfp oda constant adj'!G53)+('[9]eu multilat shares constant'!D$72*'[9]eu total ha constant'!G53)+'[9]Imputed CERF'!G53</f>
        <v>0</v>
      </c>
      <c r="E64" s="71">
        <f>'[9]bilat constant'!H53+('[9]unhcr oda constant'!H53*'[9]oda contribs constant'!$I$105)+('[9]oda contribs constant'!$J$105*'[9]unrwa oda constant'!H53)+('[9]oda contribs constant'!$K$105*'[9]wfp oda constant adj'!H53)+('[9]eu multilat shares constant'!E$72*'[9]eu total ha constant'!H53)+'[9]Imputed CERF'!H53</f>
        <v>0</v>
      </c>
      <c r="F64" s="71">
        <f>'[9]bilat constant'!I53+('[9]unhcr oda constant'!I53*'[9]oda contribs constant'!$L$105)+('[9]oda contribs constant'!$M$105*'[9]unrwa oda constant'!I53)+('[9]oda contribs constant'!$N$105*'[9]wfp oda constant adj'!I53)+('[9]eu multilat shares constant'!F$72*'[9]eu total ha constant'!I53)+'[9]Imputed CERF'!I53</f>
        <v>0</v>
      </c>
      <c r="G64" s="71">
        <f>'[9]bilat constant'!J53+('[9]unhcr oda constant'!J53*'[9]oda contribs constant'!$O$105)+('[9]oda contribs constant'!$P$105*'[9]unrwa oda constant'!J53)+('[9]oda contribs constant'!$Q$105*'[9]wfp oda constant adj'!J53)+('[9]eu multilat shares constant'!G$72*'[9]eu total ha constant'!J53)+'[9]Imputed CERF'!J53</f>
        <v>0</v>
      </c>
      <c r="H64" s="71">
        <f>'[9]bilat constant'!K53+('[9]unhcr oda constant'!K53*'[9]oda contribs constant'!$R$105)+('[9]oda contribs constant'!$S$105*'[9]unrwa oda constant'!K53)+('[9]oda contribs constant'!$T$105*'[9]wfp oda constant adj'!K53)+('[9]eu multilat shares constant'!H$72*'[9]eu total ha constant'!K53)+'[9]Imputed CERF'!K53</f>
        <v>0.02</v>
      </c>
      <c r="I64" s="71">
        <f>'[9]bilat constant'!L53+('[9]unhcr oda constant'!L53*'[9]oda contribs constant'!$U$105)+('[9]oda contribs constant'!$V$105*'[9]unrwa oda constant'!L53)+('[9]oda contribs constant'!$W$105*'[9]wfp oda constant adj'!L53)+('[9]eu multilat shares constant'!I$72*'[9]eu total ha constant'!L53)+'[9]Imputed CERF'!L53</f>
        <v>0</v>
      </c>
      <c r="J64" s="71">
        <f>'[9]bilat constant'!M53+('[9]unhcr oda constant'!M53*'[9]oda contribs constant'!$X$105)+('[9]oda contribs constant'!$Y$105*'[9]unrwa oda constant'!M53)+('[9]oda contribs constant'!$Z$105*'[9]wfp oda constant adj'!M53)+('[9]eu multilat shares constant'!J$72*'[9]eu total ha constant'!M53)+'[9]Imputed CERF'!M53</f>
        <v>0</v>
      </c>
      <c r="K64" s="71">
        <f>'[9]bilat constant'!N53+('[9]unhcr oda constant'!N53*'[9]oda contribs constant'!$AA$105)+('[9]oda contribs constant'!$AB$105*'[9]unrwa oda constant'!N53)+('[9]oda contribs constant'!$AC$105*'[9]wfp oda constant adj'!N53)+('[9]eu multilat shares constant'!K$72*'[9]eu total ha constant'!N53)+'[9]Imputed CERF'!N53</f>
        <v>0</v>
      </c>
      <c r="L64" s="71">
        <f>'[9]bilat constant'!O53+('[9]unhcr oda constant'!O53*'[9]oda contribs constant'!$AD$105)+('[9]oda contribs constant'!$AE$105*'[9]unrwa oda constant'!O53)+('[9]oda contribs constant'!$AF$105*'[9]wfp oda constant adj'!O53)+('[9]eu multilat shares constant'!L$72*'[9]eu total ha constant'!O53)+'[9]Imputed CERF'!O53</f>
        <v>0</v>
      </c>
      <c r="M64" s="71">
        <f>'[9]bilat constant'!P53+('[9]unhcr oda constant'!P53*'[9]oda contribs constant'!$AG$105)+('[9]oda contribs constant'!$AH$105*'[9]unrwa oda constant'!P53)+('[9]oda contribs constant'!$AI$105*'[9]wfp oda constant adj'!P53)+('[9]eu multilat shares constant'!M$72*'[9]eu total ha constant'!P53)+'[9]Imputed CERF'!P53</f>
        <v>0</v>
      </c>
      <c r="N64" s="71">
        <f>'[9]bilat constant'!Q53+('[9]unhcr oda constant'!Q53*'[9]oda contribs constant'!$AJ$105)+('[9]oda contribs constant'!$AK$105*'[9]unrwa oda constant'!Q53)+('[9]oda contribs constant'!$AL$105*'[9]wfp oda constant adj'!Q53)+('[9]eu multilat shares constant'!N$72*'[9]eu total ha constant'!Q53)+'[9]Imputed CERF'!Q53</f>
        <v>0</v>
      </c>
      <c r="O64" s="71">
        <f>'[9]bilat constant'!R53+('[9]unhcr oda constant'!R53*'[9]oda contribs constant'!$AM$105)+('[9]oda contribs constant'!$AN$105*'[9]unrwa oda constant'!R53)+('[9]oda contribs constant'!$AO$105*'[9]wfp oda constant adj'!R53)+('[9]eu multilat shares constant'!O$72*'[9]eu total ha constant'!R53)+'[9]Imputed CERF'!R53</f>
        <v>0</v>
      </c>
      <c r="P64" s="71">
        <f>'[9]bilat constant'!S53+('[9]unhcr oda constant'!S53*'[9]oda contribs constant'!$AP$105)+('[9]oda contribs constant'!$AQ$105*'[9]unrwa oda constant'!S53)+('[9]oda contribs constant'!$AR$105*'[9]wfp oda constant adj'!S53)+('[9]eu multilat shares constant'!P$72*'[9]eu total ha constant'!S53)+'[9]Imputed CERF'!S53</f>
        <v>0.40199814192810684</v>
      </c>
      <c r="Q64" s="71">
        <f>'[9]bilat constant'!T53+('[9]unhcr oda constant'!T53*'[9]oda contribs constant'!$AS$105)+('[9]oda contribs constant'!$AT$105*'[9]unrwa oda constant'!T53)+('[9]oda contribs constant'!$AU$105*'[9]wfp oda constant adj'!T53)+('[9]eu multilat shares constant'!Q$72*'[9]eu total ha constant'!T53)+'[9]Imputed CERF'!T53</f>
        <v>0.20338299890871003</v>
      </c>
      <c r="S64" s="74">
        <f t="shared" si="1"/>
        <v>-0.4940698035736619</v>
      </c>
    </row>
    <row r="65" spans="1:19" ht="13.5">
      <c r="A65" s="7" t="s">
        <v>130</v>
      </c>
      <c r="B65" s="91" t="s">
        <v>99</v>
      </c>
      <c r="C65" s="71">
        <f>'[9]bilat constant'!F54+('[9]unhcr oda constant'!F54*'[9]oda contribs constant'!$C$105)+('[9]oda contribs constant'!$D$105*'[9]unrwa oda constant'!F54)+('[9]oda contribs constant'!$E$105*'[9]wfp oda constant adj'!F54)+('[9]eu multilat shares constant'!C$72*'[9]eu total ha constant'!F54)+'[9]Imputed CERF'!F54</f>
        <v>1.86546790874709</v>
      </c>
      <c r="D65" s="71">
        <f>'[9]bilat constant'!G54+('[9]unhcr oda constant'!G54*'[9]oda contribs constant'!$F$105)+('[9]oda contribs constant'!$G$105*'[9]unrwa oda constant'!G54)+('[9]oda contribs constant'!$H$105*'[9]wfp oda constant adj'!G54)+('[9]eu multilat shares constant'!D$72*'[9]eu total ha constant'!G54)+'[9]Imputed CERF'!G54</f>
        <v>0.4989288187548936</v>
      </c>
      <c r="E65" s="71">
        <f>'[9]bilat constant'!H54+('[9]unhcr oda constant'!H54*'[9]oda contribs constant'!$I$105)+('[9]oda contribs constant'!$J$105*'[9]unrwa oda constant'!H54)+('[9]oda contribs constant'!$K$105*'[9]wfp oda constant adj'!H54)+('[9]eu multilat shares constant'!E$72*'[9]eu total ha constant'!H54)+'[9]Imputed CERF'!H54</f>
        <v>0.6351106225009813</v>
      </c>
      <c r="F65" s="71">
        <f>'[9]bilat constant'!I54+('[9]unhcr oda constant'!I54*'[9]oda contribs constant'!$L$105)+('[9]oda contribs constant'!$M$105*'[9]unrwa oda constant'!I54)+('[9]oda contribs constant'!$N$105*'[9]wfp oda constant adj'!I54)+('[9]eu multilat shares constant'!F$72*'[9]eu total ha constant'!I54)+'[9]Imputed CERF'!I54</f>
        <v>0.6882095681153064</v>
      </c>
      <c r="G65" s="71">
        <f>'[9]bilat constant'!J54+('[9]unhcr oda constant'!J54*'[9]oda contribs constant'!$O$105)+('[9]oda contribs constant'!$P$105*'[9]unrwa oda constant'!J54)+('[9]oda contribs constant'!$Q$105*'[9]wfp oda constant adj'!J54)+('[9]eu multilat shares constant'!G$72*'[9]eu total ha constant'!J54)+'[9]Imputed CERF'!J54</f>
        <v>1.8860450154875077</v>
      </c>
      <c r="H65" s="71">
        <f>'[9]bilat constant'!K54+('[9]unhcr oda constant'!K54*'[9]oda contribs constant'!$R$105)+('[9]oda contribs constant'!$S$105*'[9]unrwa oda constant'!K54)+('[9]oda contribs constant'!$T$105*'[9]wfp oda constant adj'!K54)+('[9]eu multilat shares constant'!H$72*'[9]eu total ha constant'!K54)+'[9]Imputed CERF'!K54</f>
        <v>6.6525317092912974</v>
      </c>
      <c r="I65" s="71">
        <f>'[9]bilat constant'!L54+('[9]unhcr oda constant'!L54*'[9]oda contribs constant'!$U$105)+('[9]oda contribs constant'!$V$105*'[9]unrwa oda constant'!L54)+('[9]oda contribs constant'!$W$105*'[9]wfp oda constant adj'!L54)+('[9]eu multilat shares constant'!I$72*'[9]eu total ha constant'!L54)+'[9]Imputed CERF'!L54</f>
        <v>6.6134632901947885</v>
      </c>
      <c r="J65" s="71">
        <f>'[9]bilat constant'!M54+('[9]unhcr oda constant'!M54*'[9]oda contribs constant'!$X$105)+('[9]oda contribs constant'!$Y$105*'[9]unrwa oda constant'!M54)+('[9]oda contribs constant'!$Z$105*'[9]wfp oda constant adj'!M54)+('[9]eu multilat shares constant'!J$72*'[9]eu total ha constant'!M54)+'[9]Imputed CERF'!M54</f>
        <v>5.511495247649649</v>
      </c>
      <c r="K65" s="71">
        <f>'[9]bilat constant'!N54+('[9]unhcr oda constant'!N54*'[9]oda contribs constant'!$AA$105)+('[9]oda contribs constant'!$AB$105*'[9]unrwa oda constant'!N54)+('[9]oda contribs constant'!$AC$105*'[9]wfp oda constant adj'!N54)+('[9]eu multilat shares constant'!K$72*'[9]eu total ha constant'!N54)+'[9]Imputed CERF'!N54</f>
        <v>10.282949977824707</v>
      </c>
      <c r="L65" s="71">
        <f>'[9]bilat constant'!O54+('[9]unhcr oda constant'!O54*'[9]oda contribs constant'!$AD$105)+('[9]oda contribs constant'!$AE$105*'[9]unrwa oda constant'!O54)+('[9]oda contribs constant'!$AF$105*'[9]wfp oda constant adj'!O54)+('[9]eu multilat shares constant'!L$72*'[9]eu total ha constant'!O54)+'[9]Imputed CERF'!O54</f>
        <v>4.041690534079852</v>
      </c>
      <c r="M65" s="71">
        <f>'[9]bilat constant'!P54+('[9]unhcr oda constant'!P54*'[9]oda contribs constant'!$AG$105)+('[9]oda contribs constant'!$AH$105*'[9]unrwa oda constant'!P54)+('[9]oda contribs constant'!$AI$105*'[9]wfp oda constant adj'!P54)+('[9]eu multilat shares constant'!M$72*'[9]eu total ha constant'!P54)+'[9]Imputed CERF'!P54</f>
        <v>3.747850746042727</v>
      </c>
      <c r="N65" s="71">
        <f>'[9]bilat constant'!Q54+('[9]unhcr oda constant'!Q54*'[9]oda contribs constant'!$AJ$105)+('[9]oda contribs constant'!$AK$105*'[9]unrwa oda constant'!Q54)+('[9]oda contribs constant'!$AL$105*'[9]wfp oda constant adj'!Q54)+('[9]eu multilat shares constant'!N$72*'[9]eu total ha constant'!Q54)+'[9]Imputed CERF'!Q54</f>
        <v>3.0169033600392674</v>
      </c>
      <c r="O65" s="71">
        <f>'[9]bilat constant'!R54+('[9]unhcr oda constant'!R54*'[9]oda contribs constant'!$AM$105)+('[9]oda contribs constant'!$AN$105*'[9]unrwa oda constant'!R54)+('[9]oda contribs constant'!$AO$105*'[9]wfp oda constant adj'!R54)+('[9]eu multilat shares constant'!O$72*'[9]eu total ha constant'!R54)+'[9]Imputed CERF'!R54</f>
        <v>2.547034631814664</v>
      </c>
      <c r="P65" s="71">
        <f>'[9]bilat constant'!S54+('[9]unhcr oda constant'!S54*'[9]oda contribs constant'!$AP$105)+('[9]oda contribs constant'!$AQ$105*'[9]unrwa oda constant'!S54)+('[9]oda contribs constant'!$AR$105*'[9]wfp oda constant adj'!S54)+('[9]eu multilat shares constant'!P$72*'[9]eu total ha constant'!S54)+'[9]Imputed CERF'!S54</f>
        <v>1.9998856687536821</v>
      </c>
      <c r="Q65" s="71">
        <f>'[9]bilat constant'!T54+('[9]unhcr oda constant'!T54*'[9]oda contribs constant'!$AS$105)+('[9]oda contribs constant'!$AT$105*'[9]unrwa oda constant'!T54)+('[9]oda contribs constant'!$AU$105*'[9]wfp oda constant adj'!T54)+('[9]eu multilat shares constant'!Q$72*'[9]eu total ha constant'!T54)+'[9]Imputed CERF'!T54</f>
        <v>2.005480493476684</v>
      </c>
      <c r="S65" s="74">
        <f t="shared" si="1"/>
        <v>0.002797572286463972</v>
      </c>
    </row>
    <row r="66" spans="1:19" ht="13.5">
      <c r="A66" s="7" t="s">
        <v>13</v>
      </c>
      <c r="B66" s="91" t="s">
        <v>99</v>
      </c>
      <c r="C66" s="71">
        <f>'[9]bilat constant'!F55+('[9]unhcr oda constant'!F55*'[9]oda contribs constant'!$C$105)+('[9]oda contribs constant'!$D$105*'[9]unrwa oda constant'!F55)+('[9]oda contribs constant'!$E$105*'[9]wfp oda constant adj'!F55)+('[9]eu multilat shares constant'!C$72*'[9]eu total ha constant'!F55)+'[9]Imputed CERF'!F55</f>
        <v>6.502719396440161</v>
      </c>
      <c r="D66" s="71">
        <f>'[9]bilat constant'!G55+('[9]unhcr oda constant'!G55*'[9]oda contribs constant'!$F$105)+('[9]oda contribs constant'!$G$105*'[9]unrwa oda constant'!G55)+('[9]oda contribs constant'!$H$105*'[9]wfp oda constant adj'!G55)+('[9]eu multilat shares constant'!D$72*'[9]eu total ha constant'!G55)+'[9]Imputed CERF'!G55</f>
        <v>14.082558098421467</v>
      </c>
      <c r="E66" s="71">
        <f>'[9]bilat constant'!H55+('[9]unhcr oda constant'!H55*'[9]oda contribs constant'!$I$105)+('[9]oda contribs constant'!$J$105*'[9]unrwa oda constant'!H55)+('[9]oda contribs constant'!$K$105*'[9]wfp oda constant adj'!H55)+('[9]eu multilat shares constant'!E$72*'[9]eu total ha constant'!H55)+'[9]Imputed CERF'!H55</f>
        <v>14.083383292754382</v>
      </c>
      <c r="F66" s="71">
        <f>'[9]bilat constant'!I55+('[9]unhcr oda constant'!I55*'[9]oda contribs constant'!$L$105)+('[9]oda contribs constant'!$M$105*'[9]unrwa oda constant'!I55)+('[9]oda contribs constant'!$N$105*'[9]wfp oda constant adj'!I55)+('[9]eu multilat shares constant'!F$72*'[9]eu total ha constant'!I55)+'[9]Imputed CERF'!I55</f>
        <v>8.715973552605508</v>
      </c>
      <c r="G66" s="71">
        <f>'[9]bilat constant'!J55+('[9]unhcr oda constant'!J55*'[9]oda contribs constant'!$O$105)+('[9]oda contribs constant'!$P$105*'[9]unrwa oda constant'!J55)+('[9]oda contribs constant'!$Q$105*'[9]wfp oda constant adj'!J55)+('[9]eu multilat shares constant'!G$72*'[9]eu total ha constant'!J55)+'[9]Imputed CERF'!J55</f>
        <v>4.509649052935112</v>
      </c>
      <c r="H66" s="71">
        <f>'[9]bilat constant'!K55+('[9]unhcr oda constant'!K55*'[9]oda contribs constant'!$R$105)+('[9]oda contribs constant'!$S$105*'[9]unrwa oda constant'!K55)+('[9]oda contribs constant'!$T$105*'[9]wfp oda constant adj'!K55)+('[9]eu multilat shares constant'!H$72*'[9]eu total ha constant'!K55)+'[9]Imputed CERF'!K55</f>
        <v>19.442791226446815</v>
      </c>
      <c r="I66" s="71">
        <f>'[9]bilat constant'!L55+('[9]unhcr oda constant'!L55*'[9]oda contribs constant'!$U$105)+('[9]oda contribs constant'!$V$105*'[9]unrwa oda constant'!L55)+('[9]oda contribs constant'!$W$105*'[9]wfp oda constant adj'!L55)+('[9]eu multilat shares constant'!I$72*'[9]eu total ha constant'!L55)+'[9]Imputed CERF'!L55</f>
        <v>11.183381808406056</v>
      </c>
      <c r="J66" s="71">
        <f>'[9]bilat constant'!M55+('[9]unhcr oda constant'!M55*'[9]oda contribs constant'!$X$105)+('[9]oda contribs constant'!$Y$105*'[9]unrwa oda constant'!M55)+('[9]oda contribs constant'!$Z$105*'[9]wfp oda constant adj'!M55)+('[9]eu multilat shares constant'!J$72*'[9]eu total ha constant'!M55)+'[9]Imputed CERF'!M55</f>
        <v>13.51628740972873</v>
      </c>
      <c r="K66" s="71">
        <f>'[9]bilat constant'!N55+('[9]unhcr oda constant'!N55*'[9]oda contribs constant'!$AA$105)+('[9]oda contribs constant'!$AB$105*'[9]unrwa oda constant'!N55)+('[9]oda contribs constant'!$AC$105*'[9]wfp oda constant adj'!N55)+('[9]eu multilat shares constant'!K$72*'[9]eu total ha constant'!N55)+'[9]Imputed CERF'!N55</f>
        <v>37.22477011009059</v>
      </c>
      <c r="L66" s="71">
        <f>'[9]bilat constant'!O55+('[9]unhcr oda constant'!O55*'[9]oda contribs constant'!$AD$105)+('[9]oda contribs constant'!$AE$105*'[9]unrwa oda constant'!O55)+('[9]oda contribs constant'!$AF$105*'[9]wfp oda constant adj'!O55)+('[9]eu multilat shares constant'!L$72*'[9]eu total ha constant'!O55)+'[9]Imputed CERF'!O55</f>
        <v>6.620595010715851</v>
      </c>
      <c r="M66" s="71">
        <f>'[9]bilat constant'!P55+('[9]unhcr oda constant'!P55*'[9]oda contribs constant'!$AG$105)+('[9]oda contribs constant'!$AH$105*'[9]unrwa oda constant'!P55)+('[9]oda contribs constant'!$AI$105*'[9]wfp oda constant adj'!P55)+('[9]eu multilat shares constant'!M$72*'[9]eu total ha constant'!P55)+'[9]Imputed CERF'!P55</f>
        <v>12.660764643744868</v>
      </c>
      <c r="N66" s="71">
        <f>'[9]bilat constant'!Q55+('[9]unhcr oda constant'!Q55*'[9]oda contribs constant'!$AJ$105)+('[9]oda contribs constant'!$AK$105*'[9]unrwa oda constant'!Q55)+('[9]oda contribs constant'!$AL$105*'[9]wfp oda constant adj'!Q55)+('[9]eu multilat shares constant'!N$72*'[9]eu total ha constant'!Q55)+'[9]Imputed CERF'!Q55</f>
        <v>6.81661685068301</v>
      </c>
      <c r="O66" s="71">
        <f>'[9]bilat constant'!R55+('[9]unhcr oda constant'!R55*'[9]oda contribs constant'!$AM$105)+('[9]oda contribs constant'!$AN$105*'[9]unrwa oda constant'!R55)+('[9]oda contribs constant'!$AO$105*'[9]wfp oda constant adj'!R55)+('[9]eu multilat shares constant'!O$72*'[9]eu total ha constant'!R55)+'[9]Imputed CERF'!R55</f>
        <v>7.714153525054184</v>
      </c>
      <c r="P66" s="71">
        <f>'[9]bilat constant'!S55+('[9]unhcr oda constant'!S55*'[9]oda contribs constant'!$AP$105)+('[9]oda contribs constant'!$AQ$105*'[9]unrwa oda constant'!S55)+('[9]oda contribs constant'!$AR$105*'[9]wfp oda constant adj'!S55)+('[9]eu multilat shares constant'!P$72*'[9]eu total ha constant'!S55)+'[9]Imputed CERF'!S55</f>
        <v>24.27508588141991</v>
      </c>
      <c r="Q66" s="71">
        <f>'[9]bilat constant'!T55+('[9]unhcr oda constant'!T55*'[9]oda contribs constant'!$AS$105)+('[9]oda contribs constant'!$AT$105*'[9]unrwa oda constant'!T55)+('[9]oda contribs constant'!$AU$105*'[9]wfp oda constant adj'!T55)+('[9]eu multilat shares constant'!Q$72*'[9]eu total ha constant'!T55)+'[9]Imputed CERF'!T55</f>
        <v>11.53678920446815</v>
      </c>
      <c r="S66" s="74">
        <f t="shared" si="1"/>
        <v>-0.5247477491604517</v>
      </c>
    </row>
    <row r="67" spans="1:19" ht="13.5">
      <c r="A67" s="7" t="s">
        <v>131</v>
      </c>
      <c r="B67" s="91" t="s">
        <v>99</v>
      </c>
      <c r="C67" s="71">
        <f>'[9]bilat constant'!F131+('[9]unhcr oda constant'!F131*'[9]oda contribs constant'!$C$105)+('[9]oda contribs constant'!$D$105*'[9]unrwa oda constant'!F131)+('[9]oda contribs constant'!$E$105*'[9]wfp oda constant adj'!F131)+('[9]eu multilat shares constant'!C$72*'[9]eu total ha constant'!F131)+'[9]Imputed CERF'!F131</f>
        <v>0</v>
      </c>
      <c r="D67" s="71">
        <f>'[9]bilat constant'!G131+('[9]unhcr oda constant'!G131*'[9]oda contribs constant'!$F$105)+('[9]oda contribs constant'!$G$105*'[9]unrwa oda constant'!G131)+('[9]oda contribs constant'!$H$105*'[9]wfp oda constant adj'!G131)+('[9]eu multilat shares constant'!D$72*'[9]eu total ha constant'!G131)+'[9]Imputed CERF'!G131</f>
        <v>0</v>
      </c>
      <c r="E67" s="71">
        <f>'[9]bilat constant'!H131+('[9]unhcr oda constant'!H131*'[9]oda contribs constant'!$I$105)+('[9]oda contribs constant'!$J$105*'[9]unrwa oda constant'!H131)+('[9]oda contribs constant'!$K$105*'[9]wfp oda constant adj'!H131)+('[9]eu multilat shares constant'!E$72*'[9]eu total ha constant'!H131)+'[9]Imputed CERF'!H131</f>
        <v>0</v>
      </c>
      <c r="F67" s="71">
        <f>'[9]bilat constant'!I131+('[9]unhcr oda constant'!I131*'[9]oda contribs constant'!$L$105)+('[9]oda contribs constant'!$M$105*'[9]unrwa oda constant'!I131)+('[9]oda contribs constant'!$N$105*'[9]wfp oda constant adj'!I131)+('[9]eu multilat shares constant'!F$72*'[9]eu total ha constant'!I131)+'[9]Imputed CERF'!I131</f>
        <v>0</v>
      </c>
      <c r="G67" s="71">
        <f>'[9]bilat constant'!J131+('[9]unhcr oda constant'!J131*'[9]oda contribs constant'!$O$105)+('[9]oda contribs constant'!$P$105*'[9]unrwa oda constant'!J131)+('[9]oda contribs constant'!$Q$105*'[9]wfp oda constant adj'!J131)+('[9]eu multilat shares constant'!G$72*'[9]eu total ha constant'!J131)+'[9]Imputed CERF'!J131</f>
        <v>0</v>
      </c>
      <c r="H67" s="71">
        <f>'[9]bilat constant'!K131+('[9]unhcr oda constant'!K131*'[9]oda contribs constant'!$R$105)+('[9]oda contribs constant'!$S$105*'[9]unrwa oda constant'!K131)+('[9]oda contribs constant'!$T$105*'[9]wfp oda constant adj'!K131)+('[9]eu multilat shares constant'!H$72*'[9]eu total ha constant'!K131)+'[9]Imputed CERF'!K131</f>
        <v>0</v>
      </c>
      <c r="I67" s="71">
        <f>'[9]bilat constant'!L131+('[9]unhcr oda constant'!L131*'[9]oda contribs constant'!$U$105)+('[9]oda contribs constant'!$V$105*'[9]unrwa oda constant'!L131)+('[9]oda contribs constant'!$W$105*'[9]wfp oda constant adj'!L131)+('[9]eu multilat shares constant'!I$72*'[9]eu total ha constant'!L131)+'[9]Imputed CERF'!L131</f>
        <v>0</v>
      </c>
      <c r="J67" s="71">
        <f>'[9]bilat constant'!M131+('[9]unhcr oda constant'!M131*'[9]oda contribs constant'!$X$105)+('[9]oda contribs constant'!$Y$105*'[9]unrwa oda constant'!M131)+('[9]oda contribs constant'!$Z$105*'[9]wfp oda constant adj'!M131)+('[9]eu multilat shares constant'!J$72*'[9]eu total ha constant'!M131)+'[9]Imputed CERF'!M131</f>
        <v>0</v>
      </c>
      <c r="K67" s="71">
        <f>'[9]bilat constant'!N131+('[9]unhcr oda constant'!N131*'[9]oda contribs constant'!$AA$105)+('[9]oda contribs constant'!$AB$105*'[9]unrwa oda constant'!N131)+('[9]oda contribs constant'!$AC$105*'[9]wfp oda constant adj'!N131)+('[9]eu multilat shares constant'!K$72*'[9]eu total ha constant'!N131)+'[9]Imputed CERF'!N131</f>
        <v>0</v>
      </c>
      <c r="L67" s="71">
        <f>'[9]bilat constant'!O131+('[9]unhcr oda constant'!O131*'[9]oda contribs constant'!$AD$105)+('[9]oda contribs constant'!$AE$105*'[9]unrwa oda constant'!O131)+('[9]oda contribs constant'!$AF$105*'[9]wfp oda constant adj'!O131)+('[9]eu multilat shares constant'!L$72*'[9]eu total ha constant'!O131)+'[9]Imputed CERF'!O131</f>
        <v>0</v>
      </c>
      <c r="M67" s="71">
        <f>'[9]bilat constant'!P131+('[9]unhcr oda constant'!P131*'[9]oda contribs constant'!$AG$105)+('[9]oda contribs constant'!$AH$105*'[9]unrwa oda constant'!P131)+('[9]oda contribs constant'!$AI$105*'[9]wfp oda constant adj'!P131)+('[9]eu multilat shares constant'!M$72*'[9]eu total ha constant'!P131)+'[9]Imputed CERF'!P131</f>
        <v>0</v>
      </c>
      <c r="N67" s="71">
        <f>'[9]bilat constant'!Q131+('[9]unhcr oda constant'!Q131*'[9]oda contribs constant'!$AJ$105)+('[9]oda contribs constant'!$AK$105*'[9]unrwa oda constant'!Q131)+('[9]oda contribs constant'!$AL$105*'[9]wfp oda constant adj'!Q131)+('[9]eu multilat shares constant'!N$72*'[9]eu total ha constant'!Q131)+'[9]Imputed CERF'!Q131</f>
        <v>0</v>
      </c>
      <c r="O67" s="71">
        <f>'[9]bilat constant'!R131+('[9]unhcr oda constant'!R131*'[9]oda contribs constant'!$AM$105)+('[9]oda contribs constant'!$AN$105*'[9]unrwa oda constant'!R131)+('[9]oda contribs constant'!$AO$105*'[9]wfp oda constant adj'!R131)+('[9]eu multilat shares constant'!O$72*'[9]eu total ha constant'!R131)+'[9]Imputed CERF'!R131</f>
        <v>0</v>
      </c>
      <c r="P67" s="71">
        <f>'[9]bilat constant'!S131+('[9]unhcr oda constant'!S131*'[9]oda contribs constant'!$AP$105)+('[9]oda contribs constant'!$AQ$105*'[9]unrwa oda constant'!S131)+('[9]oda contribs constant'!$AR$105*'[9]wfp oda constant adj'!S131)+('[9]eu multilat shares constant'!P$72*'[9]eu total ha constant'!S131)+'[9]Imputed CERF'!S131</f>
        <v>0</v>
      </c>
      <c r="Q67" s="71">
        <f>'[9]bilat constant'!T131+('[9]unhcr oda constant'!T131*'[9]oda contribs constant'!$AS$105)+('[9]oda contribs constant'!$AT$105*'[9]unrwa oda constant'!T131)+('[9]oda contribs constant'!$AU$105*'[9]wfp oda constant adj'!T131)+('[9]eu multilat shares constant'!Q$72*'[9]eu total ha constant'!T131)+'[9]Imputed CERF'!T131</f>
        <v>0</v>
      </c>
      <c r="S67" s="74" t="e">
        <f t="shared" si="1"/>
        <v>#DIV/0!</v>
      </c>
    </row>
    <row r="68" spans="1:19" ht="13.5">
      <c r="A68" s="7" t="s">
        <v>132</v>
      </c>
      <c r="B68" s="91" t="s">
        <v>99</v>
      </c>
      <c r="C68" s="71">
        <f>'[9]bilat constant'!F202+('[9]unhcr oda constant'!F202*'[9]oda contribs constant'!$C$105)+('[9]oda contribs constant'!$D$105*'[9]unrwa oda constant'!F202)+('[9]oda contribs constant'!$E$105*'[9]wfp oda constant adj'!F202)+('[9]eu multilat shares constant'!C$72*'[9]eu total ha constant'!F202)+'[9]Imputed CERF'!F202</f>
        <v>0</v>
      </c>
      <c r="D68" s="71">
        <f>'[9]bilat constant'!G202+('[9]unhcr oda constant'!G202*'[9]oda contribs constant'!$F$105)+('[9]oda contribs constant'!$G$105*'[9]unrwa oda constant'!G202)+('[9]oda contribs constant'!$H$105*'[9]wfp oda constant adj'!G202)+('[9]eu multilat shares constant'!D$72*'[9]eu total ha constant'!G202)+'[9]Imputed CERF'!G202</f>
        <v>0</v>
      </c>
      <c r="E68" s="71">
        <f>'[9]bilat constant'!H202+('[9]unhcr oda constant'!H202*'[9]oda contribs constant'!$I$105)+('[9]oda contribs constant'!$J$105*'[9]unrwa oda constant'!H202)+('[9]oda contribs constant'!$K$105*'[9]wfp oda constant adj'!H202)+('[9]eu multilat shares constant'!E$72*'[9]eu total ha constant'!H202)+'[9]Imputed CERF'!H202</f>
        <v>0</v>
      </c>
      <c r="F68" s="71">
        <f>'[9]bilat constant'!I202+('[9]unhcr oda constant'!I202*'[9]oda contribs constant'!$L$105)+('[9]oda contribs constant'!$M$105*'[9]unrwa oda constant'!I202)+('[9]oda contribs constant'!$N$105*'[9]wfp oda constant adj'!I202)+('[9]eu multilat shares constant'!F$72*'[9]eu total ha constant'!I202)+'[9]Imputed CERF'!I202</f>
        <v>0</v>
      </c>
      <c r="G68" s="71">
        <f>'[9]bilat constant'!J202+('[9]unhcr oda constant'!J202*'[9]oda contribs constant'!$O$105)+('[9]oda contribs constant'!$P$105*'[9]unrwa oda constant'!J202)+('[9]oda contribs constant'!$Q$105*'[9]wfp oda constant adj'!J202)+('[9]eu multilat shares constant'!G$72*'[9]eu total ha constant'!J202)+'[9]Imputed CERF'!J202</f>
        <v>0</v>
      </c>
      <c r="H68" s="71">
        <f>'[9]bilat constant'!K202+('[9]unhcr oda constant'!K202*'[9]oda contribs constant'!$R$105)+('[9]oda contribs constant'!$S$105*'[9]unrwa oda constant'!K202)+('[9]oda contribs constant'!$T$105*'[9]wfp oda constant adj'!K202)+('[9]eu multilat shares constant'!H$72*'[9]eu total ha constant'!K202)+'[9]Imputed CERF'!K202</f>
        <v>0</v>
      </c>
      <c r="I68" s="71">
        <f>'[9]bilat constant'!L202+('[9]unhcr oda constant'!L202*'[9]oda contribs constant'!$U$105)+('[9]oda contribs constant'!$V$105*'[9]unrwa oda constant'!L202)+('[9]oda contribs constant'!$W$105*'[9]wfp oda constant adj'!L202)+('[9]eu multilat shares constant'!I$72*'[9]eu total ha constant'!L202)+'[9]Imputed CERF'!L202</f>
        <v>0</v>
      </c>
      <c r="J68" s="71">
        <f>'[9]bilat constant'!M202+('[9]unhcr oda constant'!M202*'[9]oda contribs constant'!$X$105)+('[9]oda contribs constant'!$Y$105*'[9]unrwa oda constant'!M202)+('[9]oda contribs constant'!$Z$105*'[9]wfp oda constant adj'!M202)+('[9]eu multilat shares constant'!J$72*'[9]eu total ha constant'!M202)+'[9]Imputed CERF'!M202</f>
        <v>0</v>
      </c>
      <c r="K68" s="71">
        <f>'[9]bilat constant'!N202+('[9]unhcr oda constant'!N202*'[9]oda contribs constant'!$AA$105)+('[9]oda contribs constant'!$AB$105*'[9]unrwa oda constant'!N202)+('[9]oda contribs constant'!$AC$105*'[9]wfp oda constant adj'!N202)+('[9]eu multilat shares constant'!K$72*'[9]eu total ha constant'!N202)+'[9]Imputed CERF'!N202</f>
        <v>0.16109958291182275</v>
      </c>
      <c r="L68" s="71">
        <f>'[9]bilat constant'!O202+('[9]unhcr oda constant'!O202*'[9]oda contribs constant'!$AD$105)+('[9]oda contribs constant'!$AE$105*'[9]unrwa oda constant'!O202)+('[9]oda contribs constant'!$AF$105*'[9]wfp oda constant adj'!O202)+('[9]eu multilat shares constant'!L$72*'[9]eu total ha constant'!O202)+'[9]Imputed CERF'!O202</f>
        <v>0.026639020441532806</v>
      </c>
      <c r="M68" s="71">
        <f>'[9]bilat constant'!P202+('[9]unhcr oda constant'!P202*'[9]oda contribs constant'!$AG$105)+('[9]oda contribs constant'!$AH$105*'[9]unrwa oda constant'!P202)+('[9]oda contribs constant'!$AI$105*'[9]wfp oda constant adj'!P202)+('[9]eu multilat shares constant'!M$72*'[9]eu total ha constant'!P202)+'[9]Imputed CERF'!P202</f>
        <v>0</v>
      </c>
      <c r="N68" s="71">
        <f>'[9]bilat constant'!Q202+('[9]unhcr oda constant'!Q202*'[9]oda contribs constant'!$AJ$105)+('[9]oda contribs constant'!$AK$105*'[9]unrwa oda constant'!Q202)+('[9]oda contribs constant'!$AL$105*'[9]wfp oda constant adj'!Q202)+('[9]eu multilat shares constant'!N$72*'[9]eu total ha constant'!Q202)+'[9]Imputed CERF'!Q202</f>
        <v>0</v>
      </c>
      <c r="O68" s="71">
        <f>'[9]bilat constant'!R202+('[9]unhcr oda constant'!R202*'[9]oda contribs constant'!$AM$105)+('[9]oda contribs constant'!$AN$105*'[9]unrwa oda constant'!R202)+('[9]oda contribs constant'!$AO$105*'[9]wfp oda constant adj'!R202)+('[9]eu multilat shares constant'!O$72*'[9]eu total ha constant'!R202)+'[9]Imputed CERF'!R202</f>
        <v>0</v>
      </c>
      <c r="P68" s="71">
        <f>'[9]bilat constant'!S202+('[9]unhcr oda constant'!S202*'[9]oda contribs constant'!$AP$105)+('[9]oda contribs constant'!$AQ$105*'[9]unrwa oda constant'!S202)+('[9]oda contribs constant'!$AR$105*'[9]wfp oda constant adj'!S202)+('[9]eu multilat shares constant'!P$72*'[9]eu total ha constant'!S202)+'[9]Imputed CERF'!S202</f>
        <v>0</v>
      </c>
      <c r="Q68" s="71">
        <f>'[9]bilat constant'!T202+('[9]unhcr oda constant'!T202*'[9]oda contribs constant'!$AS$105)+('[9]oda contribs constant'!$AT$105*'[9]unrwa oda constant'!T202)+('[9]oda contribs constant'!$AU$105*'[9]wfp oda constant adj'!T202)+('[9]eu multilat shares constant'!Q$72*'[9]eu total ha constant'!T202)+'[9]Imputed CERF'!T202</f>
        <v>0.0711840496180485</v>
      </c>
      <c r="S68" s="74" t="e">
        <f t="shared" si="1"/>
        <v>#DIV/0!</v>
      </c>
    </row>
    <row r="69" spans="1:19" ht="13.5">
      <c r="A69" s="7" t="s">
        <v>133</v>
      </c>
      <c r="B69" s="91" t="s">
        <v>99</v>
      </c>
      <c r="C69" s="71">
        <f>'[9]bilat constant'!F203+('[9]unhcr oda constant'!F203*'[9]oda contribs constant'!$C$105)+('[9]oda contribs constant'!$D$105*'[9]unrwa oda constant'!F203)+('[9]oda contribs constant'!$E$105*'[9]wfp oda constant adj'!F203)+('[9]eu multilat shares constant'!C$72*'[9]eu total ha constant'!F203)+'[9]Imputed CERF'!F203</f>
        <v>0</v>
      </c>
      <c r="D69" s="71">
        <f>'[9]bilat constant'!G203+('[9]unhcr oda constant'!G203*'[9]oda contribs constant'!$F$105)+('[9]oda contribs constant'!$G$105*'[9]unrwa oda constant'!G203)+('[9]oda contribs constant'!$H$105*'[9]wfp oda constant adj'!G203)+('[9]eu multilat shares constant'!D$72*'[9]eu total ha constant'!G203)+'[9]Imputed CERF'!G203</f>
        <v>0</v>
      </c>
      <c r="E69" s="71">
        <f>'[9]bilat constant'!H203+('[9]unhcr oda constant'!H203*'[9]oda contribs constant'!$I$105)+('[9]oda contribs constant'!$J$105*'[9]unrwa oda constant'!H203)+('[9]oda contribs constant'!$K$105*'[9]wfp oda constant adj'!H203)+('[9]eu multilat shares constant'!E$72*'[9]eu total ha constant'!H203)+'[9]Imputed CERF'!H203</f>
        <v>0</v>
      </c>
      <c r="F69" s="71">
        <f>'[9]bilat constant'!I203+('[9]unhcr oda constant'!I203*'[9]oda contribs constant'!$L$105)+('[9]oda contribs constant'!$M$105*'[9]unrwa oda constant'!I203)+('[9]oda contribs constant'!$N$105*'[9]wfp oda constant adj'!I203)+('[9]eu multilat shares constant'!F$72*'[9]eu total ha constant'!I203)+'[9]Imputed CERF'!I203</f>
        <v>0</v>
      </c>
      <c r="G69" s="71">
        <f>'[9]bilat constant'!J203+('[9]unhcr oda constant'!J203*'[9]oda contribs constant'!$O$105)+('[9]oda contribs constant'!$P$105*'[9]unrwa oda constant'!J203)+('[9]oda contribs constant'!$Q$105*'[9]wfp oda constant adj'!J203)+('[9]eu multilat shares constant'!G$72*'[9]eu total ha constant'!J203)+'[9]Imputed CERF'!J203</f>
        <v>0</v>
      </c>
      <c r="H69" s="71">
        <f>'[9]bilat constant'!K203+('[9]unhcr oda constant'!K203*'[9]oda contribs constant'!$R$105)+('[9]oda contribs constant'!$S$105*'[9]unrwa oda constant'!K203)+('[9]oda contribs constant'!$T$105*'[9]wfp oda constant adj'!K203)+('[9]eu multilat shares constant'!H$72*'[9]eu total ha constant'!K203)+'[9]Imputed CERF'!K203</f>
        <v>0</v>
      </c>
      <c r="I69" s="71">
        <f>'[9]bilat constant'!L203+('[9]unhcr oda constant'!L203*'[9]oda contribs constant'!$U$105)+('[9]oda contribs constant'!$V$105*'[9]unrwa oda constant'!L203)+('[9]oda contribs constant'!$W$105*'[9]wfp oda constant adj'!L203)+('[9]eu multilat shares constant'!I$72*'[9]eu total ha constant'!L203)+'[9]Imputed CERF'!L203</f>
        <v>0</v>
      </c>
      <c r="J69" s="71">
        <f>'[9]bilat constant'!M203+('[9]unhcr oda constant'!M203*'[9]oda contribs constant'!$X$105)+('[9]oda contribs constant'!$Y$105*'[9]unrwa oda constant'!M203)+('[9]oda contribs constant'!$Z$105*'[9]wfp oda constant adj'!M203)+('[9]eu multilat shares constant'!J$72*'[9]eu total ha constant'!M203)+'[9]Imputed CERF'!M203</f>
        <v>0</v>
      </c>
      <c r="K69" s="71">
        <f>'[9]bilat constant'!N203+('[9]unhcr oda constant'!N203*'[9]oda contribs constant'!$AA$105)+('[9]oda contribs constant'!$AB$105*'[9]unrwa oda constant'!N203)+('[9]oda contribs constant'!$AC$105*'[9]wfp oda constant adj'!N203)+('[9]eu multilat shares constant'!K$72*'[9]eu total ha constant'!N203)+'[9]Imputed CERF'!N203</f>
        <v>0</v>
      </c>
      <c r="L69" s="71">
        <f>'[9]bilat constant'!O203+('[9]unhcr oda constant'!O203*'[9]oda contribs constant'!$AD$105)+('[9]oda contribs constant'!$AE$105*'[9]unrwa oda constant'!O203)+('[9]oda contribs constant'!$AF$105*'[9]wfp oda constant adj'!O203)+('[9]eu multilat shares constant'!L$72*'[9]eu total ha constant'!O203)+'[9]Imputed CERF'!O203</f>
        <v>0</v>
      </c>
      <c r="M69" s="71">
        <f>'[9]bilat constant'!P203+('[9]unhcr oda constant'!P203*'[9]oda contribs constant'!$AG$105)+('[9]oda contribs constant'!$AH$105*'[9]unrwa oda constant'!P203)+('[9]oda contribs constant'!$AI$105*'[9]wfp oda constant adj'!P203)+('[9]eu multilat shares constant'!M$72*'[9]eu total ha constant'!P203)+'[9]Imputed CERF'!P203</f>
        <v>0</v>
      </c>
      <c r="N69" s="71">
        <f>'[9]bilat constant'!Q203+('[9]unhcr oda constant'!Q203*'[9]oda contribs constant'!$AJ$105)+('[9]oda contribs constant'!$AK$105*'[9]unrwa oda constant'!Q203)+('[9]oda contribs constant'!$AL$105*'[9]wfp oda constant adj'!Q203)+('[9]eu multilat shares constant'!N$72*'[9]eu total ha constant'!Q203)+'[9]Imputed CERF'!Q203</f>
        <v>0</v>
      </c>
      <c r="O69" s="71">
        <f>'[9]bilat constant'!R203+('[9]unhcr oda constant'!R203*'[9]oda contribs constant'!$AM$105)+('[9]oda contribs constant'!$AN$105*'[9]unrwa oda constant'!R203)+('[9]oda contribs constant'!$AO$105*'[9]wfp oda constant adj'!R203)+('[9]eu multilat shares constant'!O$72*'[9]eu total ha constant'!R203)+'[9]Imputed CERF'!R203</f>
        <v>0</v>
      </c>
      <c r="P69" s="71">
        <f>'[9]bilat constant'!S203+('[9]unhcr oda constant'!S203*'[9]oda contribs constant'!$AP$105)+('[9]oda contribs constant'!$AQ$105*'[9]unrwa oda constant'!S203)+('[9]oda contribs constant'!$AR$105*'[9]wfp oda constant adj'!S203)+('[9]eu multilat shares constant'!P$72*'[9]eu total ha constant'!S203)+'[9]Imputed CERF'!S203</f>
        <v>0</v>
      </c>
      <c r="Q69" s="71">
        <f>'[9]bilat constant'!T203+('[9]unhcr oda constant'!T203*'[9]oda contribs constant'!$AS$105)+('[9]oda contribs constant'!$AT$105*'[9]unrwa oda constant'!T203)+('[9]oda contribs constant'!$AU$105*'[9]wfp oda constant adj'!T203)+('[9]eu multilat shares constant'!Q$72*'[9]eu total ha constant'!T203)+'[9]Imputed CERF'!T203</f>
        <v>0</v>
      </c>
      <c r="S69" s="74" t="e">
        <f t="shared" si="1"/>
        <v>#DIV/0!</v>
      </c>
    </row>
    <row r="70" spans="1:19" ht="13.5">
      <c r="A70" s="7" t="s">
        <v>134</v>
      </c>
      <c r="B70" s="91" t="s">
        <v>99</v>
      </c>
      <c r="C70" s="71">
        <f>'[9]bilat constant'!F56+('[9]unhcr oda constant'!F56*'[9]oda contribs constant'!$C$105)+('[9]oda contribs constant'!$D$105*'[9]unrwa oda constant'!F56)+('[9]oda contribs constant'!$E$105*'[9]wfp oda constant adj'!F56)+('[9]eu multilat shares constant'!C$72*'[9]eu total ha constant'!F56)+'[9]Imputed CERF'!F56</f>
        <v>0.008489473116264362</v>
      </c>
      <c r="D70" s="71">
        <f>'[9]bilat constant'!G56+('[9]unhcr oda constant'!G56*'[9]oda contribs constant'!$F$105)+('[9]oda contribs constant'!$G$105*'[9]unrwa oda constant'!G56)+('[9]oda contribs constant'!$H$105*'[9]wfp oda constant adj'!G56)+('[9]eu multilat shares constant'!D$72*'[9]eu total ha constant'!G56)+'[9]Imputed CERF'!G56</f>
        <v>0.0019483159117305458</v>
      </c>
      <c r="E70" s="71">
        <f>'[9]bilat constant'!H56+('[9]unhcr oda constant'!H56*'[9]oda contribs constant'!$I$105)+('[9]oda contribs constant'!$J$105*'[9]unrwa oda constant'!H56)+('[9]oda contribs constant'!$K$105*'[9]wfp oda constant adj'!H56)+('[9]eu multilat shares constant'!E$72*'[9]eu total ha constant'!H56)+'[9]Imputed CERF'!H56</f>
        <v>0.0030205316341636096</v>
      </c>
      <c r="F70" s="71">
        <f>'[9]bilat constant'!I56+('[9]unhcr oda constant'!I56*'[9]oda contribs constant'!$L$105)+('[9]oda contribs constant'!$M$105*'[9]unrwa oda constant'!I56)+('[9]oda contribs constant'!$N$105*'[9]wfp oda constant adj'!I56)+('[9]eu multilat shares constant'!F$72*'[9]eu total ha constant'!I56)+'[9]Imputed CERF'!I56</f>
        <v>0.0023636127186423043</v>
      </c>
      <c r="G70" s="71">
        <f>'[9]bilat constant'!J56+('[9]unhcr oda constant'!J56*'[9]oda contribs constant'!$O$105)+('[9]oda contribs constant'!$P$105*'[9]unrwa oda constant'!J56)+('[9]oda contribs constant'!$Q$105*'[9]wfp oda constant adj'!J56)+('[9]eu multilat shares constant'!G$72*'[9]eu total ha constant'!J56)+'[9]Imputed CERF'!J56</f>
        <v>0.014527578328981723</v>
      </c>
      <c r="H70" s="71">
        <f>'[9]bilat constant'!K56+('[9]unhcr oda constant'!K56*'[9]oda contribs constant'!$R$105)+('[9]oda contribs constant'!$S$105*'[9]unrwa oda constant'!K56)+('[9]oda contribs constant'!$T$105*'[9]wfp oda constant adj'!K56)+('[9]eu multilat shares constant'!H$72*'[9]eu total ha constant'!K56)+'[9]Imputed CERF'!K56</f>
        <v>0.03334705989311598</v>
      </c>
      <c r="I70" s="71">
        <f>'[9]bilat constant'!L56+('[9]unhcr oda constant'!L56*'[9]oda contribs constant'!$U$105)+('[9]oda contribs constant'!$V$105*'[9]unrwa oda constant'!L56)+('[9]oda contribs constant'!$W$105*'[9]wfp oda constant adj'!L56)+('[9]eu multilat shares constant'!I$72*'[9]eu total ha constant'!L56)+'[9]Imputed CERF'!L56</f>
        <v>0.05689192273220925</v>
      </c>
      <c r="J70" s="71">
        <f>'[9]bilat constant'!M56+('[9]unhcr oda constant'!M56*'[9]oda contribs constant'!$X$105)+('[9]oda contribs constant'!$Y$105*'[9]unrwa oda constant'!M56)+('[9]oda contribs constant'!$Z$105*'[9]wfp oda constant adj'!M56)+('[9]eu multilat shares constant'!J$72*'[9]eu total ha constant'!M56)+'[9]Imputed CERF'!M56</f>
        <v>0.09264173758266797</v>
      </c>
      <c r="K70" s="71">
        <f>'[9]bilat constant'!N56+('[9]unhcr oda constant'!N56*'[9]oda contribs constant'!$AA$105)+('[9]oda contribs constant'!$AB$105*'[9]unrwa oda constant'!N56)+('[9]oda contribs constant'!$AC$105*'[9]wfp oda constant adj'!N56)+('[9]eu multilat shares constant'!K$72*'[9]eu total ha constant'!N56)+'[9]Imputed CERF'!N56</f>
        <v>0.043397461437759695</v>
      </c>
      <c r="L70" s="71">
        <f>'[9]bilat constant'!O56+('[9]unhcr oda constant'!O56*'[9]oda contribs constant'!$AD$105)+('[9]oda contribs constant'!$AE$105*'[9]unrwa oda constant'!O56)+('[9]oda contribs constant'!$AF$105*'[9]wfp oda constant adj'!O56)+('[9]eu multilat shares constant'!L$72*'[9]eu total ha constant'!O56)+'[9]Imputed CERF'!O56</f>
        <v>0.07442364630902795</v>
      </c>
      <c r="M70" s="71">
        <f>'[9]bilat constant'!P56+('[9]unhcr oda constant'!P56*'[9]oda contribs constant'!$AG$105)+('[9]oda contribs constant'!$AH$105*'[9]unrwa oda constant'!P56)+('[9]oda contribs constant'!$AI$105*'[9]wfp oda constant adj'!P56)+('[9]eu multilat shares constant'!M$72*'[9]eu total ha constant'!P56)+'[9]Imputed CERF'!P56</f>
        <v>0.020993628079942588</v>
      </c>
      <c r="N70" s="71">
        <f>'[9]bilat constant'!Q56+('[9]unhcr oda constant'!Q56*'[9]oda contribs constant'!$AJ$105)+('[9]oda contribs constant'!$AK$105*'[9]unrwa oda constant'!Q56)+('[9]oda contribs constant'!$AL$105*'[9]wfp oda constant adj'!Q56)+('[9]eu multilat shares constant'!N$72*'[9]eu total ha constant'!Q56)+'[9]Imputed CERF'!Q56</f>
        <v>0.00036799385762860593</v>
      </c>
      <c r="O70" s="71">
        <f>'[9]bilat constant'!R56+('[9]unhcr oda constant'!R56*'[9]oda contribs constant'!$AM$105)+('[9]oda contribs constant'!$AN$105*'[9]unrwa oda constant'!R56)+('[9]oda contribs constant'!$AO$105*'[9]wfp oda constant adj'!R56)+('[9]eu multilat shares constant'!O$72*'[9]eu total ha constant'!R56)+'[9]Imputed CERF'!R56</f>
        <v>0.003937966872361157</v>
      </c>
      <c r="P70" s="71">
        <f>'[9]bilat constant'!S56+('[9]unhcr oda constant'!S56*'[9]oda contribs constant'!$AP$105)+('[9]oda contribs constant'!$AQ$105*'[9]unrwa oda constant'!S56)+('[9]oda contribs constant'!$AR$105*'[9]wfp oda constant adj'!S56)+('[9]eu multilat shares constant'!P$72*'[9]eu total ha constant'!S56)+'[9]Imputed CERF'!S56</f>
        <v>0.011924937884137569</v>
      </c>
      <c r="Q70" s="71">
        <f>'[9]bilat constant'!T56+('[9]unhcr oda constant'!T56*'[9]oda contribs constant'!$AS$105)+('[9]oda contribs constant'!$AT$105*'[9]unrwa oda constant'!T56)+('[9]oda contribs constant'!$AU$105*'[9]wfp oda constant adj'!T56)+('[9]eu multilat shares constant'!Q$72*'[9]eu total ha constant'!T56)+'[9]Imputed CERF'!T56</f>
        <v>0.020000699937005668</v>
      </c>
      <c r="S70" s="74">
        <f t="shared" si="1"/>
        <v>0.6772162783011554</v>
      </c>
    </row>
    <row r="71" spans="1:19" ht="13.5">
      <c r="A71" s="7" t="s">
        <v>135</v>
      </c>
      <c r="B71" s="91" t="s">
        <v>99</v>
      </c>
      <c r="C71" s="71">
        <f>'[9]bilat constant'!F57+('[9]unhcr oda constant'!F57*'[9]oda contribs constant'!$C$105)+('[9]oda contribs constant'!$D$105*'[9]unrwa oda constant'!F57)+('[9]oda contribs constant'!$E$105*'[9]wfp oda constant adj'!F57)+('[9]eu multilat shares constant'!C$72*'[9]eu total ha constant'!F57)+'[9]Imputed CERF'!F57</f>
        <v>0.04737628385007406</v>
      </c>
      <c r="D71" s="71">
        <f>'[9]bilat constant'!G57+('[9]unhcr oda constant'!G57*'[9]oda contribs constant'!$F$105)+('[9]oda contribs constant'!$G$105*'[9]unrwa oda constant'!G57)+('[9]oda contribs constant'!$H$105*'[9]wfp oda constant adj'!G57)+('[9]eu multilat shares constant'!D$72*'[9]eu total ha constant'!G57)+'[9]Imputed CERF'!G57</f>
        <v>0.05577205566426458</v>
      </c>
      <c r="E71" s="71">
        <f>'[9]bilat constant'!H57+('[9]unhcr oda constant'!H57*'[9]oda contribs constant'!$I$105)+('[9]oda contribs constant'!$J$105*'[9]unrwa oda constant'!H57)+('[9]oda contribs constant'!$K$105*'[9]wfp oda constant adj'!H57)+('[9]eu multilat shares constant'!E$72*'[9]eu total ha constant'!H57)+'[9]Imputed CERF'!H57</f>
        <v>0.28079993153482685</v>
      </c>
      <c r="F71" s="71">
        <f>'[9]bilat constant'!I57+('[9]unhcr oda constant'!I57*'[9]oda contribs constant'!$L$105)+('[9]oda contribs constant'!$M$105*'[9]unrwa oda constant'!I57)+('[9]oda contribs constant'!$N$105*'[9]wfp oda constant adj'!I57)+('[9]eu multilat shares constant'!F$72*'[9]eu total ha constant'!I57)+'[9]Imputed CERF'!I57</f>
        <v>0.21134120853869293</v>
      </c>
      <c r="G71" s="71">
        <f>'[9]bilat constant'!J57+('[9]unhcr oda constant'!J57*'[9]oda contribs constant'!$O$105)+('[9]oda contribs constant'!$P$105*'[9]unrwa oda constant'!J57)+('[9]oda contribs constant'!$Q$105*'[9]wfp oda constant adj'!J57)+('[9]eu multilat shares constant'!G$72*'[9]eu total ha constant'!J57)+'[9]Imputed CERF'!J57</f>
        <v>0.14251669570667552</v>
      </c>
      <c r="H71" s="71">
        <f>'[9]bilat constant'!K57+('[9]unhcr oda constant'!K57*'[9]oda contribs constant'!$R$105)+('[9]oda contribs constant'!$S$105*'[9]unrwa oda constant'!K57)+('[9]oda contribs constant'!$T$105*'[9]wfp oda constant adj'!K57)+('[9]eu multilat shares constant'!H$72*'[9]eu total ha constant'!K57)+'[9]Imputed CERF'!K57</f>
        <v>0.12864236376600097</v>
      </c>
      <c r="I71" s="71">
        <f>'[9]bilat constant'!L57+('[9]unhcr oda constant'!L57*'[9]oda contribs constant'!$U$105)+('[9]oda contribs constant'!$V$105*'[9]unrwa oda constant'!L57)+('[9]oda contribs constant'!$W$105*'[9]wfp oda constant adj'!L57)+('[9]eu multilat shares constant'!I$72*'[9]eu total ha constant'!L57)+'[9]Imputed CERF'!L57</f>
        <v>0.06847813614595011</v>
      </c>
      <c r="J71" s="71">
        <f>'[9]bilat constant'!M57+('[9]unhcr oda constant'!M57*'[9]oda contribs constant'!$X$105)+('[9]oda contribs constant'!$Y$105*'[9]unrwa oda constant'!M57)+('[9]oda contribs constant'!$Z$105*'[9]wfp oda constant adj'!M57)+('[9]eu multilat shares constant'!J$72*'[9]eu total ha constant'!M57)+'[9]Imputed CERF'!M57</f>
        <v>0.13980145814252698</v>
      </c>
      <c r="K71" s="71">
        <f>'[9]bilat constant'!N57+('[9]unhcr oda constant'!N57*'[9]oda contribs constant'!$AA$105)+('[9]oda contribs constant'!$AB$105*'[9]unrwa oda constant'!N57)+('[9]oda contribs constant'!$AC$105*'[9]wfp oda constant adj'!N57)+('[9]eu multilat shares constant'!K$72*'[9]eu total ha constant'!N57)+'[9]Imputed CERF'!N57</f>
        <v>0.285802683434362</v>
      </c>
      <c r="L71" s="71">
        <f>'[9]bilat constant'!O57+('[9]unhcr oda constant'!O57*'[9]oda contribs constant'!$AD$105)+('[9]oda contribs constant'!$AE$105*'[9]unrwa oda constant'!O57)+('[9]oda contribs constant'!$AF$105*'[9]wfp oda constant adj'!O57)+('[9]eu multilat shares constant'!L$72*'[9]eu total ha constant'!O57)+'[9]Imputed CERF'!O57</f>
        <v>0.11120811483762416</v>
      </c>
      <c r="M71" s="71">
        <f>'[9]bilat constant'!P57+('[9]unhcr oda constant'!P57*'[9]oda contribs constant'!$AG$105)+('[9]oda contribs constant'!$AH$105*'[9]unrwa oda constant'!P57)+('[9]oda contribs constant'!$AI$105*'[9]wfp oda constant adj'!P57)+('[9]eu multilat shares constant'!M$72*'[9]eu total ha constant'!P57)+'[9]Imputed CERF'!P57</f>
        <v>0.15561986468458297</v>
      </c>
      <c r="N71" s="71">
        <f>'[9]bilat constant'!Q57+('[9]unhcr oda constant'!Q57*'[9]oda contribs constant'!$AJ$105)+('[9]oda contribs constant'!$AK$105*'[9]unrwa oda constant'!Q57)+('[9]oda contribs constant'!$AL$105*'[9]wfp oda constant adj'!Q57)+('[9]eu multilat shares constant'!N$72*'[9]eu total ha constant'!Q57)+'[9]Imputed CERF'!Q57</f>
        <v>0.8931363931708015</v>
      </c>
      <c r="O71" s="71">
        <f>'[9]bilat constant'!R57+('[9]unhcr oda constant'!R57*'[9]oda contribs constant'!$AM$105)+('[9]oda contribs constant'!$AN$105*'[9]unrwa oda constant'!R57)+('[9]oda contribs constant'!$AO$105*'[9]wfp oda constant adj'!R57)+('[9]eu multilat shares constant'!O$72*'[9]eu total ha constant'!R57)+'[9]Imputed CERF'!R57</f>
        <v>0.0020477427736278015</v>
      </c>
      <c r="P71" s="71">
        <f>'[9]bilat constant'!S57+('[9]unhcr oda constant'!S57*'[9]oda contribs constant'!$AP$105)+('[9]oda contribs constant'!$AQ$105*'[9]unrwa oda constant'!S57)+('[9]oda contribs constant'!$AR$105*'[9]wfp oda constant adj'!S57)+('[9]eu multilat shares constant'!P$72*'[9]eu total ha constant'!S57)+'[9]Imputed CERF'!S57</f>
        <v>0.0008672682097554595</v>
      </c>
      <c r="Q71" s="71">
        <f>'[9]bilat constant'!T57+('[9]unhcr oda constant'!T57*'[9]oda contribs constant'!$AS$105)+('[9]oda contribs constant'!$AT$105*'[9]unrwa oda constant'!T57)+('[9]oda contribs constant'!$AU$105*'[9]wfp oda constant adj'!T57)+('[9]eu multilat shares constant'!Q$72*'[9]eu total ha constant'!T57)+'[9]Imputed CERF'!T57</f>
        <v>0.020073522321793498</v>
      </c>
      <c r="S71" s="74">
        <f t="shared" si="1"/>
        <v>22.145691374359906</v>
      </c>
    </row>
    <row r="72" spans="1:19" ht="13.5">
      <c r="A72" s="7" t="s">
        <v>53</v>
      </c>
      <c r="B72" s="91" t="s">
        <v>99</v>
      </c>
      <c r="C72" s="71">
        <f>'[9]bilat constant'!F167+('[9]unhcr oda constant'!F167*'[9]oda contribs constant'!$C$105)+('[9]oda contribs constant'!$D$105*'[9]unrwa oda constant'!F167)+('[9]oda contribs constant'!$E$105*'[9]wfp oda constant adj'!F167)+('[9]eu multilat shares constant'!C$72*'[9]eu total ha constant'!F167)+'[9]Imputed CERF'!F167</f>
        <v>6.909457001857655</v>
      </c>
      <c r="D72" s="71">
        <f>'[9]bilat constant'!G167+('[9]unhcr oda constant'!G167*'[9]oda contribs constant'!$F$105)+('[9]oda contribs constant'!$G$105*'[9]unrwa oda constant'!G167)+('[9]oda contribs constant'!$H$105*'[9]wfp oda constant adj'!G167)+('[9]eu multilat shares constant'!D$72*'[9]eu total ha constant'!G167)+'[9]Imputed CERF'!G167</f>
        <v>6.778553598931067</v>
      </c>
      <c r="E72" s="71">
        <f>'[9]bilat constant'!H167+('[9]unhcr oda constant'!H167*'[9]oda contribs constant'!$I$105)+('[9]oda contribs constant'!$J$105*'[9]unrwa oda constant'!H167)+('[9]oda contribs constant'!$K$105*'[9]wfp oda constant adj'!H167)+('[9]eu multilat shares constant'!E$72*'[9]eu total ha constant'!H167)+'[9]Imputed CERF'!H167</f>
        <v>3.40115697567502</v>
      </c>
      <c r="F72" s="71">
        <f>'[9]bilat constant'!I167+('[9]unhcr oda constant'!I167*'[9]oda contribs constant'!$L$105)+('[9]oda contribs constant'!$M$105*'[9]unrwa oda constant'!I167)+('[9]oda contribs constant'!$N$105*'[9]wfp oda constant adj'!I167)+('[9]eu multilat shares constant'!F$72*'[9]eu total ha constant'!I167)+'[9]Imputed CERF'!I167</f>
        <v>2.620611159528606</v>
      </c>
      <c r="G72" s="71">
        <f>'[9]bilat constant'!J167+('[9]unhcr oda constant'!J167*'[9]oda contribs constant'!$O$105)+('[9]oda contribs constant'!$P$105*'[9]unrwa oda constant'!J167)+('[9]oda contribs constant'!$Q$105*'[9]wfp oda constant adj'!J167)+('[9]eu multilat shares constant'!G$72*'[9]eu total ha constant'!J167)+'[9]Imputed CERF'!J167</f>
        <v>3.234284450009313</v>
      </c>
      <c r="H72" s="71">
        <f>'[9]bilat constant'!K167+('[9]unhcr oda constant'!K167*'[9]oda contribs constant'!$R$105)+('[9]oda contribs constant'!$S$105*'[9]unrwa oda constant'!K167)+('[9]oda contribs constant'!$T$105*'[9]wfp oda constant adj'!K167)+('[9]eu multilat shares constant'!H$72*'[9]eu total ha constant'!K167)+'[9]Imputed CERF'!K167</f>
        <v>4.7261824367751135</v>
      </c>
      <c r="I72" s="71">
        <f>'[9]bilat constant'!L167+('[9]unhcr oda constant'!L167*'[9]oda contribs constant'!$U$105)+('[9]oda contribs constant'!$V$105*'[9]unrwa oda constant'!L167)+('[9]oda contribs constant'!$W$105*'[9]wfp oda constant adj'!L167)+('[9]eu multilat shares constant'!I$72*'[9]eu total ha constant'!L167)+'[9]Imputed CERF'!L167</f>
        <v>2.90710767698903</v>
      </c>
      <c r="J72" s="71">
        <f>'[9]bilat constant'!M167+('[9]unhcr oda constant'!M167*'[9]oda contribs constant'!$X$105)+('[9]oda contribs constant'!$Y$105*'[9]unrwa oda constant'!M167)+('[9]oda contribs constant'!$Z$105*'[9]wfp oda constant adj'!M167)+('[9]eu multilat shares constant'!J$72*'[9]eu total ha constant'!M167)+'[9]Imputed CERF'!M167</f>
        <v>2.7361809731772095</v>
      </c>
      <c r="K72" s="71">
        <f>'[9]bilat constant'!N167+('[9]unhcr oda constant'!N167*'[9]oda contribs constant'!$AA$105)+('[9]oda contribs constant'!$AB$105*'[9]unrwa oda constant'!N167)+('[9]oda contribs constant'!$AC$105*'[9]wfp oda constant adj'!N167)+('[9]eu multilat shares constant'!K$72*'[9]eu total ha constant'!N167)+'[9]Imputed CERF'!N167</f>
        <v>2.320124929893044</v>
      </c>
      <c r="L72" s="71">
        <f>'[9]bilat constant'!O167+('[9]unhcr oda constant'!O167*'[9]oda contribs constant'!$AD$105)+('[9]oda contribs constant'!$AE$105*'[9]unrwa oda constant'!O167)+('[9]oda contribs constant'!$AF$105*'[9]wfp oda constant adj'!O167)+('[9]eu multilat shares constant'!L$72*'[9]eu total ha constant'!O167)+'[9]Imputed CERF'!O167</f>
        <v>1.6854725529177683</v>
      </c>
      <c r="M72" s="71">
        <f>'[9]bilat constant'!P167+('[9]unhcr oda constant'!P167*'[9]oda contribs constant'!$AG$105)+('[9]oda contribs constant'!$AH$105*'[9]unrwa oda constant'!P167)+('[9]oda contribs constant'!$AI$105*'[9]wfp oda constant adj'!P167)+('[9]eu multilat shares constant'!M$72*'[9]eu total ha constant'!P167)+'[9]Imputed CERF'!P167</f>
        <v>3.091474485442723</v>
      </c>
      <c r="N72" s="71">
        <f>'[9]bilat constant'!Q167+('[9]unhcr oda constant'!Q167*'[9]oda contribs constant'!$AJ$105)+('[9]oda contribs constant'!$AK$105*'[9]unrwa oda constant'!Q167)+('[9]oda contribs constant'!$AL$105*'[9]wfp oda constant adj'!Q167)+('[9]eu multilat shares constant'!N$72*'[9]eu total ha constant'!Q167)+'[9]Imputed CERF'!Q167</f>
        <v>1.5182731001275034</v>
      </c>
      <c r="O72" s="71">
        <f>'[9]bilat constant'!R167+('[9]unhcr oda constant'!R167*'[9]oda contribs constant'!$AM$105)+('[9]oda contribs constant'!$AN$105*'[9]unrwa oda constant'!R167)+('[9]oda contribs constant'!$AO$105*'[9]wfp oda constant adj'!R167)+('[9]eu multilat shares constant'!O$72*'[9]eu total ha constant'!R167)+'[9]Imputed CERF'!R167</f>
        <v>0.8635539490953063</v>
      </c>
      <c r="P72" s="71">
        <f>'[9]bilat constant'!S167+('[9]unhcr oda constant'!S167*'[9]oda contribs constant'!$AP$105)+('[9]oda contribs constant'!$AQ$105*'[9]unrwa oda constant'!S167)+('[9]oda contribs constant'!$AR$105*'[9]wfp oda constant adj'!S167)+('[9]eu multilat shares constant'!P$72*'[9]eu total ha constant'!S167)+'[9]Imputed CERF'!S167</f>
        <v>11.070542855766579</v>
      </c>
      <c r="Q72" s="71">
        <f>'[9]bilat constant'!T167+('[9]unhcr oda constant'!T167*'[9]oda contribs constant'!$AS$105)+('[9]oda contribs constant'!$AT$105*'[9]unrwa oda constant'!T167)+('[9]oda contribs constant'!$AU$105*'[9]wfp oda constant adj'!T167)+('[9]eu multilat shares constant'!Q$72*'[9]eu total ha constant'!T167)+'[9]Imputed CERF'!T167</f>
        <v>15.40204317147131</v>
      </c>
      <c r="S72" s="74">
        <f t="shared" si="1"/>
        <v>0.39126358771543707</v>
      </c>
    </row>
    <row r="73" spans="1:19" ht="13.5">
      <c r="A73" s="7" t="s">
        <v>136</v>
      </c>
      <c r="B73" s="91" t="s">
        <v>99</v>
      </c>
      <c r="C73" s="71">
        <f>'[9]bilat constant'!F58+('[9]unhcr oda constant'!F58*'[9]oda contribs constant'!$C$105)+('[9]oda contribs constant'!$D$105*'[9]unrwa oda constant'!F58)+('[9]oda contribs constant'!$E$105*'[9]wfp oda constant adj'!F58)+('[9]eu multilat shares constant'!C$72*'[9]eu total ha constant'!F58)+'[9]Imputed CERF'!F58</f>
        <v>1.0857814788589666</v>
      </c>
      <c r="D73" s="71">
        <f>'[9]bilat constant'!G58+('[9]unhcr oda constant'!G58*'[9]oda contribs constant'!$F$105)+('[9]oda contribs constant'!$G$105*'[9]unrwa oda constant'!G58)+('[9]oda contribs constant'!$H$105*'[9]wfp oda constant adj'!G58)+('[9]eu multilat shares constant'!D$72*'[9]eu total ha constant'!G58)+'[9]Imputed CERF'!G58</f>
        <v>0.13980703762948618</v>
      </c>
      <c r="E73" s="71">
        <f>'[9]bilat constant'!H58+('[9]unhcr oda constant'!H58*'[9]oda contribs constant'!$I$105)+('[9]oda contribs constant'!$J$105*'[9]unrwa oda constant'!H58)+('[9]oda contribs constant'!$K$105*'[9]wfp oda constant adj'!H58)+('[9]eu multilat shares constant'!E$72*'[9]eu total ha constant'!H58)+'[9]Imputed CERF'!H58</f>
        <v>0.3604598753883079</v>
      </c>
      <c r="F73" s="71">
        <f>'[9]bilat constant'!I58+('[9]unhcr oda constant'!I58*'[9]oda contribs constant'!$L$105)+('[9]oda contribs constant'!$M$105*'[9]unrwa oda constant'!I58)+('[9]oda contribs constant'!$N$105*'[9]wfp oda constant adj'!I58)+('[9]eu multilat shares constant'!F$72*'[9]eu total ha constant'!I58)+'[9]Imputed CERF'!I58</f>
        <v>0.15416906429197555</v>
      </c>
      <c r="G73" s="71">
        <f>'[9]bilat constant'!J58+('[9]unhcr oda constant'!J58*'[9]oda contribs constant'!$O$105)+('[9]oda contribs constant'!$P$105*'[9]unrwa oda constant'!J58)+('[9]oda contribs constant'!$Q$105*'[9]wfp oda constant adj'!J58)+('[9]eu multilat shares constant'!G$72*'[9]eu total ha constant'!J58)+'[9]Imputed CERF'!J58</f>
        <v>0.20920628600982422</v>
      </c>
      <c r="H73" s="71">
        <f>'[9]bilat constant'!K58+('[9]unhcr oda constant'!K58*'[9]oda contribs constant'!$R$105)+('[9]oda contribs constant'!$S$105*'[9]unrwa oda constant'!K58)+('[9]oda contribs constant'!$T$105*'[9]wfp oda constant adj'!K58)+('[9]eu multilat shares constant'!H$72*'[9]eu total ha constant'!K58)+'[9]Imputed CERF'!K58</f>
        <v>0.14872078380307693</v>
      </c>
      <c r="I73" s="71">
        <f>'[9]bilat constant'!L58+('[9]unhcr oda constant'!L58*'[9]oda contribs constant'!$U$105)+('[9]oda contribs constant'!$V$105*'[9]unrwa oda constant'!L58)+('[9]oda contribs constant'!$W$105*'[9]wfp oda constant adj'!L58)+('[9]eu multilat shares constant'!I$72*'[9]eu total ha constant'!L58)+'[9]Imputed CERF'!L58</f>
        <v>0.1485896729919865</v>
      </c>
      <c r="J73" s="71">
        <f>'[9]bilat constant'!M58+('[9]unhcr oda constant'!M58*'[9]oda contribs constant'!$X$105)+('[9]oda contribs constant'!$Y$105*'[9]unrwa oda constant'!M58)+('[9]oda contribs constant'!$Z$105*'[9]wfp oda constant adj'!M58)+('[9]eu multilat shares constant'!J$72*'[9]eu total ha constant'!M58)+'[9]Imputed CERF'!M58</f>
        <v>0.17207429079928746</v>
      </c>
      <c r="K73" s="71">
        <f>'[9]bilat constant'!N58+('[9]unhcr oda constant'!N58*'[9]oda contribs constant'!$AA$105)+('[9]oda contribs constant'!$AB$105*'[9]unrwa oda constant'!N58)+('[9]oda contribs constant'!$AC$105*'[9]wfp oda constant adj'!N58)+('[9]eu multilat shares constant'!K$72*'[9]eu total ha constant'!N58)+'[9]Imputed CERF'!N58</f>
        <v>0.16210804445205076</v>
      </c>
      <c r="L73" s="71">
        <f>'[9]bilat constant'!O58+('[9]unhcr oda constant'!O58*'[9]oda contribs constant'!$AD$105)+('[9]oda contribs constant'!$AE$105*'[9]unrwa oda constant'!O58)+('[9]oda contribs constant'!$AF$105*'[9]wfp oda constant adj'!O58)+('[9]eu multilat shares constant'!L$72*'[9]eu total ha constant'!O58)+'[9]Imputed CERF'!O58</f>
        <v>0.1836302931095243</v>
      </c>
      <c r="M73" s="71">
        <f>'[9]bilat constant'!P58+('[9]unhcr oda constant'!P58*'[9]oda contribs constant'!$AG$105)+('[9]oda contribs constant'!$AH$105*'[9]unrwa oda constant'!P58)+('[9]oda contribs constant'!$AI$105*'[9]wfp oda constant adj'!P58)+('[9]eu multilat shares constant'!M$72*'[9]eu total ha constant'!P58)+'[9]Imputed CERF'!P58</f>
        <v>0.32523990334650543</v>
      </c>
      <c r="N73" s="71">
        <f>'[9]bilat constant'!Q58+('[9]unhcr oda constant'!Q58*'[9]oda contribs constant'!$AJ$105)+('[9]oda contribs constant'!$AK$105*'[9]unrwa oda constant'!Q58)+('[9]oda contribs constant'!$AL$105*'[9]wfp oda constant adj'!Q58)+('[9]eu multilat shares constant'!N$72*'[9]eu total ha constant'!Q58)+'[9]Imputed CERF'!Q58</f>
        <v>0.611557729409717</v>
      </c>
      <c r="O73" s="71">
        <f>'[9]bilat constant'!R58+('[9]unhcr oda constant'!R58*'[9]oda contribs constant'!$AM$105)+('[9]oda contribs constant'!$AN$105*'[9]unrwa oda constant'!R58)+('[9]oda contribs constant'!$AO$105*'[9]wfp oda constant adj'!R58)+('[9]eu multilat shares constant'!O$72*'[9]eu total ha constant'!R58)+'[9]Imputed CERF'!R58</f>
        <v>0.9873455731219114</v>
      </c>
      <c r="P73" s="71">
        <f>'[9]bilat constant'!S58+('[9]unhcr oda constant'!S58*'[9]oda contribs constant'!$AP$105)+('[9]oda contribs constant'!$AQ$105*'[9]unrwa oda constant'!S58)+('[9]oda contribs constant'!$AR$105*'[9]wfp oda constant adj'!S58)+('[9]eu multilat shares constant'!P$72*'[9]eu total ha constant'!S58)+'[9]Imputed CERF'!S58</f>
        <v>1.6301854929717765</v>
      </c>
      <c r="Q73" s="71">
        <f>'[9]bilat constant'!T58+('[9]unhcr oda constant'!T58*'[9]oda contribs constant'!$AS$105)+('[9]oda contribs constant'!$AT$105*'[9]unrwa oda constant'!T58)+('[9]oda contribs constant'!$AU$105*'[9]wfp oda constant adj'!T58)+('[9]eu multilat shares constant'!Q$72*'[9]eu total ha constant'!T58)+'[9]Imputed CERF'!T58</f>
        <v>0.052268495835374816</v>
      </c>
      <c r="S73" s="74">
        <f t="shared" si="1"/>
        <v>-0.9679370868770947</v>
      </c>
    </row>
    <row r="74" spans="1:19" ht="13.5">
      <c r="A74" s="7" t="s">
        <v>137</v>
      </c>
      <c r="B74" s="91" t="s">
        <v>99</v>
      </c>
      <c r="C74" s="71">
        <f>'[9]bilat constant'!F17+('[9]unhcr oda constant'!F17*'[9]oda contribs constant'!$C$105)+('[9]oda contribs constant'!$D$105*'[9]unrwa oda constant'!F17)+('[9]oda contribs constant'!$E$105*'[9]wfp oda constant adj'!F17)+('[9]eu multilat shares constant'!C$72*'[9]eu total ha constant'!F17)+'[9]Imputed CERF'!F17</f>
        <v>0</v>
      </c>
      <c r="D74" s="71">
        <f>'[9]bilat constant'!G17+('[9]unhcr oda constant'!G17*'[9]oda contribs constant'!$F$105)+('[9]oda contribs constant'!$G$105*'[9]unrwa oda constant'!G17)+('[9]oda contribs constant'!$H$105*'[9]wfp oda constant adj'!G17)+('[9]eu multilat shares constant'!D$72*'[9]eu total ha constant'!G17)+'[9]Imputed CERF'!G17</f>
        <v>0</v>
      </c>
      <c r="E74" s="71">
        <f>'[9]bilat constant'!H17+('[9]unhcr oda constant'!H17*'[9]oda contribs constant'!$I$105)+('[9]oda contribs constant'!$J$105*'[9]unrwa oda constant'!H17)+('[9]oda contribs constant'!$K$105*'[9]wfp oda constant adj'!H17)+('[9]eu multilat shares constant'!E$72*'[9]eu total ha constant'!H17)+'[9]Imputed CERF'!H17</f>
        <v>0</v>
      </c>
      <c r="F74" s="71">
        <f>'[9]bilat constant'!I17+('[9]unhcr oda constant'!I17*'[9]oda contribs constant'!$L$105)+('[9]oda contribs constant'!$M$105*'[9]unrwa oda constant'!I17)+('[9]oda contribs constant'!$N$105*'[9]wfp oda constant adj'!I17)+('[9]eu multilat shares constant'!F$72*'[9]eu total ha constant'!I17)+'[9]Imputed CERF'!I17</f>
        <v>0</v>
      </c>
      <c r="G74" s="71">
        <f>'[9]bilat constant'!J17+('[9]unhcr oda constant'!J17*'[9]oda contribs constant'!$O$105)+('[9]oda contribs constant'!$P$105*'[9]unrwa oda constant'!J17)+('[9]oda contribs constant'!$Q$105*'[9]wfp oda constant adj'!J17)+('[9]eu multilat shares constant'!G$72*'[9]eu total ha constant'!J17)+'[9]Imputed CERF'!J17</f>
        <v>0</v>
      </c>
      <c r="H74" s="71">
        <f>'[9]bilat constant'!K17+('[9]unhcr oda constant'!K17*'[9]oda contribs constant'!$R$105)+('[9]oda contribs constant'!$S$105*'[9]unrwa oda constant'!K17)+('[9]oda contribs constant'!$T$105*'[9]wfp oda constant adj'!K17)+('[9]eu multilat shares constant'!H$72*'[9]eu total ha constant'!K17)+'[9]Imputed CERF'!K17</f>
        <v>0</v>
      </c>
      <c r="I74" s="71">
        <f>'[9]bilat constant'!L17+('[9]unhcr oda constant'!L17*'[9]oda contribs constant'!$U$105)+('[9]oda contribs constant'!$V$105*'[9]unrwa oda constant'!L17)+('[9]oda contribs constant'!$W$105*'[9]wfp oda constant adj'!L17)+('[9]eu multilat shares constant'!I$72*'[9]eu total ha constant'!L17)+'[9]Imputed CERF'!L17</f>
        <v>0</v>
      </c>
      <c r="J74" s="71">
        <f>'[9]bilat constant'!M17+('[9]unhcr oda constant'!M17*'[9]oda contribs constant'!$X$105)+('[9]oda contribs constant'!$Y$105*'[9]unrwa oda constant'!M17)+('[9]oda contribs constant'!$Z$105*'[9]wfp oda constant adj'!M17)+('[9]eu multilat shares constant'!J$72*'[9]eu total ha constant'!M17)+'[9]Imputed CERF'!M17</f>
        <v>0</v>
      </c>
      <c r="K74" s="71">
        <f>'[9]bilat constant'!N17+('[9]unhcr oda constant'!N17*'[9]oda contribs constant'!$AA$105)+('[9]oda contribs constant'!$AB$105*'[9]unrwa oda constant'!N17)+('[9]oda contribs constant'!$AC$105*'[9]wfp oda constant adj'!N17)+('[9]eu multilat shares constant'!K$72*'[9]eu total ha constant'!N17)+'[9]Imputed CERF'!N17</f>
        <v>0</v>
      </c>
      <c r="L74" s="71">
        <f>'[9]bilat constant'!O17+('[9]unhcr oda constant'!O17*'[9]oda contribs constant'!$AD$105)+('[9]oda contribs constant'!$AE$105*'[9]unrwa oda constant'!O17)+('[9]oda contribs constant'!$AF$105*'[9]wfp oda constant adj'!O17)+('[9]eu multilat shares constant'!L$72*'[9]eu total ha constant'!O17)+'[9]Imputed CERF'!O17</f>
        <v>0</v>
      </c>
      <c r="M74" s="71">
        <f>'[9]bilat constant'!P17+('[9]unhcr oda constant'!P17*'[9]oda contribs constant'!$AG$105)+('[9]oda contribs constant'!$AH$105*'[9]unrwa oda constant'!P17)+('[9]oda contribs constant'!$AI$105*'[9]wfp oda constant adj'!P17)+('[9]eu multilat shares constant'!M$72*'[9]eu total ha constant'!P17)+'[9]Imputed CERF'!P17</f>
        <v>0</v>
      </c>
      <c r="N74" s="71">
        <f>'[9]bilat constant'!Q17+('[9]unhcr oda constant'!Q17*'[9]oda contribs constant'!$AJ$105)+('[9]oda contribs constant'!$AK$105*'[9]unrwa oda constant'!Q17)+('[9]oda contribs constant'!$AL$105*'[9]wfp oda constant adj'!Q17)+('[9]eu multilat shares constant'!N$72*'[9]eu total ha constant'!Q17)+'[9]Imputed CERF'!Q17</f>
        <v>0</v>
      </c>
      <c r="O74" s="71">
        <f>'[9]bilat constant'!R17+('[9]unhcr oda constant'!R17*'[9]oda contribs constant'!$AM$105)+('[9]oda contribs constant'!$AN$105*'[9]unrwa oda constant'!R17)+('[9]oda contribs constant'!$AO$105*'[9]wfp oda constant adj'!R17)+('[9]eu multilat shares constant'!O$72*'[9]eu total ha constant'!R17)+'[9]Imputed CERF'!R17</f>
        <v>0</v>
      </c>
      <c r="P74" s="71">
        <f>'[9]bilat constant'!S17+('[9]unhcr oda constant'!S17*'[9]oda contribs constant'!$AP$105)+('[9]oda contribs constant'!$AQ$105*'[9]unrwa oda constant'!S17)+('[9]oda contribs constant'!$AR$105*'[9]wfp oda constant adj'!S17)+('[9]eu multilat shares constant'!P$72*'[9]eu total ha constant'!S17)+'[9]Imputed CERF'!S17</f>
        <v>0</v>
      </c>
      <c r="Q74" s="71">
        <f>'[9]bilat constant'!T17+('[9]unhcr oda constant'!T17*'[9]oda contribs constant'!$AS$105)+('[9]oda contribs constant'!$AT$105*'[9]unrwa oda constant'!T17)+('[9]oda contribs constant'!$AU$105*'[9]wfp oda constant adj'!T17)+('[9]eu multilat shares constant'!Q$72*'[9]eu total ha constant'!T17)+'[9]Imputed CERF'!T17</f>
        <v>0</v>
      </c>
      <c r="S74" s="74" t="e">
        <f t="shared" si="1"/>
        <v>#DIV/0!</v>
      </c>
    </row>
    <row r="75" spans="1:19" ht="13.5">
      <c r="A75" s="7" t="s">
        <v>138</v>
      </c>
      <c r="B75" s="91" t="s">
        <v>99</v>
      </c>
      <c r="C75" s="71">
        <f>'[9]bilat constant'!F106+('[9]unhcr oda constant'!F106*'[9]oda contribs constant'!$C$105)+('[9]oda contribs constant'!$D$105*'[9]unrwa oda constant'!F106)+('[9]oda contribs constant'!$E$105*'[9]wfp oda constant adj'!F106)+('[9]eu multilat shares constant'!C$72*'[9]eu total ha constant'!F106)+'[9]Imputed CERF'!F106</f>
        <v>0</v>
      </c>
      <c r="D75" s="71">
        <f>'[9]bilat constant'!G106+('[9]unhcr oda constant'!G106*'[9]oda contribs constant'!$F$105)+('[9]oda contribs constant'!$G$105*'[9]unrwa oda constant'!G106)+('[9]oda contribs constant'!$H$105*'[9]wfp oda constant adj'!G106)+('[9]eu multilat shares constant'!D$72*'[9]eu total ha constant'!G106)+'[9]Imputed CERF'!G106</f>
        <v>0</v>
      </c>
      <c r="E75" s="71">
        <f>'[9]bilat constant'!H106+('[9]unhcr oda constant'!H106*'[9]oda contribs constant'!$I$105)+('[9]oda contribs constant'!$J$105*'[9]unrwa oda constant'!H106)+('[9]oda contribs constant'!$K$105*'[9]wfp oda constant adj'!H106)+('[9]eu multilat shares constant'!E$72*'[9]eu total ha constant'!H106)+'[9]Imputed CERF'!H106</f>
        <v>0</v>
      </c>
      <c r="F75" s="71">
        <f>'[9]bilat constant'!I106+('[9]unhcr oda constant'!I106*'[9]oda contribs constant'!$L$105)+('[9]oda contribs constant'!$M$105*'[9]unrwa oda constant'!I106)+('[9]oda contribs constant'!$N$105*'[9]wfp oda constant adj'!I106)+('[9]eu multilat shares constant'!F$72*'[9]eu total ha constant'!I106)+'[9]Imputed CERF'!I106</f>
        <v>0</v>
      </c>
      <c r="G75" s="71">
        <f>'[9]bilat constant'!J106+('[9]unhcr oda constant'!J106*'[9]oda contribs constant'!$O$105)+('[9]oda contribs constant'!$P$105*'[9]unrwa oda constant'!J106)+('[9]oda contribs constant'!$Q$105*'[9]wfp oda constant adj'!J106)+('[9]eu multilat shares constant'!G$72*'[9]eu total ha constant'!J106)+'[9]Imputed CERF'!J106</f>
        <v>0</v>
      </c>
      <c r="H75" s="71">
        <f>'[9]bilat constant'!K106+('[9]unhcr oda constant'!K106*'[9]oda contribs constant'!$R$105)+('[9]oda contribs constant'!$S$105*'[9]unrwa oda constant'!K106)+('[9]oda contribs constant'!$T$105*'[9]wfp oda constant adj'!K106)+('[9]eu multilat shares constant'!H$72*'[9]eu total ha constant'!K106)+'[9]Imputed CERF'!K106</f>
        <v>0</v>
      </c>
      <c r="I75" s="71">
        <f>'[9]bilat constant'!L106+('[9]unhcr oda constant'!L106*'[9]oda contribs constant'!$U$105)+('[9]oda contribs constant'!$V$105*'[9]unrwa oda constant'!L106)+('[9]oda contribs constant'!$W$105*'[9]wfp oda constant adj'!L106)+('[9]eu multilat shares constant'!I$72*'[9]eu total ha constant'!L106)+'[9]Imputed CERF'!L106</f>
        <v>0</v>
      </c>
      <c r="J75" s="71">
        <f>'[9]bilat constant'!M106+('[9]unhcr oda constant'!M106*'[9]oda contribs constant'!$X$105)+('[9]oda contribs constant'!$Y$105*'[9]unrwa oda constant'!M106)+('[9]oda contribs constant'!$Z$105*'[9]wfp oda constant adj'!M106)+('[9]eu multilat shares constant'!J$72*'[9]eu total ha constant'!M106)+'[9]Imputed CERF'!M106</f>
        <v>0</v>
      </c>
      <c r="K75" s="71">
        <f>'[9]bilat constant'!N106+('[9]unhcr oda constant'!N106*'[9]oda contribs constant'!$AA$105)+('[9]oda contribs constant'!$AB$105*'[9]unrwa oda constant'!N106)+('[9]oda contribs constant'!$AC$105*'[9]wfp oda constant adj'!N106)+('[9]eu multilat shares constant'!K$72*'[9]eu total ha constant'!N106)+'[9]Imputed CERF'!N106</f>
        <v>0</v>
      </c>
      <c r="L75" s="71">
        <f>'[9]bilat constant'!O106+('[9]unhcr oda constant'!O106*'[9]oda contribs constant'!$AD$105)+('[9]oda contribs constant'!$AE$105*'[9]unrwa oda constant'!O106)+('[9]oda contribs constant'!$AF$105*'[9]wfp oda constant adj'!O106)+('[9]eu multilat shares constant'!L$72*'[9]eu total ha constant'!O106)+'[9]Imputed CERF'!O106</f>
        <v>0.5896652063650861</v>
      </c>
      <c r="M75" s="71">
        <f>'[9]bilat constant'!P106+('[9]unhcr oda constant'!P106*'[9]oda contribs constant'!$AG$105)+('[9]oda contribs constant'!$AH$105*'[9]unrwa oda constant'!P106)+('[9]oda contribs constant'!$AI$105*'[9]wfp oda constant adj'!P106)+('[9]eu multilat shares constant'!M$72*'[9]eu total ha constant'!P106)+'[9]Imputed CERF'!P106</f>
        <v>0.3554708951089479</v>
      </c>
      <c r="N75" s="71">
        <f>'[9]bilat constant'!Q106+('[9]unhcr oda constant'!Q106*'[9]oda contribs constant'!$AJ$105)+('[9]oda contribs constant'!$AK$105*'[9]unrwa oda constant'!Q106)+('[9]oda contribs constant'!$AL$105*'[9]wfp oda constant adj'!Q106)+('[9]eu multilat shares constant'!N$72*'[9]eu total ha constant'!Q106)+'[9]Imputed CERF'!Q106</f>
        <v>0.017312068569627474</v>
      </c>
      <c r="O75" s="71">
        <f>'[9]bilat constant'!R106+('[9]unhcr oda constant'!R106*'[9]oda contribs constant'!$AM$105)+('[9]oda contribs constant'!$AN$105*'[9]unrwa oda constant'!R106)+('[9]oda contribs constant'!$AO$105*'[9]wfp oda constant adj'!R106)+('[9]eu multilat shares constant'!O$72*'[9]eu total ha constant'!R106)+'[9]Imputed CERF'!R106</f>
        <v>0.07616907552802828</v>
      </c>
      <c r="P75" s="71">
        <f>'[9]bilat constant'!S106+('[9]unhcr oda constant'!S106*'[9]oda contribs constant'!$AP$105)+('[9]oda contribs constant'!$AQ$105*'[9]unrwa oda constant'!S106)+('[9]oda contribs constant'!$AR$105*'[9]wfp oda constant adj'!S106)+('[9]eu multilat shares constant'!P$72*'[9]eu total ha constant'!S106)+'[9]Imputed CERF'!S106</f>
        <v>0.034212607823668674</v>
      </c>
      <c r="Q75" s="71">
        <f>'[9]bilat constant'!T106+('[9]unhcr oda constant'!T106*'[9]oda contribs constant'!$AS$105)+('[9]oda contribs constant'!$AT$105*'[9]unrwa oda constant'!T106)+('[9]oda contribs constant'!$AU$105*'[9]wfp oda constant adj'!T106)+('[9]eu multilat shares constant'!Q$72*'[9]eu total ha constant'!T106)+'[9]Imputed CERF'!T106</f>
        <v>0</v>
      </c>
      <c r="S75" s="74">
        <f t="shared" si="1"/>
        <v>-1</v>
      </c>
    </row>
    <row r="76" spans="1:19" ht="13.5">
      <c r="A76" s="7" t="s">
        <v>139</v>
      </c>
      <c r="B76" s="91" t="s">
        <v>99</v>
      </c>
      <c r="C76" s="71">
        <f>'[9]bilat constant'!F107+('[9]unhcr oda constant'!F107*'[9]oda contribs constant'!$C$105)+('[9]oda contribs constant'!$D$105*'[9]unrwa oda constant'!F107)+('[9]oda contribs constant'!$E$105*'[9]wfp oda constant adj'!F107)+('[9]eu multilat shares constant'!C$72*'[9]eu total ha constant'!F107)+'[9]Imputed CERF'!F107</f>
        <v>3.384998445994973</v>
      </c>
      <c r="D76" s="71">
        <f>'[9]bilat constant'!G107+('[9]unhcr oda constant'!G107*'[9]oda contribs constant'!$F$105)+('[9]oda contribs constant'!$G$105*'[9]unrwa oda constant'!G107)+('[9]oda contribs constant'!$H$105*'[9]wfp oda constant adj'!G107)+('[9]eu multilat shares constant'!D$72*'[9]eu total ha constant'!G107)+'[9]Imputed CERF'!G107</f>
        <v>3.252700080675092</v>
      </c>
      <c r="E76" s="71">
        <f>'[9]bilat constant'!H107+('[9]unhcr oda constant'!H107*'[9]oda contribs constant'!$I$105)+('[9]oda contribs constant'!$J$105*'[9]unrwa oda constant'!H107)+('[9]oda contribs constant'!$K$105*'[9]wfp oda constant adj'!H107)+('[9]eu multilat shares constant'!E$72*'[9]eu total ha constant'!H107)+'[9]Imputed CERF'!H107</f>
        <v>4.718781426481279</v>
      </c>
      <c r="F76" s="71">
        <f>'[9]bilat constant'!I107+('[9]unhcr oda constant'!I107*'[9]oda contribs constant'!$L$105)+('[9]oda contribs constant'!$M$105*'[9]unrwa oda constant'!I107)+('[9]oda contribs constant'!$N$105*'[9]wfp oda constant adj'!I107)+('[9]eu multilat shares constant'!F$72*'[9]eu total ha constant'!I107)+'[9]Imputed CERF'!I107</f>
        <v>5.397953189930691</v>
      </c>
      <c r="G76" s="71">
        <f>'[9]bilat constant'!J107+('[9]unhcr oda constant'!J107*'[9]oda contribs constant'!$O$105)+('[9]oda contribs constant'!$P$105*'[9]unrwa oda constant'!J107)+('[9]oda contribs constant'!$Q$105*'[9]wfp oda constant adj'!J107)+('[9]eu multilat shares constant'!G$72*'[9]eu total ha constant'!J107)+'[9]Imputed CERF'!J107</f>
        <v>3.376814172004347</v>
      </c>
      <c r="H76" s="71">
        <f>'[9]bilat constant'!K107+('[9]unhcr oda constant'!K107*'[9]oda contribs constant'!$R$105)+('[9]oda contribs constant'!$S$105*'[9]unrwa oda constant'!K107)+('[9]oda contribs constant'!$T$105*'[9]wfp oda constant adj'!K107)+('[9]eu multilat shares constant'!H$72*'[9]eu total ha constant'!K107)+'[9]Imputed CERF'!K107</f>
        <v>1.7353966714779419</v>
      </c>
      <c r="I76" s="71">
        <f>'[9]bilat constant'!L107+('[9]unhcr oda constant'!L107*'[9]oda contribs constant'!$U$105)+('[9]oda contribs constant'!$V$105*'[9]unrwa oda constant'!L107)+('[9]oda contribs constant'!$W$105*'[9]wfp oda constant adj'!L107)+('[9]eu multilat shares constant'!I$72*'[9]eu total ha constant'!L107)+'[9]Imputed CERF'!L107</f>
        <v>3.0960321484909903</v>
      </c>
      <c r="J76" s="71">
        <f>'[9]bilat constant'!M107+('[9]unhcr oda constant'!M107*'[9]oda contribs constant'!$X$105)+('[9]oda contribs constant'!$Y$105*'[9]unrwa oda constant'!M107)+('[9]oda contribs constant'!$Z$105*'[9]wfp oda constant adj'!M107)+('[9]eu multilat shares constant'!J$72*'[9]eu total ha constant'!M107)+'[9]Imputed CERF'!M107</f>
        <v>4.552974678362327</v>
      </c>
      <c r="K76" s="71">
        <f>'[9]bilat constant'!N107+('[9]unhcr oda constant'!N107*'[9]oda contribs constant'!$AA$105)+('[9]oda contribs constant'!$AB$105*'[9]unrwa oda constant'!N107)+('[9]oda contribs constant'!$AC$105*'[9]wfp oda constant adj'!N107)+('[9]eu multilat shares constant'!K$72*'[9]eu total ha constant'!N107)+'[9]Imputed CERF'!N107</f>
        <v>2.8008784404130296</v>
      </c>
      <c r="L76" s="71">
        <f>'[9]bilat constant'!O107+('[9]unhcr oda constant'!O107*'[9]oda contribs constant'!$AD$105)+('[9]oda contribs constant'!$AE$105*'[9]unrwa oda constant'!O107)+('[9]oda contribs constant'!$AF$105*'[9]wfp oda constant adj'!O107)+('[9]eu multilat shares constant'!L$72*'[9]eu total ha constant'!O107)+'[9]Imputed CERF'!O107</f>
        <v>2.2444527355796775</v>
      </c>
      <c r="M76" s="71">
        <f>'[9]bilat constant'!P107+('[9]unhcr oda constant'!P107*'[9]oda contribs constant'!$AG$105)+('[9]oda contribs constant'!$AH$105*'[9]unrwa oda constant'!P107)+('[9]oda contribs constant'!$AI$105*'[9]wfp oda constant adj'!P107)+('[9]eu multilat shares constant'!M$72*'[9]eu total ha constant'!P107)+'[9]Imputed CERF'!P107</f>
        <v>3.9461570546385536</v>
      </c>
      <c r="N76" s="71">
        <f>'[9]bilat constant'!Q107+('[9]unhcr oda constant'!Q107*'[9]oda contribs constant'!$AJ$105)+('[9]oda contribs constant'!$AK$105*'[9]unrwa oda constant'!Q107)+('[9]oda contribs constant'!$AL$105*'[9]wfp oda constant adj'!Q107)+('[9]eu multilat shares constant'!N$72*'[9]eu total ha constant'!Q107)+'[9]Imputed CERF'!Q107</f>
        <v>2.2162384614211357</v>
      </c>
      <c r="O76" s="71">
        <f>'[9]bilat constant'!R107+('[9]unhcr oda constant'!R107*'[9]oda contribs constant'!$AM$105)+('[9]oda contribs constant'!$AN$105*'[9]unrwa oda constant'!R107)+('[9]oda contribs constant'!$AO$105*'[9]wfp oda constant adj'!R107)+('[9]eu multilat shares constant'!O$72*'[9]eu total ha constant'!R107)+'[9]Imputed CERF'!R107</f>
        <v>0.5689299154041555</v>
      </c>
      <c r="P76" s="71">
        <f>'[9]bilat constant'!S107+('[9]unhcr oda constant'!S107*'[9]oda contribs constant'!$AP$105)+('[9]oda contribs constant'!$AQ$105*'[9]unrwa oda constant'!S107)+('[9]oda contribs constant'!$AR$105*'[9]wfp oda constant adj'!S107)+('[9]eu multilat shares constant'!P$72*'[9]eu total ha constant'!S107)+'[9]Imputed CERF'!S107</f>
        <v>0.7534864948361344</v>
      </c>
      <c r="Q76" s="71">
        <f>'[9]bilat constant'!T107+('[9]unhcr oda constant'!T107*'[9]oda contribs constant'!$AS$105)+('[9]oda contribs constant'!$AT$105*'[9]unrwa oda constant'!T107)+('[9]oda contribs constant'!$AU$105*'[9]wfp oda constant adj'!T107)+('[9]eu multilat shares constant'!Q$72*'[9]eu total ha constant'!T107)+'[9]Imputed CERF'!T107</f>
        <v>0.5355662927422498</v>
      </c>
      <c r="S76" s="74">
        <f aca="true" t="shared" si="2" ref="S76:S139">(Q76-P76)/P76</f>
        <v>-0.28921580358421306</v>
      </c>
    </row>
    <row r="77" spans="1:19" ht="13.5">
      <c r="A77" s="7" t="s">
        <v>54</v>
      </c>
      <c r="B77" s="91" t="s">
        <v>99</v>
      </c>
      <c r="C77" s="71">
        <f>'[9]bilat constant'!F59+('[9]unhcr oda constant'!F59*'[9]oda contribs constant'!$C$105)+('[9]oda contribs constant'!$D$105*'[9]unrwa oda constant'!F59)+('[9]oda contribs constant'!$E$105*'[9]wfp oda constant adj'!F59)+('[9]eu multilat shares constant'!C$72*'[9]eu total ha constant'!F59)+'[9]Imputed CERF'!F59</f>
        <v>1.854045735491195</v>
      </c>
      <c r="D77" s="71">
        <f>'[9]bilat constant'!G59+('[9]unhcr oda constant'!G59*'[9]oda contribs constant'!$F$105)+('[9]oda contribs constant'!$G$105*'[9]unrwa oda constant'!G59)+('[9]oda contribs constant'!$H$105*'[9]wfp oda constant adj'!G59)+('[9]eu multilat shares constant'!D$72*'[9]eu total ha constant'!G59)+'[9]Imputed CERF'!G59</f>
        <v>0.5259408595992049</v>
      </c>
      <c r="E77" s="71">
        <f>'[9]bilat constant'!H59+('[9]unhcr oda constant'!H59*'[9]oda contribs constant'!$I$105)+('[9]oda contribs constant'!$J$105*'[9]unrwa oda constant'!H59)+('[9]oda contribs constant'!$K$105*'[9]wfp oda constant adj'!H59)+('[9]eu multilat shares constant'!E$72*'[9]eu total ha constant'!H59)+'[9]Imputed CERF'!H59</f>
        <v>0.8261959197941722</v>
      </c>
      <c r="F77" s="71">
        <f>'[9]bilat constant'!I59+('[9]unhcr oda constant'!I59*'[9]oda contribs constant'!$L$105)+('[9]oda contribs constant'!$M$105*'[9]unrwa oda constant'!I59)+('[9]oda contribs constant'!$N$105*'[9]wfp oda constant adj'!I59)+('[9]eu multilat shares constant'!F$72*'[9]eu total ha constant'!I59)+'[9]Imputed CERF'!I59</f>
        <v>3.1863935193436443</v>
      </c>
      <c r="G77" s="71">
        <f>'[9]bilat constant'!J59+('[9]unhcr oda constant'!J59*'[9]oda contribs constant'!$O$105)+('[9]oda contribs constant'!$P$105*'[9]unrwa oda constant'!J59)+('[9]oda contribs constant'!$Q$105*'[9]wfp oda constant adj'!J59)+('[9]eu multilat shares constant'!G$72*'[9]eu total ha constant'!J59)+'[9]Imputed CERF'!J59</f>
        <v>5.593051386366508</v>
      </c>
      <c r="H77" s="71">
        <f>'[9]bilat constant'!K59+('[9]unhcr oda constant'!K59*'[9]oda contribs constant'!$R$105)+('[9]oda contribs constant'!$S$105*'[9]unrwa oda constant'!K59)+('[9]oda contribs constant'!$T$105*'[9]wfp oda constant adj'!K59)+('[9]eu multilat shares constant'!H$72*'[9]eu total ha constant'!K59)+'[9]Imputed CERF'!K59</f>
        <v>7.416849191088469</v>
      </c>
      <c r="I77" s="71">
        <f>'[9]bilat constant'!L59+('[9]unhcr oda constant'!L59*'[9]oda contribs constant'!$U$105)+('[9]oda contribs constant'!$V$105*'[9]unrwa oda constant'!L59)+('[9]oda contribs constant'!$W$105*'[9]wfp oda constant adj'!L59)+('[9]eu multilat shares constant'!I$72*'[9]eu total ha constant'!L59)+'[9]Imputed CERF'!L59</f>
        <v>8.075099539676673</v>
      </c>
      <c r="J77" s="71">
        <f>'[9]bilat constant'!M59+('[9]unhcr oda constant'!M59*'[9]oda contribs constant'!$X$105)+('[9]oda contribs constant'!$Y$105*'[9]unrwa oda constant'!M59)+('[9]oda contribs constant'!$Z$105*'[9]wfp oda constant adj'!M59)+('[9]eu multilat shares constant'!J$72*'[9]eu total ha constant'!M59)+'[9]Imputed CERF'!M59</f>
        <v>4.756219369043242</v>
      </c>
      <c r="K77" s="71">
        <f>'[9]bilat constant'!N59+('[9]unhcr oda constant'!N59*'[9]oda contribs constant'!$AA$105)+('[9]oda contribs constant'!$AB$105*'[9]unrwa oda constant'!N59)+('[9]oda contribs constant'!$AC$105*'[9]wfp oda constant adj'!N59)+('[9]eu multilat shares constant'!K$72*'[9]eu total ha constant'!N59)+'[9]Imputed CERF'!N59</f>
        <v>4.272605758822646</v>
      </c>
      <c r="L77" s="71">
        <f>'[9]bilat constant'!O59+('[9]unhcr oda constant'!O59*'[9]oda contribs constant'!$AD$105)+('[9]oda contribs constant'!$AE$105*'[9]unrwa oda constant'!O59)+('[9]oda contribs constant'!$AF$105*'[9]wfp oda constant adj'!O59)+('[9]eu multilat shares constant'!L$72*'[9]eu total ha constant'!O59)+'[9]Imputed CERF'!O59</f>
        <v>3.876681360348893</v>
      </c>
      <c r="M77" s="71">
        <f>'[9]bilat constant'!P59+('[9]unhcr oda constant'!P59*'[9]oda contribs constant'!$AG$105)+('[9]oda contribs constant'!$AH$105*'[9]unrwa oda constant'!P59)+('[9]oda contribs constant'!$AI$105*'[9]wfp oda constant adj'!P59)+('[9]eu multilat shares constant'!M$72*'[9]eu total ha constant'!P59)+'[9]Imputed CERF'!P59</f>
        <v>3.9877370835669934</v>
      </c>
      <c r="N77" s="71">
        <f>'[9]bilat constant'!Q59+('[9]unhcr oda constant'!Q59*'[9]oda contribs constant'!$AJ$105)+('[9]oda contribs constant'!$AK$105*'[9]unrwa oda constant'!Q59)+('[9]oda contribs constant'!$AL$105*'[9]wfp oda constant adj'!Q59)+('[9]eu multilat shares constant'!N$72*'[9]eu total ha constant'!Q59)+'[9]Imputed CERF'!Q59</f>
        <v>2.376864000885532</v>
      </c>
      <c r="O77" s="71">
        <f>'[9]bilat constant'!R59+('[9]unhcr oda constant'!R59*'[9]oda contribs constant'!$AM$105)+('[9]oda contribs constant'!$AN$105*'[9]unrwa oda constant'!R59)+('[9]oda contribs constant'!$AO$105*'[9]wfp oda constant adj'!R59)+('[9]eu multilat shares constant'!O$72*'[9]eu total ha constant'!R59)+'[9]Imputed CERF'!R59</f>
        <v>2.3475783768927796</v>
      </c>
      <c r="P77" s="71">
        <f>'[9]bilat constant'!S59+('[9]unhcr oda constant'!S59*'[9]oda contribs constant'!$AP$105)+('[9]oda contribs constant'!$AQ$105*'[9]unrwa oda constant'!S59)+('[9]oda contribs constant'!$AR$105*'[9]wfp oda constant adj'!S59)+('[9]eu multilat shares constant'!P$72*'[9]eu total ha constant'!S59)+'[9]Imputed CERF'!S59</f>
        <v>1.9934216278226402</v>
      </c>
      <c r="Q77" s="71">
        <f>'[9]bilat constant'!T59+('[9]unhcr oda constant'!T59*'[9]oda contribs constant'!$AS$105)+('[9]oda contribs constant'!$AT$105*'[9]unrwa oda constant'!T59)+('[9]oda contribs constant'!$AU$105*'[9]wfp oda constant adj'!T59)+('[9]eu multilat shares constant'!Q$72*'[9]eu total ha constant'!T59)+'[9]Imputed CERF'!T59</f>
        <v>0.37015080176472076</v>
      </c>
      <c r="S77" s="74">
        <f t="shared" si="2"/>
        <v>-0.8143138427924922</v>
      </c>
    </row>
    <row r="78" spans="1:19" ht="13.5">
      <c r="A78" s="7" t="s">
        <v>14</v>
      </c>
      <c r="B78" s="91" t="s">
        <v>99</v>
      </c>
      <c r="C78" s="71">
        <f>'[9]bilat constant'!F60+('[9]unhcr oda constant'!F60*'[9]oda contribs constant'!$C$105)+('[9]oda contribs constant'!$D$105*'[9]unrwa oda constant'!F60)+('[9]oda contribs constant'!$E$105*'[9]wfp oda constant adj'!F60)+('[9]eu multilat shares constant'!C$72*'[9]eu total ha constant'!F60)+'[9]Imputed CERF'!F60</f>
        <v>0.17577782900648964</v>
      </c>
      <c r="D78" s="71">
        <f>'[9]bilat constant'!G60+('[9]unhcr oda constant'!G60*'[9]oda contribs constant'!$F$105)+('[9]oda contribs constant'!$G$105*'[9]unrwa oda constant'!G60)+('[9]oda contribs constant'!$H$105*'[9]wfp oda constant adj'!G60)+('[9]eu multilat shares constant'!D$72*'[9]eu total ha constant'!G60)+'[9]Imputed CERF'!G60</f>
        <v>0.3378412326173944</v>
      </c>
      <c r="E78" s="71">
        <f>'[9]bilat constant'!H60+('[9]unhcr oda constant'!H60*'[9]oda contribs constant'!$I$105)+('[9]oda contribs constant'!$J$105*'[9]unrwa oda constant'!H60)+('[9]oda contribs constant'!$K$105*'[9]wfp oda constant adj'!H60)+('[9]eu multilat shares constant'!E$72*'[9]eu total ha constant'!H60)+'[9]Imputed CERF'!H60</f>
        <v>0.25160111320515066</v>
      </c>
      <c r="F78" s="71">
        <f>'[9]bilat constant'!I60+('[9]unhcr oda constant'!I60*'[9]oda contribs constant'!$L$105)+('[9]oda contribs constant'!$M$105*'[9]unrwa oda constant'!I60)+('[9]oda contribs constant'!$N$105*'[9]wfp oda constant adj'!I60)+('[9]eu multilat shares constant'!F$72*'[9]eu total ha constant'!I60)+'[9]Imputed CERF'!I60</f>
        <v>2.9552312916452355</v>
      </c>
      <c r="G78" s="71">
        <f>'[9]bilat constant'!J60+('[9]unhcr oda constant'!J60*'[9]oda contribs constant'!$O$105)+('[9]oda contribs constant'!$P$105*'[9]unrwa oda constant'!J60)+('[9]oda contribs constant'!$Q$105*'[9]wfp oda constant adj'!J60)+('[9]eu multilat shares constant'!G$72*'[9]eu total ha constant'!J60)+'[9]Imputed CERF'!J60</f>
        <v>1.1887267952859415</v>
      </c>
      <c r="H78" s="71">
        <f>'[9]bilat constant'!K60+('[9]unhcr oda constant'!K60*'[9]oda contribs constant'!$R$105)+('[9]oda contribs constant'!$S$105*'[9]unrwa oda constant'!K60)+('[9]oda contribs constant'!$T$105*'[9]wfp oda constant adj'!K60)+('[9]eu multilat shares constant'!H$72*'[9]eu total ha constant'!K60)+'[9]Imputed CERF'!K60</f>
        <v>0.622544430727078</v>
      </c>
      <c r="I78" s="71">
        <f>'[9]bilat constant'!L60+('[9]unhcr oda constant'!L60*'[9]oda contribs constant'!$U$105)+('[9]oda contribs constant'!$V$105*'[9]unrwa oda constant'!L60)+('[9]oda contribs constant'!$W$105*'[9]wfp oda constant adj'!L60)+('[9]eu multilat shares constant'!I$72*'[9]eu total ha constant'!L60)+'[9]Imputed CERF'!L60</f>
        <v>0.3325160499719669</v>
      </c>
      <c r="J78" s="71">
        <f>'[9]bilat constant'!M60+('[9]unhcr oda constant'!M60*'[9]oda contribs constant'!$X$105)+('[9]oda contribs constant'!$Y$105*'[9]unrwa oda constant'!M60)+('[9]oda contribs constant'!$Z$105*'[9]wfp oda constant adj'!M60)+('[9]eu multilat shares constant'!J$72*'[9]eu total ha constant'!M60)+'[9]Imputed CERF'!M60</f>
        <v>0.2020780109365743</v>
      </c>
      <c r="K78" s="71">
        <f>'[9]bilat constant'!N60+('[9]unhcr oda constant'!N60*'[9]oda contribs constant'!$AA$105)+('[9]oda contribs constant'!$AB$105*'[9]unrwa oda constant'!N60)+('[9]oda contribs constant'!$AC$105*'[9]wfp oda constant adj'!N60)+('[9]eu multilat shares constant'!K$72*'[9]eu total ha constant'!N60)+'[9]Imputed CERF'!N60</f>
        <v>0.1415566846701104</v>
      </c>
      <c r="L78" s="71">
        <f>'[9]bilat constant'!O60+('[9]unhcr oda constant'!O60*'[9]oda contribs constant'!$AD$105)+('[9]oda contribs constant'!$AE$105*'[9]unrwa oda constant'!O60)+('[9]oda contribs constant'!$AF$105*'[9]wfp oda constant adj'!O60)+('[9]eu multilat shares constant'!L$72*'[9]eu total ha constant'!O60)+'[9]Imputed CERF'!O60</f>
        <v>0.23175057140463307</v>
      </c>
      <c r="M78" s="71">
        <f>'[9]bilat constant'!P60+('[9]unhcr oda constant'!P60*'[9]oda contribs constant'!$AG$105)+('[9]oda contribs constant'!$AH$105*'[9]unrwa oda constant'!P60)+('[9]oda contribs constant'!$AI$105*'[9]wfp oda constant adj'!P60)+('[9]eu multilat shares constant'!M$72*'[9]eu total ha constant'!P60)+'[9]Imputed CERF'!P60</f>
        <v>0.4470382112458865</v>
      </c>
      <c r="N78" s="71">
        <f>'[9]bilat constant'!Q60+('[9]unhcr oda constant'!Q60*'[9]oda contribs constant'!$AJ$105)+('[9]oda contribs constant'!$AK$105*'[9]unrwa oda constant'!Q60)+('[9]oda contribs constant'!$AL$105*'[9]wfp oda constant adj'!Q60)+('[9]eu multilat shares constant'!N$72*'[9]eu total ha constant'!Q60)+'[9]Imputed CERF'!Q60</f>
        <v>0.5468728901393167</v>
      </c>
      <c r="O78" s="71">
        <f>'[9]bilat constant'!R60+('[9]unhcr oda constant'!R60*'[9]oda contribs constant'!$AM$105)+('[9]oda contribs constant'!$AN$105*'[9]unrwa oda constant'!R60)+('[9]oda contribs constant'!$AO$105*'[9]wfp oda constant adj'!R60)+('[9]eu multilat shares constant'!O$72*'[9]eu total ha constant'!R60)+'[9]Imputed CERF'!R60</f>
        <v>0.13155876737070438</v>
      </c>
      <c r="P78" s="71">
        <f>'[9]bilat constant'!S60+('[9]unhcr oda constant'!S60*'[9]oda contribs constant'!$AP$105)+('[9]oda contribs constant'!$AQ$105*'[9]unrwa oda constant'!S60)+('[9]oda contribs constant'!$AR$105*'[9]wfp oda constant adj'!S60)+('[9]eu multilat shares constant'!P$72*'[9]eu total ha constant'!S60)+'[9]Imputed CERF'!S60</f>
        <v>0.21324657360072527</v>
      </c>
      <c r="Q78" s="71">
        <f>'[9]bilat constant'!T60+('[9]unhcr oda constant'!T60*'[9]oda contribs constant'!$AS$105)+('[9]oda contribs constant'!$AT$105*'[9]unrwa oda constant'!T60)+('[9]oda contribs constant'!$AU$105*'[9]wfp oda constant adj'!T60)+('[9]eu multilat shares constant'!Q$72*'[9]eu total ha constant'!T60)+'[9]Imputed CERF'!T60</f>
        <v>0.14728553958530982</v>
      </c>
      <c r="S78" s="74">
        <f t="shared" si="2"/>
        <v>-0.30931814238159044</v>
      </c>
    </row>
    <row r="79" spans="1:19" ht="13.5">
      <c r="A79" s="7" t="s">
        <v>15</v>
      </c>
      <c r="B79" s="91" t="s">
        <v>99</v>
      </c>
      <c r="C79" s="71">
        <f>'[9]bilat constant'!F132+('[9]unhcr oda constant'!F132*'[9]oda contribs constant'!$C$105)+('[9]oda contribs constant'!$D$105*'[9]unrwa oda constant'!F132)+('[9]oda contribs constant'!$E$105*'[9]wfp oda constant adj'!F132)+('[9]eu multilat shares constant'!C$72*'[9]eu total ha constant'!F132)+'[9]Imputed CERF'!F132</f>
        <v>0.17807839802433603</v>
      </c>
      <c r="D79" s="71">
        <f>'[9]bilat constant'!G132+('[9]unhcr oda constant'!G132*'[9]oda contribs constant'!$F$105)+('[9]oda contribs constant'!$G$105*'[9]unrwa oda constant'!G132)+('[9]oda contribs constant'!$H$105*'[9]wfp oda constant adj'!G132)+('[9]eu multilat shares constant'!D$72*'[9]eu total ha constant'!G132)+'[9]Imputed CERF'!G132</f>
        <v>0.2950753479019114</v>
      </c>
      <c r="E79" s="71">
        <f>'[9]bilat constant'!H132+('[9]unhcr oda constant'!H132*'[9]oda contribs constant'!$I$105)+('[9]oda contribs constant'!$J$105*'[9]unrwa oda constant'!H132)+('[9]oda contribs constant'!$K$105*'[9]wfp oda constant adj'!H132)+('[9]eu multilat shares constant'!E$72*'[9]eu total ha constant'!H132)+'[9]Imputed CERF'!H132</f>
        <v>0.11752529321167018</v>
      </c>
      <c r="F79" s="71">
        <f>'[9]bilat constant'!I132+('[9]unhcr oda constant'!I132*'[9]oda contribs constant'!$L$105)+('[9]oda contribs constant'!$M$105*'[9]unrwa oda constant'!I132)+('[9]oda contribs constant'!$N$105*'[9]wfp oda constant adj'!I132)+('[9]eu multilat shares constant'!F$72*'[9]eu total ha constant'!I132)+'[9]Imputed CERF'!I132</f>
        <v>0.12226267337520008</v>
      </c>
      <c r="G79" s="71">
        <f>'[9]bilat constant'!J132+('[9]unhcr oda constant'!J132*'[9]oda contribs constant'!$O$105)+('[9]oda contribs constant'!$P$105*'[9]unrwa oda constant'!J132)+('[9]oda contribs constant'!$Q$105*'[9]wfp oda constant adj'!J132)+('[9]eu multilat shares constant'!G$72*'[9]eu total ha constant'!J132)+'[9]Imputed CERF'!J132</f>
        <v>0.10904130179649542</v>
      </c>
      <c r="H79" s="71">
        <f>'[9]bilat constant'!K132+('[9]unhcr oda constant'!K132*'[9]oda contribs constant'!$R$105)+('[9]oda contribs constant'!$S$105*'[9]unrwa oda constant'!K132)+('[9]oda contribs constant'!$T$105*'[9]wfp oda constant adj'!K132)+('[9]eu multilat shares constant'!H$72*'[9]eu total ha constant'!K132)+'[9]Imputed CERF'!K132</f>
        <v>0.0035861880344899453</v>
      </c>
      <c r="I79" s="71">
        <f>'[9]bilat constant'!L132+('[9]unhcr oda constant'!L132*'[9]oda contribs constant'!$U$105)+('[9]oda contribs constant'!$V$105*'[9]unrwa oda constant'!L132)+('[9]oda contribs constant'!$W$105*'[9]wfp oda constant adj'!L132)+('[9]eu multilat shares constant'!I$72*'[9]eu total ha constant'!L132)+'[9]Imputed CERF'!L132</f>
        <v>0.01570302076524262</v>
      </c>
      <c r="J79" s="71">
        <f>'[9]bilat constant'!M132+('[9]unhcr oda constant'!M132*'[9]oda contribs constant'!$X$105)+('[9]oda contribs constant'!$Y$105*'[9]unrwa oda constant'!M132)+('[9]oda contribs constant'!$Z$105*'[9]wfp oda constant adj'!M132)+('[9]eu multilat shares constant'!J$72*'[9]eu total ha constant'!M132)+'[9]Imputed CERF'!M132</f>
        <v>0</v>
      </c>
      <c r="K79" s="71">
        <f>'[9]bilat constant'!N132+('[9]unhcr oda constant'!N132*'[9]oda contribs constant'!$AA$105)+('[9]oda contribs constant'!$AB$105*'[9]unrwa oda constant'!N132)+('[9]oda contribs constant'!$AC$105*'[9]wfp oda constant adj'!N132)+('[9]eu multilat shares constant'!K$72*'[9]eu total ha constant'!N132)+'[9]Imputed CERF'!N132</f>
        <v>0</v>
      </c>
      <c r="L79" s="71">
        <f>'[9]bilat constant'!O132+('[9]unhcr oda constant'!O132*'[9]oda contribs constant'!$AD$105)+('[9]oda contribs constant'!$AE$105*'[9]unrwa oda constant'!O132)+('[9]oda contribs constant'!$AF$105*'[9]wfp oda constant adj'!O132)+('[9]eu multilat shares constant'!L$72*'[9]eu total ha constant'!O132)+'[9]Imputed CERF'!O132</f>
        <v>0</v>
      </c>
      <c r="M79" s="71">
        <f>'[9]bilat constant'!P132+('[9]unhcr oda constant'!P132*'[9]oda contribs constant'!$AG$105)+('[9]oda contribs constant'!$AH$105*'[9]unrwa oda constant'!P132)+('[9]oda contribs constant'!$AI$105*'[9]wfp oda constant adj'!P132)+('[9]eu multilat shares constant'!M$72*'[9]eu total ha constant'!P132)+'[9]Imputed CERF'!P132</f>
        <v>0.3850314259685472</v>
      </c>
      <c r="N79" s="71">
        <f>'[9]bilat constant'!Q132+('[9]unhcr oda constant'!Q132*'[9]oda contribs constant'!$AJ$105)+('[9]oda contribs constant'!$AK$105*'[9]unrwa oda constant'!Q132)+('[9]oda contribs constant'!$AL$105*'[9]wfp oda constant adj'!Q132)+('[9]eu multilat shares constant'!N$72*'[9]eu total ha constant'!Q132)+'[9]Imputed CERF'!Q132</f>
        <v>0.012984051427220604</v>
      </c>
      <c r="O79" s="71">
        <f>'[9]bilat constant'!R132+('[9]unhcr oda constant'!R132*'[9]oda contribs constant'!$AM$105)+('[9]oda contribs constant'!$AN$105*'[9]unrwa oda constant'!R132)+('[9]oda contribs constant'!$AO$105*'[9]wfp oda constant adj'!R132)+('[9]eu multilat shares constant'!O$72*'[9]eu total ha constant'!R132)+'[9]Imputed CERF'!R132</f>
        <v>0.11636942094559877</v>
      </c>
      <c r="P79" s="71">
        <f>'[9]bilat constant'!S132+('[9]unhcr oda constant'!S132*'[9]oda contribs constant'!$AP$105)+('[9]oda contribs constant'!$AQ$105*'[9]unrwa oda constant'!S132)+('[9]oda contribs constant'!$AR$105*'[9]wfp oda constant adj'!S132)+('[9]eu multilat shares constant'!P$72*'[9]eu total ha constant'!S132)+'[9]Imputed CERF'!S132</f>
        <v>0</v>
      </c>
      <c r="Q79" s="71">
        <f>'[9]bilat constant'!T132+('[9]unhcr oda constant'!T132*'[9]oda contribs constant'!$AS$105)+('[9]oda contribs constant'!$AT$105*'[9]unrwa oda constant'!T132)+('[9]oda contribs constant'!$AU$105*'[9]wfp oda constant adj'!T132)+('[9]eu multilat shares constant'!Q$72*'[9]eu total ha constant'!T132)+'[9]Imputed CERF'!T132</f>
        <v>0</v>
      </c>
      <c r="S79" s="74" t="e">
        <f t="shared" si="2"/>
        <v>#DIV/0!</v>
      </c>
    </row>
    <row r="80" spans="1:19" ht="13.5">
      <c r="A80" s="7" t="s">
        <v>16</v>
      </c>
      <c r="B80" s="91" t="s">
        <v>99</v>
      </c>
      <c r="C80" s="71">
        <f>'[9]bilat constant'!F108+('[9]unhcr oda constant'!F108*'[9]oda contribs constant'!$C$105)+('[9]oda contribs constant'!$D$105*'[9]unrwa oda constant'!F108)+('[9]oda contribs constant'!$E$105*'[9]wfp oda constant adj'!F108)+('[9]eu multilat shares constant'!C$72*'[9]eu total ha constant'!F108)+'[9]Imputed CERF'!F108</f>
        <v>3.184438369500315</v>
      </c>
      <c r="D80" s="71">
        <f>'[9]bilat constant'!G108+('[9]unhcr oda constant'!G108*'[9]oda contribs constant'!$F$105)+('[9]oda contribs constant'!$G$105*'[9]unrwa oda constant'!G108)+('[9]oda contribs constant'!$H$105*'[9]wfp oda constant adj'!G108)+('[9]eu multilat shares constant'!D$72*'[9]eu total ha constant'!G108)+'[9]Imputed CERF'!G108</f>
        <v>5.612966607888125</v>
      </c>
      <c r="E80" s="71">
        <f>'[9]bilat constant'!H108+('[9]unhcr oda constant'!H108*'[9]oda contribs constant'!$I$105)+('[9]oda contribs constant'!$J$105*'[9]unrwa oda constant'!H108)+('[9]oda contribs constant'!$K$105*'[9]wfp oda constant adj'!H108)+('[9]eu multilat shares constant'!E$72*'[9]eu total ha constant'!H108)+'[9]Imputed CERF'!H108</f>
        <v>2.786033247965565</v>
      </c>
      <c r="F80" s="71">
        <f>'[9]bilat constant'!I108+('[9]unhcr oda constant'!I108*'[9]oda contribs constant'!$L$105)+('[9]oda contribs constant'!$M$105*'[9]unrwa oda constant'!I108)+('[9]oda contribs constant'!$N$105*'[9]wfp oda constant adj'!I108)+('[9]eu multilat shares constant'!F$72*'[9]eu total ha constant'!I108)+'[9]Imputed CERF'!I108</f>
        <v>1.571605030820486</v>
      </c>
      <c r="G80" s="71">
        <f>'[9]bilat constant'!J108+('[9]unhcr oda constant'!J108*'[9]oda contribs constant'!$O$105)+('[9]oda contribs constant'!$P$105*'[9]unrwa oda constant'!J108)+('[9]oda contribs constant'!$Q$105*'[9]wfp oda constant adj'!J108)+('[9]eu multilat shares constant'!G$72*'[9]eu total ha constant'!J108)+'[9]Imputed CERF'!J108</f>
        <v>0.637286596874225</v>
      </c>
      <c r="H80" s="71">
        <f>'[9]bilat constant'!K108+('[9]unhcr oda constant'!K108*'[9]oda contribs constant'!$R$105)+('[9]oda contribs constant'!$S$105*'[9]unrwa oda constant'!K108)+('[9]oda contribs constant'!$T$105*'[9]wfp oda constant adj'!K108)+('[9]eu multilat shares constant'!H$72*'[9]eu total ha constant'!K108)+'[9]Imputed CERF'!K108</f>
        <v>0.4710343317753476</v>
      </c>
      <c r="I80" s="71">
        <f>'[9]bilat constant'!L108+('[9]unhcr oda constant'!L108*'[9]oda contribs constant'!$U$105)+('[9]oda contribs constant'!$V$105*'[9]unrwa oda constant'!L108)+('[9]oda contribs constant'!$W$105*'[9]wfp oda constant adj'!L108)+('[9]eu multilat shares constant'!I$72*'[9]eu total ha constant'!L108)+'[9]Imputed CERF'!L108</f>
        <v>0.372078142245458</v>
      </c>
      <c r="J80" s="71">
        <f>'[9]bilat constant'!M108+('[9]unhcr oda constant'!M108*'[9]oda contribs constant'!$X$105)+('[9]oda contribs constant'!$Y$105*'[9]unrwa oda constant'!M108)+('[9]oda contribs constant'!$Z$105*'[9]wfp oda constant adj'!M108)+('[9]eu multilat shares constant'!J$72*'[9]eu total ha constant'!M108)+'[9]Imputed CERF'!M108</f>
        <v>0.4852012152192496</v>
      </c>
      <c r="K80" s="71">
        <f>'[9]bilat constant'!N108+('[9]unhcr oda constant'!N108*'[9]oda contribs constant'!$AA$105)+('[9]oda contribs constant'!$AB$105*'[9]unrwa oda constant'!N108)+('[9]oda contribs constant'!$AC$105*'[9]wfp oda constant adj'!N108)+('[9]eu multilat shares constant'!K$72*'[9]eu total ha constant'!N108)+'[9]Imputed CERF'!N108</f>
        <v>0.7415522442548382</v>
      </c>
      <c r="L80" s="71">
        <f>'[9]bilat constant'!O108+('[9]unhcr oda constant'!O108*'[9]oda contribs constant'!$AD$105)+('[9]oda contribs constant'!$AE$105*'[9]unrwa oda constant'!O108)+('[9]oda contribs constant'!$AF$105*'[9]wfp oda constant adj'!O108)+('[9]eu multilat shares constant'!L$72*'[9]eu total ha constant'!O108)+'[9]Imputed CERF'!O108</f>
        <v>7.9686372723778565</v>
      </c>
      <c r="M80" s="71">
        <f>'[9]bilat constant'!P108+('[9]unhcr oda constant'!P108*'[9]oda contribs constant'!$AG$105)+('[9]oda contribs constant'!$AH$105*'[9]unrwa oda constant'!P108)+('[9]oda contribs constant'!$AI$105*'[9]wfp oda constant adj'!P108)+('[9]eu multilat shares constant'!M$72*'[9]eu total ha constant'!P108)+'[9]Imputed CERF'!P108</f>
        <v>5.330725167697335</v>
      </c>
      <c r="N80" s="71">
        <f>'[9]bilat constant'!Q108+('[9]unhcr oda constant'!Q108*'[9]oda contribs constant'!$AJ$105)+('[9]oda contribs constant'!$AK$105*'[9]unrwa oda constant'!Q108)+('[9]oda contribs constant'!$AL$105*'[9]wfp oda constant adj'!Q108)+('[9]eu multilat shares constant'!N$72*'[9]eu total ha constant'!Q108)+'[9]Imputed CERF'!Q108</f>
        <v>6.306742340825007</v>
      </c>
      <c r="O80" s="71">
        <f>'[9]bilat constant'!R108+('[9]unhcr oda constant'!R108*'[9]oda contribs constant'!$AM$105)+('[9]oda contribs constant'!$AN$105*'[9]unrwa oda constant'!R108)+('[9]oda contribs constant'!$AO$105*'[9]wfp oda constant adj'!R108)+('[9]eu multilat shares constant'!O$72*'[9]eu total ha constant'!R108)+'[9]Imputed CERF'!R108</f>
        <v>5.898549966063048</v>
      </c>
      <c r="P80" s="71">
        <f>'[9]bilat constant'!S108+('[9]unhcr oda constant'!S108*'[9]oda contribs constant'!$AP$105)+('[9]oda contribs constant'!$AQ$105*'[9]unrwa oda constant'!S108)+('[9]oda contribs constant'!$AR$105*'[9]wfp oda constant adj'!S108)+('[9]eu multilat shares constant'!P$72*'[9]eu total ha constant'!S108)+'[9]Imputed CERF'!S108</f>
        <v>17.484522873851688</v>
      </c>
      <c r="Q80" s="71">
        <f>'[9]bilat constant'!T108+('[9]unhcr oda constant'!T108*'[9]oda contribs constant'!$AS$105)+('[9]oda contribs constant'!$AT$105*'[9]unrwa oda constant'!T108)+('[9]oda contribs constant'!$AU$105*'[9]wfp oda constant adj'!T108)+('[9]eu multilat shares constant'!Q$72*'[9]eu total ha constant'!T108)+'[9]Imputed CERF'!T108</f>
        <v>18.095960687655513</v>
      </c>
      <c r="S80" s="74">
        <f t="shared" si="2"/>
        <v>0.034970231570816114</v>
      </c>
    </row>
    <row r="81" spans="1:19" ht="13.5">
      <c r="A81" s="7" t="s">
        <v>140</v>
      </c>
      <c r="B81" s="91" t="s">
        <v>99</v>
      </c>
      <c r="C81" s="71">
        <f>'[9]bilat constant'!F109+('[9]unhcr oda constant'!F109*'[9]oda contribs constant'!$C$105)+('[9]oda contribs constant'!$D$105*'[9]unrwa oda constant'!F109)+('[9]oda contribs constant'!$E$105*'[9]wfp oda constant adj'!F109)+('[9]eu multilat shares constant'!C$72*'[9]eu total ha constant'!F109)+'[9]Imputed CERF'!F109</f>
        <v>1.1409425823719912</v>
      </c>
      <c r="D81" s="71">
        <f>'[9]bilat constant'!G109+('[9]unhcr oda constant'!G109*'[9]oda contribs constant'!$F$105)+('[9]oda contribs constant'!$G$105*'[9]unrwa oda constant'!G109)+('[9]oda contribs constant'!$H$105*'[9]wfp oda constant adj'!G109)+('[9]eu multilat shares constant'!D$72*'[9]eu total ha constant'!G109)+'[9]Imputed CERF'!G109</f>
        <v>0.26711174075743926</v>
      </c>
      <c r="E81" s="71">
        <f>'[9]bilat constant'!H109+('[9]unhcr oda constant'!H109*'[9]oda contribs constant'!$I$105)+('[9]oda contribs constant'!$J$105*'[9]unrwa oda constant'!H109)+('[9]oda contribs constant'!$K$105*'[9]wfp oda constant adj'!H109)+('[9]eu multilat shares constant'!E$72*'[9]eu total ha constant'!H109)+'[9]Imputed CERF'!H109</f>
        <v>0.8108318641742644</v>
      </c>
      <c r="F81" s="71">
        <f>'[9]bilat constant'!I109+('[9]unhcr oda constant'!I109*'[9]oda contribs constant'!$L$105)+('[9]oda contribs constant'!$M$105*'[9]unrwa oda constant'!I109)+('[9]oda contribs constant'!$N$105*'[9]wfp oda constant adj'!I109)+('[9]eu multilat shares constant'!F$72*'[9]eu total ha constant'!I109)+'[9]Imputed CERF'!I109</f>
        <v>4.578311498356498</v>
      </c>
      <c r="G81" s="71">
        <f>'[9]bilat constant'!J109+('[9]unhcr oda constant'!J109*'[9]oda contribs constant'!$O$105)+('[9]oda contribs constant'!$P$105*'[9]unrwa oda constant'!J109)+('[9]oda contribs constant'!$Q$105*'[9]wfp oda constant adj'!J109)+('[9]eu multilat shares constant'!G$72*'[9]eu total ha constant'!J109)+'[9]Imputed CERF'!J109</f>
        <v>6.056880482464675</v>
      </c>
      <c r="H81" s="71">
        <f>'[9]bilat constant'!K109+('[9]unhcr oda constant'!K109*'[9]oda contribs constant'!$R$105)+('[9]oda contribs constant'!$S$105*'[9]unrwa oda constant'!K109)+('[9]oda contribs constant'!$T$105*'[9]wfp oda constant adj'!K109)+('[9]eu multilat shares constant'!H$72*'[9]eu total ha constant'!K109)+'[9]Imputed CERF'!K109</f>
        <v>0.7527578917867522</v>
      </c>
      <c r="I81" s="71">
        <f>'[9]bilat constant'!L109+('[9]unhcr oda constant'!L109*'[9]oda contribs constant'!$U$105)+('[9]oda contribs constant'!$V$105*'[9]unrwa oda constant'!L109)+('[9]oda contribs constant'!$W$105*'[9]wfp oda constant adj'!L109)+('[9]eu multilat shares constant'!I$72*'[9]eu total ha constant'!L109)+'[9]Imputed CERF'!L109</f>
        <v>1.3609340845313194</v>
      </c>
      <c r="J81" s="71">
        <f>'[9]bilat constant'!M109+('[9]unhcr oda constant'!M109*'[9]oda contribs constant'!$X$105)+('[9]oda contribs constant'!$Y$105*'[9]unrwa oda constant'!M109)+('[9]oda contribs constant'!$Z$105*'[9]wfp oda constant adj'!M109)+('[9]eu multilat shares constant'!J$72*'[9]eu total ha constant'!M109)+'[9]Imputed CERF'!M109</f>
        <v>1.7041145152845834</v>
      </c>
      <c r="K81" s="71">
        <f>'[9]bilat constant'!N109+('[9]unhcr oda constant'!N109*'[9]oda contribs constant'!$AA$105)+('[9]oda contribs constant'!$AB$105*'[9]unrwa oda constant'!N109)+('[9]oda contribs constant'!$AC$105*'[9]wfp oda constant adj'!N109)+('[9]eu multilat shares constant'!K$72*'[9]eu total ha constant'!N109)+'[9]Imputed CERF'!N109</f>
        <v>0.7045775221424542</v>
      </c>
      <c r="L81" s="71">
        <f>'[9]bilat constant'!O109+('[9]unhcr oda constant'!O109*'[9]oda contribs constant'!$AD$105)+('[9]oda contribs constant'!$AE$105*'[9]unrwa oda constant'!O109)+('[9]oda contribs constant'!$AF$105*'[9]wfp oda constant adj'!O109)+('[9]eu multilat shares constant'!L$72*'[9]eu total ha constant'!O109)+'[9]Imputed CERF'!O109</f>
        <v>5.276105125576423</v>
      </c>
      <c r="M81" s="71">
        <f>'[9]bilat constant'!P109+('[9]unhcr oda constant'!P109*'[9]oda contribs constant'!$AG$105)+('[9]oda contribs constant'!$AH$105*'[9]unrwa oda constant'!P109)+('[9]oda contribs constant'!$AI$105*'[9]wfp oda constant adj'!P109)+('[9]eu multilat shares constant'!M$72*'[9]eu total ha constant'!P109)+'[9]Imputed CERF'!P109</f>
        <v>4.940257685321551</v>
      </c>
      <c r="N81" s="71">
        <f>'[9]bilat constant'!Q109+('[9]unhcr oda constant'!Q109*'[9]oda contribs constant'!$AJ$105)+('[9]oda contribs constant'!$AK$105*'[9]unrwa oda constant'!Q109)+('[9]oda contribs constant'!$AL$105*'[9]wfp oda constant adj'!Q109)+('[9]eu multilat shares constant'!N$72*'[9]eu total ha constant'!Q109)+'[9]Imputed CERF'!Q109</f>
        <v>2.299641315657487</v>
      </c>
      <c r="O81" s="71">
        <f>'[9]bilat constant'!R109+('[9]unhcr oda constant'!R109*'[9]oda contribs constant'!$AM$105)+('[9]oda contribs constant'!$AN$105*'[9]unrwa oda constant'!R109)+('[9]oda contribs constant'!$AO$105*'[9]wfp oda constant adj'!R109)+('[9]eu multilat shares constant'!O$72*'[9]eu total ha constant'!R109)+'[9]Imputed CERF'!R109</f>
        <v>1.7836258519479955</v>
      </c>
      <c r="P81" s="71">
        <f>'[9]bilat constant'!S109+('[9]unhcr oda constant'!S109*'[9]oda contribs constant'!$AP$105)+('[9]oda contribs constant'!$AQ$105*'[9]unrwa oda constant'!S109)+('[9]oda contribs constant'!$AR$105*'[9]wfp oda constant adj'!S109)+('[9]eu multilat shares constant'!P$72*'[9]eu total ha constant'!S109)+'[9]Imputed CERF'!S109</f>
        <v>1.2710336488108511</v>
      </c>
      <c r="Q81" s="71">
        <f>'[9]bilat constant'!T109+('[9]unhcr oda constant'!T109*'[9]oda contribs constant'!$AS$105)+('[9]oda contribs constant'!$AT$105*'[9]unrwa oda constant'!T109)+('[9]oda contribs constant'!$AU$105*'[9]wfp oda constant adj'!T109)+('[9]eu multilat shares constant'!Q$72*'[9]eu total ha constant'!T109)+'[9]Imputed CERF'!T109</f>
        <v>0.16915291246423192</v>
      </c>
      <c r="S81" s="74">
        <f t="shared" si="2"/>
        <v>-0.8669170461203074</v>
      </c>
    </row>
    <row r="82" spans="1:19" ht="13.5">
      <c r="A82" s="7" t="s">
        <v>141</v>
      </c>
      <c r="B82" s="91" t="s">
        <v>99</v>
      </c>
      <c r="C82" s="71">
        <f>'[9]bilat constant'!F146+('[9]unhcr oda constant'!F146*'[9]oda contribs constant'!$C$105)+('[9]oda contribs constant'!$D$105*'[9]unrwa oda constant'!F146)+('[9]oda contribs constant'!$E$105*'[9]wfp oda constant adj'!F146)+('[9]eu multilat shares constant'!C$72*'[9]eu total ha constant'!F146)+'[9]Imputed CERF'!F146</f>
        <v>1.043282079401102</v>
      </c>
      <c r="D82" s="71">
        <f>'[9]bilat constant'!G146+('[9]unhcr oda constant'!G146*'[9]oda contribs constant'!$F$105)+('[9]oda contribs constant'!$G$105*'[9]unrwa oda constant'!G146)+('[9]oda contribs constant'!$H$105*'[9]wfp oda constant adj'!G146)+('[9]eu multilat shares constant'!D$72*'[9]eu total ha constant'!G146)+'[9]Imputed CERF'!G146</f>
        <v>0.24614930640255817</v>
      </c>
      <c r="E82" s="71">
        <f>'[9]bilat constant'!H146+('[9]unhcr oda constant'!H146*'[9]oda contribs constant'!$I$105)+('[9]oda contribs constant'!$J$105*'[9]unrwa oda constant'!H146)+('[9]oda contribs constant'!$K$105*'[9]wfp oda constant adj'!H146)+('[9]eu multilat shares constant'!E$72*'[9]eu total ha constant'!H146)+'[9]Imputed CERF'!H146</f>
        <v>0</v>
      </c>
      <c r="F82" s="71">
        <f>'[9]bilat constant'!I146+('[9]unhcr oda constant'!I146*'[9]oda contribs constant'!$L$105)+('[9]oda contribs constant'!$M$105*'[9]unrwa oda constant'!I146)+('[9]oda contribs constant'!$N$105*'[9]wfp oda constant adj'!I146)+('[9]eu multilat shares constant'!F$72*'[9]eu total ha constant'!I146)+'[9]Imputed CERF'!I146</f>
        <v>0</v>
      </c>
      <c r="G82" s="71">
        <f>'[9]bilat constant'!J146+('[9]unhcr oda constant'!J146*'[9]oda contribs constant'!$O$105)+('[9]oda contribs constant'!$P$105*'[9]unrwa oda constant'!J146)+('[9]oda contribs constant'!$Q$105*'[9]wfp oda constant adj'!J146)+('[9]eu multilat shares constant'!G$72*'[9]eu total ha constant'!J146)+'[9]Imputed CERF'!J146</f>
        <v>0</v>
      </c>
      <c r="H82" s="71">
        <f>'[9]bilat constant'!K146+('[9]unhcr oda constant'!K146*'[9]oda contribs constant'!$R$105)+('[9]oda contribs constant'!$S$105*'[9]unrwa oda constant'!K146)+('[9]oda contribs constant'!$T$105*'[9]wfp oda constant adj'!K146)+('[9]eu multilat shares constant'!H$72*'[9]eu total ha constant'!K146)+'[9]Imputed CERF'!K146</f>
        <v>0</v>
      </c>
      <c r="I82" s="71">
        <f>'[9]bilat constant'!L146+('[9]unhcr oda constant'!L146*'[9]oda contribs constant'!$U$105)+('[9]oda contribs constant'!$V$105*'[9]unrwa oda constant'!L146)+('[9]oda contribs constant'!$W$105*'[9]wfp oda constant adj'!L146)+('[9]eu multilat shares constant'!I$72*'[9]eu total ha constant'!L146)+'[9]Imputed CERF'!L146</f>
        <v>0</v>
      </c>
      <c r="J82" s="71">
        <f>'[9]bilat constant'!M146+('[9]unhcr oda constant'!M146*'[9]oda contribs constant'!$X$105)+('[9]oda contribs constant'!$Y$105*'[9]unrwa oda constant'!M146)+('[9]oda contribs constant'!$Z$105*'[9]wfp oda constant adj'!M146)+('[9]eu multilat shares constant'!J$72*'[9]eu total ha constant'!M146)+'[9]Imputed CERF'!M146</f>
        <v>0</v>
      </c>
      <c r="K82" s="71">
        <f>'[9]bilat constant'!N146+('[9]unhcr oda constant'!N146*'[9]oda contribs constant'!$AA$105)+('[9]oda contribs constant'!$AB$105*'[9]unrwa oda constant'!N146)+('[9]oda contribs constant'!$AC$105*'[9]wfp oda constant adj'!N146)+('[9]eu multilat shares constant'!K$72*'[9]eu total ha constant'!N146)+'[9]Imputed CERF'!N146</f>
        <v>0</v>
      </c>
      <c r="L82" s="71">
        <f>'[9]bilat constant'!O146+('[9]unhcr oda constant'!O146*'[9]oda contribs constant'!$AD$105)+('[9]oda contribs constant'!$AE$105*'[9]unrwa oda constant'!O146)+('[9]oda contribs constant'!$AF$105*'[9]wfp oda constant adj'!O146)+('[9]eu multilat shares constant'!L$72*'[9]eu total ha constant'!O146)+'[9]Imputed CERF'!O146</f>
        <v>0</v>
      </c>
      <c r="M82" s="71">
        <f>'[9]bilat constant'!P146+('[9]unhcr oda constant'!P146*'[9]oda contribs constant'!$AG$105)+('[9]oda contribs constant'!$AH$105*'[9]unrwa oda constant'!P146)+('[9]oda contribs constant'!$AI$105*'[9]wfp oda constant adj'!P146)+('[9]eu multilat shares constant'!M$72*'[9]eu total ha constant'!P146)+'[9]Imputed CERF'!P146</f>
        <v>0</v>
      </c>
      <c r="N82" s="71">
        <f>'[9]bilat constant'!Q146+('[9]unhcr oda constant'!Q146*'[9]oda contribs constant'!$AJ$105)+('[9]oda contribs constant'!$AK$105*'[9]unrwa oda constant'!Q146)+('[9]oda contribs constant'!$AL$105*'[9]wfp oda constant adj'!Q146)+('[9]eu multilat shares constant'!N$72*'[9]eu total ha constant'!Q146)+'[9]Imputed CERF'!Q146</f>
        <v>0</v>
      </c>
      <c r="O82" s="71">
        <f>'[9]bilat constant'!R146+('[9]unhcr oda constant'!R146*'[9]oda contribs constant'!$AM$105)+('[9]oda contribs constant'!$AN$105*'[9]unrwa oda constant'!R146)+('[9]oda contribs constant'!$AO$105*'[9]wfp oda constant adj'!R146)+('[9]eu multilat shares constant'!O$72*'[9]eu total ha constant'!R146)+'[9]Imputed CERF'!R146</f>
        <v>0</v>
      </c>
      <c r="P82" s="71">
        <f>'[9]bilat constant'!S146+('[9]unhcr oda constant'!S146*'[9]oda contribs constant'!$AP$105)+('[9]oda contribs constant'!$AQ$105*'[9]unrwa oda constant'!S146)+('[9]oda contribs constant'!$AR$105*'[9]wfp oda constant adj'!S146)+('[9]eu multilat shares constant'!P$72*'[9]eu total ha constant'!S146)+'[9]Imputed CERF'!S146</f>
        <v>0</v>
      </c>
      <c r="Q82" s="71">
        <f>'[9]bilat constant'!T146+('[9]unhcr oda constant'!T146*'[9]oda contribs constant'!$AS$105)+('[9]oda contribs constant'!$AT$105*'[9]unrwa oda constant'!T146)+('[9]oda contribs constant'!$AU$105*'[9]wfp oda constant adj'!T146)+('[9]eu multilat shares constant'!Q$72*'[9]eu total ha constant'!T146)+'[9]Imputed CERF'!T146</f>
        <v>0</v>
      </c>
      <c r="S82" s="74" t="e">
        <f t="shared" si="2"/>
        <v>#DIV/0!</v>
      </c>
    </row>
    <row r="83" spans="1:19" ht="13.5">
      <c r="A83" s="7" t="s">
        <v>55</v>
      </c>
      <c r="B83" s="91" t="s">
        <v>99</v>
      </c>
      <c r="C83" s="71">
        <f>'[9]bilat constant'!F168+('[9]unhcr oda constant'!F168*'[9]oda contribs constant'!$C$105)+('[9]oda contribs constant'!$D$105*'[9]unrwa oda constant'!F168)+('[9]oda contribs constant'!$E$105*'[9]wfp oda constant adj'!F168)+('[9]eu multilat shares constant'!C$72*'[9]eu total ha constant'!F168)+'[9]Imputed CERF'!F168</f>
        <v>2.1547588350031806</v>
      </c>
      <c r="D83" s="71">
        <f>'[9]bilat constant'!G168+('[9]unhcr oda constant'!G168*'[9]oda contribs constant'!$F$105)+('[9]oda contribs constant'!$G$105*'[9]unrwa oda constant'!G168)+('[9]oda contribs constant'!$H$105*'[9]wfp oda constant adj'!G168)+('[9]eu multilat shares constant'!D$72*'[9]eu total ha constant'!G168)+'[9]Imputed CERF'!G168</f>
        <v>0.9430134044267088</v>
      </c>
      <c r="E83" s="71">
        <f>'[9]bilat constant'!H168+('[9]unhcr oda constant'!H168*'[9]oda contribs constant'!$I$105)+('[9]oda contribs constant'!$J$105*'[9]unrwa oda constant'!H168)+('[9]oda contribs constant'!$K$105*'[9]wfp oda constant adj'!H168)+('[9]eu multilat shares constant'!E$72*'[9]eu total ha constant'!H168)+'[9]Imputed CERF'!H168</f>
        <v>3.522116344712553</v>
      </c>
      <c r="F83" s="71">
        <f>'[9]bilat constant'!I168+('[9]unhcr oda constant'!I168*'[9]oda contribs constant'!$L$105)+('[9]oda contribs constant'!$M$105*'[9]unrwa oda constant'!I168)+('[9]oda contribs constant'!$N$105*'[9]wfp oda constant adj'!I168)+('[9]eu multilat shares constant'!F$72*'[9]eu total ha constant'!I168)+'[9]Imputed CERF'!I168</f>
        <v>1.591667241468834</v>
      </c>
      <c r="G83" s="71">
        <f>'[9]bilat constant'!J168+('[9]unhcr oda constant'!J168*'[9]oda contribs constant'!$O$105)+('[9]oda contribs constant'!$P$105*'[9]unrwa oda constant'!J168)+('[9]oda contribs constant'!$Q$105*'[9]wfp oda constant adj'!J168)+('[9]eu multilat shares constant'!G$72*'[9]eu total ha constant'!J168)+'[9]Imputed CERF'!J168</f>
        <v>6.159360984978867</v>
      </c>
      <c r="H83" s="71">
        <f>'[9]bilat constant'!K168+('[9]unhcr oda constant'!K168*'[9]oda contribs constant'!$R$105)+('[9]oda contribs constant'!$S$105*'[9]unrwa oda constant'!K168)+('[9]oda contribs constant'!$T$105*'[9]wfp oda constant adj'!K168)+('[9]eu multilat shares constant'!H$72*'[9]eu total ha constant'!K168)+'[9]Imputed CERF'!K168</f>
        <v>7.429859895602959</v>
      </c>
      <c r="I83" s="71">
        <f>'[9]bilat constant'!L168+('[9]unhcr oda constant'!L168*'[9]oda contribs constant'!$U$105)+('[9]oda contribs constant'!$V$105*'[9]unrwa oda constant'!L168)+('[9]oda contribs constant'!$W$105*'[9]wfp oda constant adj'!L168)+('[9]eu multilat shares constant'!I$72*'[9]eu total ha constant'!L168)+'[9]Imputed CERF'!L168</f>
        <v>12.780642952445927</v>
      </c>
      <c r="J83" s="71">
        <f>'[9]bilat constant'!M168+('[9]unhcr oda constant'!M168*'[9]oda contribs constant'!$X$105)+('[9]oda contribs constant'!$Y$105*'[9]unrwa oda constant'!M168)+('[9]oda contribs constant'!$Z$105*'[9]wfp oda constant adj'!M168)+('[9]eu multilat shares constant'!J$72*'[9]eu total ha constant'!M168)+'[9]Imputed CERF'!M168</f>
        <v>2.115386948881177</v>
      </c>
      <c r="K83" s="71">
        <f>'[9]bilat constant'!N168+('[9]unhcr oda constant'!N168*'[9]oda contribs constant'!$AA$105)+('[9]oda contribs constant'!$AB$105*'[9]unrwa oda constant'!N168)+('[9]oda contribs constant'!$AC$105*'[9]wfp oda constant adj'!N168)+('[9]eu multilat shares constant'!K$72*'[9]eu total ha constant'!N168)+'[9]Imputed CERF'!N168</f>
        <v>3.032531348612752</v>
      </c>
      <c r="L83" s="71">
        <f>'[9]bilat constant'!O168+('[9]unhcr oda constant'!O168*'[9]oda contribs constant'!$AD$105)+('[9]oda contribs constant'!$AE$105*'[9]unrwa oda constant'!O168)+('[9]oda contribs constant'!$AF$105*'[9]wfp oda constant adj'!O168)+('[9]eu multilat shares constant'!L$72*'[9]eu total ha constant'!O168)+'[9]Imputed CERF'!O168</f>
        <v>5.119447183832731</v>
      </c>
      <c r="M83" s="71">
        <f>'[9]bilat constant'!P168+('[9]unhcr oda constant'!P168*'[9]oda contribs constant'!$AG$105)+('[9]oda contribs constant'!$AH$105*'[9]unrwa oda constant'!P168)+('[9]oda contribs constant'!$AI$105*'[9]wfp oda constant adj'!P168)+('[9]eu multilat shares constant'!M$72*'[9]eu total ha constant'!P168)+'[9]Imputed CERF'!P168</f>
        <v>12.091968529421141</v>
      </c>
      <c r="N83" s="71">
        <f>'[9]bilat constant'!Q168+('[9]unhcr oda constant'!Q168*'[9]oda contribs constant'!$AJ$105)+('[9]oda contribs constant'!$AK$105*'[9]unrwa oda constant'!Q168)+('[9]oda contribs constant'!$AL$105*'[9]wfp oda constant adj'!Q168)+('[9]eu multilat shares constant'!N$72*'[9]eu total ha constant'!Q168)+'[9]Imputed CERF'!Q168</f>
        <v>24.0210852465789</v>
      </c>
      <c r="O83" s="71">
        <f>'[9]bilat constant'!R168+('[9]unhcr oda constant'!R168*'[9]oda contribs constant'!$AM$105)+('[9]oda contribs constant'!$AN$105*'[9]unrwa oda constant'!R168)+('[9]oda contribs constant'!$AO$105*'[9]wfp oda constant adj'!R168)+('[9]eu multilat shares constant'!O$72*'[9]eu total ha constant'!R168)+'[9]Imputed CERF'!R168</f>
        <v>5.806678390125159</v>
      </c>
      <c r="P83" s="71">
        <f>'[9]bilat constant'!S168+('[9]unhcr oda constant'!S168*'[9]oda contribs constant'!$AP$105)+('[9]oda contribs constant'!$AQ$105*'[9]unrwa oda constant'!S168)+('[9]oda contribs constant'!$AR$105*'[9]wfp oda constant adj'!S168)+('[9]eu multilat shares constant'!P$72*'[9]eu total ha constant'!S168)+'[9]Imputed CERF'!S168</f>
        <v>7.8147451170284725</v>
      </c>
      <c r="Q83" s="71">
        <f>'[9]bilat constant'!T168+('[9]unhcr oda constant'!T168*'[9]oda contribs constant'!$AS$105)+('[9]oda contribs constant'!$AT$105*'[9]unrwa oda constant'!T168)+('[9]oda contribs constant'!$AU$105*'[9]wfp oda constant adj'!T168)+('[9]eu multilat shares constant'!Q$72*'[9]eu total ha constant'!T168)+'[9]Imputed CERF'!T168</f>
        <v>4.227188705479039</v>
      </c>
      <c r="S83" s="74">
        <f t="shared" si="2"/>
        <v>-0.4590752939250805</v>
      </c>
    </row>
    <row r="84" spans="1:19" ht="13.5">
      <c r="A84" s="7" t="s">
        <v>17</v>
      </c>
      <c r="B84" s="91" t="s">
        <v>99</v>
      </c>
      <c r="C84" s="71">
        <f>'[9]bilat constant'!F147+('[9]unhcr oda constant'!F147*'[9]oda contribs constant'!$C$105)+('[9]oda contribs constant'!$D$105*'[9]unrwa oda constant'!F147)+('[9]oda contribs constant'!$E$105*'[9]wfp oda constant adj'!F147)+('[9]eu multilat shares constant'!C$72*'[9]eu total ha constant'!F147)+'[9]Imputed CERF'!F147</f>
        <v>0.23761074230547521</v>
      </c>
      <c r="D84" s="71">
        <f>'[9]bilat constant'!G147+('[9]unhcr oda constant'!G147*'[9]oda contribs constant'!$F$105)+('[9]oda contribs constant'!$G$105*'[9]unrwa oda constant'!G147)+('[9]oda contribs constant'!$H$105*'[9]wfp oda constant adj'!G147)+('[9]eu multilat shares constant'!D$72*'[9]eu total ha constant'!G147)+'[9]Imputed CERF'!G147</f>
        <v>0.046044719899363026</v>
      </c>
      <c r="E84" s="71">
        <f>'[9]bilat constant'!H147+('[9]unhcr oda constant'!H147*'[9]oda contribs constant'!$I$105)+('[9]oda contribs constant'!$J$105*'[9]unrwa oda constant'!H147)+('[9]oda contribs constant'!$K$105*'[9]wfp oda constant adj'!H147)+('[9]eu multilat shares constant'!E$72*'[9]eu total ha constant'!H147)+'[9]Imputed CERF'!H147</f>
        <v>0.15922682645216865</v>
      </c>
      <c r="F84" s="71">
        <f>'[9]bilat constant'!I147+('[9]unhcr oda constant'!I147*'[9]oda contribs constant'!$L$105)+('[9]oda contribs constant'!$M$105*'[9]unrwa oda constant'!I147)+('[9]oda contribs constant'!$N$105*'[9]wfp oda constant adj'!I147)+('[9]eu multilat shares constant'!F$72*'[9]eu total ha constant'!I147)+'[9]Imputed CERF'!I147</f>
        <v>10.064643899872046</v>
      </c>
      <c r="G84" s="71">
        <f>'[9]bilat constant'!J147+('[9]unhcr oda constant'!J147*'[9]oda contribs constant'!$O$105)+('[9]oda contribs constant'!$P$105*'[9]unrwa oda constant'!J147)+('[9]oda contribs constant'!$Q$105*'[9]wfp oda constant adj'!J147)+('[9]eu multilat shares constant'!G$72*'[9]eu total ha constant'!J147)+'[9]Imputed CERF'!J147</f>
        <v>11.28252042910327</v>
      </c>
      <c r="H84" s="71">
        <f>'[9]bilat constant'!K147+('[9]unhcr oda constant'!K147*'[9]oda contribs constant'!$R$105)+('[9]oda contribs constant'!$S$105*'[9]unrwa oda constant'!K147)+('[9]oda contribs constant'!$T$105*'[9]wfp oda constant adj'!K147)+('[9]eu multilat shares constant'!H$72*'[9]eu total ha constant'!K147)+'[9]Imputed CERF'!K147</f>
        <v>8.406679062060949</v>
      </c>
      <c r="I84" s="71">
        <f>'[9]bilat constant'!L147+('[9]unhcr oda constant'!L147*'[9]oda contribs constant'!$U$105)+('[9]oda contribs constant'!$V$105*'[9]unrwa oda constant'!L147)+('[9]oda contribs constant'!$W$105*'[9]wfp oda constant adj'!L147)+('[9]eu multilat shares constant'!I$72*'[9]eu total ha constant'!L147)+'[9]Imputed CERF'!L147</f>
        <v>9.935787094557346</v>
      </c>
      <c r="J84" s="71">
        <f>'[9]bilat constant'!M147+('[9]unhcr oda constant'!M147*'[9]oda contribs constant'!$X$105)+('[9]oda contribs constant'!$Y$105*'[9]unrwa oda constant'!M147)+('[9]oda contribs constant'!$Z$105*'[9]wfp oda constant adj'!M147)+('[9]eu multilat shares constant'!J$72*'[9]eu total ha constant'!M147)+'[9]Imputed CERF'!M147</f>
        <v>3.261352892179619</v>
      </c>
      <c r="K84" s="71">
        <f>'[9]bilat constant'!N147+('[9]unhcr oda constant'!N147*'[9]oda contribs constant'!$AA$105)+('[9]oda contribs constant'!$AB$105*'[9]unrwa oda constant'!N147)+('[9]oda contribs constant'!$AC$105*'[9]wfp oda constant adj'!N147)+('[9]eu multilat shares constant'!K$72*'[9]eu total ha constant'!N147)+'[9]Imputed CERF'!N147</f>
        <v>1.3239031522900984</v>
      </c>
      <c r="L84" s="71">
        <f>'[9]bilat constant'!O147+('[9]unhcr oda constant'!O147*'[9]oda contribs constant'!$AD$105)+('[9]oda contribs constant'!$AE$105*'[9]unrwa oda constant'!O147)+('[9]oda contribs constant'!$AF$105*'[9]wfp oda constant adj'!O147)+('[9]eu multilat shares constant'!L$72*'[9]eu total ha constant'!O147)+'[9]Imputed CERF'!O147</f>
        <v>1.5127658820545573</v>
      </c>
      <c r="M84" s="71">
        <f>'[9]bilat constant'!P147+('[9]unhcr oda constant'!P147*'[9]oda contribs constant'!$AG$105)+('[9]oda contribs constant'!$AH$105*'[9]unrwa oda constant'!P147)+('[9]oda contribs constant'!$AI$105*'[9]wfp oda constant adj'!P147)+('[9]eu multilat shares constant'!M$72*'[9]eu total ha constant'!P147)+'[9]Imputed CERF'!P147</f>
        <v>55.79790115457382</v>
      </c>
      <c r="N84" s="71">
        <f>'[9]bilat constant'!Q147+('[9]unhcr oda constant'!Q147*'[9]oda contribs constant'!$AJ$105)+('[9]oda contribs constant'!$AK$105*'[9]unrwa oda constant'!Q147)+('[9]oda contribs constant'!$AL$105*'[9]wfp oda constant adj'!Q147)+('[9]eu multilat shares constant'!N$72*'[9]eu total ha constant'!Q147)+'[9]Imputed CERF'!Q147</f>
        <v>72.07002777170615</v>
      </c>
      <c r="O84" s="71">
        <f>'[9]bilat constant'!R147+('[9]unhcr oda constant'!R147*'[9]oda contribs constant'!$AM$105)+('[9]oda contribs constant'!$AN$105*'[9]unrwa oda constant'!R147)+('[9]oda contribs constant'!$AO$105*'[9]wfp oda constant adj'!R147)+('[9]eu multilat shares constant'!O$72*'[9]eu total ha constant'!R147)+'[9]Imputed CERF'!R147</f>
        <v>48.81737982095722</v>
      </c>
      <c r="P84" s="71">
        <f>'[9]bilat constant'!S147+('[9]unhcr oda constant'!S147*'[9]oda contribs constant'!$AP$105)+('[9]oda contribs constant'!$AQ$105*'[9]unrwa oda constant'!S147)+('[9]oda contribs constant'!$AR$105*'[9]wfp oda constant adj'!S147)+('[9]eu multilat shares constant'!P$72*'[9]eu total ha constant'!S147)+'[9]Imputed CERF'!S147</f>
        <v>8.550809052237462</v>
      </c>
      <c r="Q84" s="71">
        <f>'[9]bilat constant'!T147+('[9]unhcr oda constant'!T147*'[9]oda contribs constant'!$AS$105)+('[9]oda contribs constant'!$AT$105*'[9]unrwa oda constant'!T147)+('[9]oda contribs constant'!$AU$105*'[9]wfp oda constant adj'!T147)+('[9]eu multilat shares constant'!Q$72*'[9]eu total ha constant'!T147)+'[9]Imputed CERF'!T147</f>
        <v>20.211423397579484</v>
      </c>
      <c r="S84" s="74">
        <f t="shared" si="2"/>
        <v>1.3636855032204032</v>
      </c>
    </row>
    <row r="85" spans="1:19" ht="13.5">
      <c r="A85" s="7" t="s">
        <v>142</v>
      </c>
      <c r="B85" s="91" t="s">
        <v>99</v>
      </c>
      <c r="C85" s="71">
        <f>'[9]bilat constant'!F169+('[9]unhcr oda constant'!F169*'[9]oda contribs constant'!$C$105)+('[9]oda contribs constant'!$D$105*'[9]unrwa oda constant'!F169)+('[9]oda contribs constant'!$E$105*'[9]wfp oda constant adj'!F169)+('[9]eu multilat shares constant'!C$72*'[9]eu total ha constant'!F169)+'[9]Imputed CERF'!F169</f>
        <v>0</v>
      </c>
      <c r="D85" s="71">
        <f>'[9]bilat constant'!G169+('[9]unhcr oda constant'!G169*'[9]oda contribs constant'!$F$105)+('[9]oda contribs constant'!$G$105*'[9]unrwa oda constant'!G169)+('[9]oda contribs constant'!$H$105*'[9]wfp oda constant adj'!G169)+('[9]eu multilat shares constant'!D$72*'[9]eu total ha constant'!G169)+'[9]Imputed CERF'!G169</f>
        <v>0</v>
      </c>
      <c r="E85" s="71">
        <f>'[9]bilat constant'!H169+('[9]unhcr oda constant'!H169*'[9]oda contribs constant'!$I$105)+('[9]oda contribs constant'!$J$105*'[9]unrwa oda constant'!H169)+('[9]oda contribs constant'!$K$105*'[9]wfp oda constant adj'!H169)+('[9]eu multilat shares constant'!E$72*'[9]eu total ha constant'!H169)+'[9]Imputed CERF'!H169</f>
        <v>0</v>
      </c>
      <c r="F85" s="71">
        <f>'[9]bilat constant'!I169+('[9]unhcr oda constant'!I169*'[9]oda contribs constant'!$L$105)+('[9]oda contribs constant'!$M$105*'[9]unrwa oda constant'!I169)+('[9]oda contribs constant'!$N$105*'[9]wfp oda constant adj'!I169)+('[9]eu multilat shares constant'!F$72*'[9]eu total ha constant'!I169)+'[9]Imputed CERF'!I169</f>
        <v>0</v>
      </c>
      <c r="G85" s="71">
        <f>'[9]bilat constant'!J169+('[9]unhcr oda constant'!J169*'[9]oda contribs constant'!$O$105)+('[9]oda contribs constant'!$P$105*'[9]unrwa oda constant'!J169)+('[9]oda contribs constant'!$Q$105*'[9]wfp oda constant adj'!J169)+('[9]eu multilat shares constant'!G$72*'[9]eu total ha constant'!J169)+'[9]Imputed CERF'!J169</f>
        <v>0</v>
      </c>
      <c r="H85" s="71">
        <f>'[9]bilat constant'!K169+('[9]unhcr oda constant'!K169*'[9]oda contribs constant'!$R$105)+('[9]oda contribs constant'!$S$105*'[9]unrwa oda constant'!K169)+('[9]oda contribs constant'!$T$105*'[9]wfp oda constant adj'!K169)+('[9]eu multilat shares constant'!H$72*'[9]eu total ha constant'!K169)+'[9]Imputed CERF'!K169</f>
        <v>0</v>
      </c>
      <c r="I85" s="71">
        <f>'[9]bilat constant'!L169+('[9]unhcr oda constant'!L169*'[9]oda contribs constant'!$U$105)+('[9]oda contribs constant'!$V$105*'[9]unrwa oda constant'!L169)+('[9]oda contribs constant'!$W$105*'[9]wfp oda constant adj'!L169)+('[9]eu multilat shares constant'!I$72*'[9]eu total ha constant'!L169)+'[9]Imputed CERF'!L169</f>
        <v>0</v>
      </c>
      <c r="J85" s="71">
        <f>'[9]bilat constant'!M169+('[9]unhcr oda constant'!M169*'[9]oda contribs constant'!$X$105)+('[9]oda contribs constant'!$Y$105*'[9]unrwa oda constant'!M169)+('[9]oda contribs constant'!$Z$105*'[9]wfp oda constant adj'!M169)+('[9]eu multilat shares constant'!J$72*'[9]eu total ha constant'!M169)+'[9]Imputed CERF'!M169</f>
        <v>0</v>
      </c>
      <c r="K85" s="71">
        <f>'[9]bilat constant'!N169+('[9]unhcr oda constant'!N169*'[9]oda contribs constant'!$AA$105)+('[9]oda contribs constant'!$AB$105*'[9]unrwa oda constant'!N169)+('[9]oda contribs constant'!$AC$105*'[9]wfp oda constant adj'!N169)+('[9]eu multilat shares constant'!K$72*'[9]eu total ha constant'!N169)+'[9]Imputed CERF'!N169</f>
        <v>0</v>
      </c>
      <c r="L85" s="71">
        <f>'[9]bilat constant'!O169+('[9]unhcr oda constant'!O169*'[9]oda contribs constant'!$AD$105)+('[9]oda contribs constant'!$AE$105*'[9]unrwa oda constant'!O169)+('[9]oda contribs constant'!$AF$105*'[9]wfp oda constant adj'!O169)+('[9]eu multilat shares constant'!L$72*'[9]eu total ha constant'!O169)+'[9]Imputed CERF'!O169</f>
        <v>0</v>
      </c>
      <c r="M85" s="71">
        <f>'[9]bilat constant'!P169+('[9]unhcr oda constant'!P169*'[9]oda contribs constant'!$AG$105)+('[9]oda contribs constant'!$AH$105*'[9]unrwa oda constant'!P169)+('[9]oda contribs constant'!$AI$105*'[9]wfp oda constant adj'!P169)+('[9]eu multilat shares constant'!M$72*'[9]eu total ha constant'!P169)+'[9]Imputed CERF'!P169</f>
        <v>0</v>
      </c>
      <c r="N85" s="71">
        <f>'[9]bilat constant'!Q169+('[9]unhcr oda constant'!Q169*'[9]oda contribs constant'!$AJ$105)+('[9]oda contribs constant'!$AK$105*'[9]unrwa oda constant'!Q169)+('[9]oda contribs constant'!$AL$105*'[9]wfp oda constant adj'!Q169)+('[9]eu multilat shares constant'!N$72*'[9]eu total ha constant'!Q169)+'[9]Imputed CERF'!Q169</f>
        <v>0</v>
      </c>
      <c r="O85" s="71">
        <f>'[9]bilat constant'!R169+('[9]unhcr oda constant'!R169*'[9]oda contribs constant'!$AM$105)+('[9]oda contribs constant'!$AN$105*'[9]unrwa oda constant'!R169)+('[9]oda contribs constant'!$AO$105*'[9]wfp oda constant adj'!R169)+('[9]eu multilat shares constant'!O$72*'[9]eu total ha constant'!R169)+'[9]Imputed CERF'!R169</f>
        <v>0</v>
      </c>
      <c r="P85" s="71">
        <f>'[9]bilat constant'!S169+('[9]unhcr oda constant'!S169*'[9]oda contribs constant'!$AP$105)+('[9]oda contribs constant'!$AQ$105*'[9]unrwa oda constant'!S169)+('[9]oda contribs constant'!$AR$105*'[9]wfp oda constant adj'!S169)+('[9]eu multilat shares constant'!P$72*'[9]eu total ha constant'!S169)+'[9]Imputed CERF'!S169</f>
        <v>0</v>
      </c>
      <c r="Q85" s="71">
        <f>'[9]bilat constant'!T169+('[9]unhcr oda constant'!T169*'[9]oda contribs constant'!$AS$105)+('[9]oda contribs constant'!$AT$105*'[9]unrwa oda constant'!T169)+('[9]oda contribs constant'!$AU$105*'[9]wfp oda constant adj'!T169)+('[9]eu multilat shares constant'!Q$72*'[9]eu total ha constant'!T169)+'[9]Imputed CERF'!T169</f>
        <v>0</v>
      </c>
      <c r="S85" s="74" t="e">
        <f t="shared" si="2"/>
        <v>#DIV/0!</v>
      </c>
    </row>
    <row r="86" spans="1:19" ht="13.5">
      <c r="A86" s="7" t="s">
        <v>143</v>
      </c>
      <c r="B86" s="91" t="s">
        <v>99</v>
      </c>
      <c r="C86" s="71">
        <f>'[9]bilat constant'!F185+('[9]unhcr oda constant'!F185*'[9]oda contribs constant'!$C$105)+('[9]oda contribs constant'!$D$105*'[9]unrwa oda constant'!F185)+('[9]oda contribs constant'!$E$105*'[9]wfp oda constant adj'!F185)+('[9]eu multilat shares constant'!C$72*'[9]eu total ha constant'!F185)+'[9]Imputed CERF'!F185</f>
        <v>1.2122269667892032</v>
      </c>
      <c r="D86" s="71">
        <f>'[9]bilat constant'!G185+('[9]unhcr oda constant'!G185*'[9]oda contribs constant'!$F$105)+('[9]oda contribs constant'!$G$105*'[9]unrwa oda constant'!G185)+('[9]oda contribs constant'!$H$105*'[9]wfp oda constant adj'!G185)+('[9]eu multilat shares constant'!D$72*'[9]eu total ha constant'!G185)+'[9]Imputed CERF'!G185</f>
        <v>17.811882537841324</v>
      </c>
      <c r="E86" s="71">
        <f>'[9]bilat constant'!H185+('[9]unhcr oda constant'!H185*'[9]oda contribs constant'!$I$105)+('[9]oda contribs constant'!$J$105*'[9]unrwa oda constant'!H185)+('[9]oda contribs constant'!$K$105*'[9]wfp oda constant adj'!H185)+('[9]eu multilat shares constant'!E$72*'[9]eu total ha constant'!H185)+'[9]Imputed CERF'!H185</f>
        <v>14.377085187513824</v>
      </c>
      <c r="F86" s="71">
        <f>'[9]bilat constant'!I185+('[9]unhcr oda constant'!I185*'[9]oda contribs constant'!$L$105)+('[9]oda contribs constant'!$M$105*'[9]unrwa oda constant'!I185)+('[9]oda contribs constant'!$N$105*'[9]wfp oda constant adj'!I185)+('[9]eu multilat shares constant'!F$72*'[9]eu total ha constant'!I185)+'[9]Imputed CERF'!I185</f>
        <v>6.53063311883416</v>
      </c>
      <c r="G86" s="71">
        <f>'[9]bilat constant'!J185+('[9]unhcr oda constant'!J185*'[9]oda contribs constant'!$O$105)+('[9]oda contribs constant'!$P$105*'[9]unrwa oda constant'!J185)+('[9]oda contribs constant'!$Q$105*'[9]wfp oda constant adj'!J185)+('[9]eu multilat shares constant'!G$72*'[9]eu total ha constant'!J185)+'[9]Imputed CERF'!J185</f>
        <v>5.990751581477185</v>
      </c>
      <c r="H86" s="71">
        <f>'[9]bilat constant'!K185+('[9]unhcr oda constant'!K185*'[9]oda contribs constant'!$R$105)+('[9]oda contribs constant'!$S$105*'[9]unrwa oda constant'!K185)+('[9]oda contribs constant'!$T$105*'[9]wfp oda constant adj'!K185)+('[9]eu multilat shares constant'!H$72*'[9]eu total ha constant'!K185)+'[9]Imputed CERF'!K185</f>
        <v>6.5052183406689315</v>
      </c>
      <c r="I86" s="71">
        <f>'[9]bilat constant'!L185+('[9]unhcr oda constant'!L185*'[9]oda contribs constant'!$U$105)+('[9]oda contribs constant'!$V$105*'[9]unrwa oda constant'!L185)+('[9]oda contribs constant'!$W$105*'[9]wfp oda constant adj'!L185)+('[9]eu multilat shares constant'!I$72*'[9]eu total ha constant'!L185)+'[9]Imputed CERF'!L185</f>
        <v>7.027531944471806</v>
      </c>
      <c r="J86" s="71">
        <f>'[9]bilat constant'!M185+('[9]unhcr oda constant'!M185*'[9]oda contribs constant'!$X$105)+('[9]oda contribs constant'!$Y$105*'[9]unrwa oda constant'!M185)+('[9]oda contribs constant'!$Z$105*'[9]wfp oda constant adj'!M185)+('[9]eu multilat shares constant'!J$72*'[9]eu total ha constant'!M185)+'[9]Imputed CERF'!M185</f>
        <v>8.086988240556447</v>
      </c>
      <c r="K86" s="71">
        <f>'[9]bilat constant'!N185+('[9]unhcr oda constant'!N185*'[9]oda contribs constant'!$AA$105)+('[9]oda contribs constant'!$AB$105*'[9]unrwa oda constant'!N185)+('[9]oda contribs constant'!$AC$105*'[9]wfp oda constant adj'!N185)+('[9]eu multilat shares constant'!K$72*'[9]eu total ha constant'!N185)+'[9]Imputed CERF'!N185</f>
        <v>7.079143245261443</v>
      </c>
      <c r="L86" s="71">
        <f>'[9]bilat constant'!O185+('[9]unhcr oda constant'!O185*'[9]oda contribs constant'!$AD$105)+('[9]oda contribs constant'!$AE$105*'[9]unrwa oda constant'!O185)+('[9]oda contribs constant'!$AF$105*'[9]wfp oda constant adj'!O185)+('[9]eu multilat shares constant'!L$72*'[9]eu total ha constant'!O185)+'[9]Imputed CERF'!O185</f>
        <v>5.739129494314923</v>
      </c>
      <c r="M86" s="71">
        <f>'[9]bilat constant'!P185+('[9]unhcr oda constant'!P185*'[9]oda contribs constant'!$AG$105)+('[9]oda contribs constant'!$AH$105*'[9]unrwa oda constant'!P185)+('[9]oda contribs constant'!$AI$105*'[9]wfp oda constant adj'!P185)+('[9]eu multilat shares constant'!M$72*'[9]eu total ha constant'!P185)+'[9]Imputed CERF'!P185</f>
        <v>5.254832365264546</v>
      </c>
      <c r="N86" s="71">
        <f>'[9]bilat constant'!Q185+('[9]unhcr oda constant'!Q185*'[9]oda contribs constant'!$AJ$105)+('[9]oda contribs constant'!$AK$105*'[9]unrwa oda constant'!Q185)+('[9]oda contribs constant'!$AL$105*'[9]wfp oda constant adj'!Q185)+('[9]eu multilat shares constant'!N$72*'[9]eu total ha constant'!Q185)+'[9]Imputed CERF'!Q185</f>
        <v>5.107622412532985</v>
      </c>
      <c r="O86" s="71">
        <f>'[9]bilat constant'!R185+('[9]unhcr oda constant'!R185*'[9]oda contribs constant'!$AM$105)+('[9]oda contribs constant'!$AN$105*'[9]unrwa oda constant'!R185)+('[9]oda contribs constant'!$AO$105*'[9]wfp oda constant adj'!R185)+('[9]eu multilat shares constant'!O$72*'[9]eu total ha constant'!R185)+'[9]Imputed CERF'!R185</f>
        <v>2.1022318623307488</v>
      </c>
      <c r="P86" s="71">
        <f>'[9]bilat constant'!S185+('[9]unhcr oda constant'!S185*'[9]oda contribs constant'!$AP$105)+('[9]oda contribs constant'!$AQ$105*'[9]unrwa oda constant'!S185)+('[9]oda contribs constant'!$AR$105*'[9]wfp oda constant adj'!S185)+('[9]eu multilat shares constant'!P$72*'[9]eu total ha constant'!S185)+'[9]Imputed CERF'!S185</f>
        <v>0.2200713322741002</v>
      </c>
      <c r="Q86" s="71">
        <f>'[9]bilat constant'!T185+('[9]unhcr oda constant'!T185*'[9]oda contribs constant'!$AS$105)+('[9]oda contribs constant'!$AT$105*'[9]unrwa oda constant'!T185)+('[9]oda contribs constant'!$AU$105*'[9]wfp oda constant adj'!T185)+('[9]eu multilat shares constant'!Q$72*'[9]eu total ha constant'!T185)+'[9]Imputed CERF'!T185</f>
        <v>1.7411759883303262</v>
      </c>
      <c r="S86" s="74">
        <f t="shared" si="2"/>
        <v>6.9118709844573525</v>
      </c>
    </row>
    <row r="87" spans="1:19" ht="13.5">
      <c r="A87" s="7" t="s">
        <v>18</v>
      </c>
      <c r="B87" s="91" t="s">
        <v>99</v>
      </c>
      <c r="C87" s="71">
        <f>'[9]bilat constant'!F186+('[9]unhcr oda constant'!F186*'[9]oda contribs constant'!$C$105)+('[9]oda contribs constant'!$D$105*'[9]unrwa oda constant'!F186)+('[9]oda contribs constant'!$E$105*'[9]wfp oda constant adj'!F186)+('[9]eu multilat shares constant'!C$72*'[9]eu total ha constant'!F186)+'[9]Imputed CERF'!F186</f>
        <v>7.836901396298159</v>
      </c>
      <c r="D87" s="71">
        <f>'[9]bilat constant'!G186+('[9]unhcr oda constant'!G186*'[9]oda contribs constant'!$F$105)+('[9]oda contribs constant'!$G$105*'[9]unrwa oda constant'!G186)+('[9]oda contribs constant'!$H$105*'[9]wfp oda constant adj'!G186)+('[9]eu multilat shares constant'!D$72*'[9]eu total ha constant'!G186)+'[9]Imputed CERF'!G186</f>
        <v>120.87406016045281</v>
      </c>
      <c r="E87" s="71">
        <f>'[9]bilat constant'!H186+('[9]unhcr oda constant'!H186*'[9]oda contribs constant'!$I$105)+('[9]oda contribs constant'!$J$105*'[9]unrwa oda constant'!H186)+('[9]oda contribs constant'!$K$105*'[9]wfp oda constant adj'!H186)+('[9]eu multilat shares constant'!E$72*'[9]eu total ha constant'!H186)+'[9]Imputed CERF'!H186</f>
        <v>96.75083977771853</v>
      </c>
      <c r="F87" s="71">
        <f>'[9]bilat constant'!I186+('[9]unhcr oda constant'!I186*'[9]oda contribs constant'!$L$105)+('[9]oda contribs constant'!$M$105*'[9]unrwa oda constant'!I186)+('[9]oda contribs constant'!$N$105*'[9]wfp oda constant adj'!I186)+('[9]eu multilat shares constant'!F$72*'[9]eu total ha constant'!I186)+'[9]Imputed CERF'!I186</f>
        <v>35.515638022138745</v>
      </c>
      <c r="G87" s="71">
        <f>'[9]bilat constant'!J186+('[9]unhcr oda constant'!J186*'[9]oda contribs constant'!$O$105)+('[9]oda contribs constant'!$P$105*'[9]unrwa oda constant'!J186)+('[9]oda contribs constant'!$Q$105*'[9]wfp oda constant adj'!J186)+('[9]eu multilat shares constant'!G$72*'[9]eu total ha constant'!J186)+'[9]Imputed CERF'!J186</f>
        <v>31.971224159559462</v>
      </c>
      <c r="H87" s="71">
        <f>'[9]bilat constant'!K186+('[9]unhcr oda constant'!K186*'[9]oda contribs constant'!$R$105)+('[9]oda contribs constant'!$S$105*'[9]unrwa oda constant'!K186)+('[9]oda contribs constant'!$T$105*'[9]wfp oda constant adj'!K186)+('[9]eu multilat shares constant'!H$72*'[9]eu total ha constant'!K186)+'[9]Imputed CERF'!K186</f>
        <v>52.66284630320699</v>
      </c>
      <c r="I87" s="71">
        <f>'[9]bilat constant'!L186+('[9]unhcr oda constant'!L186*'[9]oda contribs constant'!$U$105)+('[9]oda contribs constant'!$V$105*'[9]unrwa oda constant'!L186)+('[9]oda contribs constant'!$W$105*'[9]wfp oda constant adj'!L186)+('[9]eu multilat shares constant'!I$72*'[9]eu total ha constant'!L186)+'[9]Imputed CERF'!L186</f>
        <v>79.83761880566622</v>
      </c>
      <c r="J87" s="71">
        <f>'[9]bilat constant'!M186+('[9]unhcr oda constant'!M186*'[9]oda contribs constant'!$X$105)+('[9]oda contribs constant'!$Y$105*'[9]unrwa oda constant'!M186)+('[9]oda contribs constant'!$Z$105*'[9]wfp oda constant adj'!M186)+('[9]eu multilat shares constant'!J$72*'[9]eu total ha constant'!M186)+'[9]Imputed CERF'!M186</f>
        <v>29.02750085686623</v>
      </c>
      <c r="K87" s="71">
        <f>'[9]bilat constant'!N186+('[9]unhcr oda constant'!N186*'[9]oda contribs constant'!$AA$105)+('[9]oda contribs constant'!$AB$105*'[9]unrwa oda constant'!N186)+('[9]oda contribs constant'!$AC$105*'[9]wfp oda constant adj'!N186)+('[9]eu multilat shares constant'!K$72*'[9]eu total ha constant'!N186)+'[9]Imputed CERF'!N186</f>
        <v>54.277642083292406</v>
      </c>
      <c r="L87" s="71">
        <f>'[9]bilat constant'!O186+('[9]unhcr oda constant'!O186*'[9]oda contribs constant'!$AD$105)+('[9]oda contribs constant'!$AE$105*'[9]unrwa oda constant'!O186)+('[9]oda contribs constant'!$AF$105*'[9]wfp oda constant adj'!O186)+('[9]eu multilat shares constant'!L$72*'[9]eu total ha constant'!O186)+'[9]Imputed CERF'!O186</f>
        <v>17.728439687989777</v>
      </c>
      <c r="M87" s="71">
        <f>'[9]bilat constant'!P186+('[9]unhcr oda constant'!P186*'[9]oda contribs constant'!$AG$105)+('[9]oda contribs constant'!$AH$105*'[9]unrwa oda constant'!P186)+('[9]oda contribs constant'!$AI$105*'[9]wfp oda constant adj'!P186)+('[9]eu multilat shares constant'!M$72*'[9]eu total ha constant'!P186)+'[9]Imputed CERF'!P186</f>
        <v>6.756292036263419</v>
      </c>
      <c r="N87" s="71">
        <f>'[9]bilat constant'!Q186+('[9]unhcr oda constant'!Q186*'[9]oda contribs constant'!$AJ$105)+('[9]oda contribs constant'!$AK$105*'[9]unrwa oda constant'!Q186)+('[9]oda contribs constant'!$AL$105*'[9]wfp oda constant adj'!Q186)+('[9]eu multilat shares constant'!N$72*'[9]eu total ha constant'!Q186)+'[9]Imputed CERF'!Q186</f>
        <v>57.172782118904514</v>
      </c>
      <c r="O87" s="71">
        <f>'[9]bilat constant'!R186+('[9]unhcr oda constant'!R186*'[9]oda contribs constant'!$AM$105)+('[9]oda contribs constant'!$AN$105*'[9]unrwa oda constant'!R186)+('[9]oda contribs constant'!$AO$105*'[9]wfp oda constant adj'!R186)+('[9]eu multilat shares constant'!O$72*'[9]eu total ha constant'!R186)+'[9]Imputed CERF'!R186</f>
        <v>12.118503276396034</v>
      </c>
      <c r="P87" s="71">
        <f>'[9]bilat constant'!S186+('[9]unhcr oda constant'!S186*'[9]oda contribs constant'!$AP$105)+('[9]oda contribs constant'!$AQ$105*'[9]unrwa oda constant'!S186)+('[9]oda contribs constant'!$AR$105*'[9]wfp oda constant adj'!S186)+('[9]eu multilat shares constant'!P$72*'[9]eu total ha constant'!S186)+'[9]Imputed CERF'!S186</f>
        <v>12.799895468587613</v>
      </c>
      <c r="Q87" s="71">
        <f>'[9]bilat constant'!T186+('[9]unhcr oda constant'!T186*'[9]oda contribs constant'!$AS$105)+('[9]oda contribs constant'!$AT$105*'[9]unrwa oda constant'!T186)+('[9]oda contribs constant'!$AU$105*'[9]wfp oda constant adj'!T186)+('[9]eu multilat shares constant'!Q$72*'[9]eu total ha constant'!T186)+'[9]Imputed CERF'!T186</f>
        <v>11.801997195809399</v>
      </c>
      <c r="S87" s="74">
        <f t="shared" si="2"/>
        <v>-0.07796143923418504</v>
      </c>
    </row>
    <row r="88" spans="1:19" ht="13.5">
      <c r="A88" s="7" t="s">
        <v>144</v>
      </c>
      <c r="B88" s="91" t="s">
        <v>99</v>
      </c>
      <c r="C88" s="71">
        <f>'[9]bilat constant'!F187+('[9]unhcr oda constant'!F187*'[9]oda contribs constant'!$C$105)+('[9]oda contribs constant'!$D$105*'[9]unrwa oda constant'!F187)+('[9]oda contribs constant'!$E$105*'[9]wfp oda constant adj'!F187)+('[9]eu multilat shares constant'!C$72*'[9]eu total ha constant'!F187)+'[9]Imputed CERF'!F187</f>
        <v>1.1723934214828957</v>
      </c>
      <c r="D88" s="71">
        <f>'[9]bilat constant'!G187+('[9]unhcr oda constant'!G187*'[9]oda contribs constant'!$F$105)+('[9]oda contribs constant'!$G$105*'[9]unrwa oda constant'!G187)+('[9]oda contribs constant'!$H$105*'[9]wfp oda constant adj'!G187)+('[9]eu multilat shares constant'!D$72*'[9]eu total ha constant'!G187)+'[9]Imputed CERF'!G187</f>
        <v>0.05</v>
      </c>
      <c r="E88" s="71">
        <f>'[9]bilat constant'!H187+('[9]unhcr oda constant'!H187*'[9]oda contribs constant'!$I$105)+('[9]oda contribs constant'!$J$105*'[9]unrwa oda constant'!H187)+('[9]oda contribs constant'!$K$105*'[9]wfp oda constant adj'!H187)+('[9]eu multilat shares constant'!E$72*'[9]eu total ha constant'!H187)+'[9]Imputed CERF'!H187</f>
        <v>0</v>
      </c>
      <c r="F88" s="71">
        <f>'[9]bilat constant'!I187+('[9]unhcr oda constant'!I187*'[9]oda contribs constant'!$L$105)+('[9]oda contribs constant'!$M$105*'[9]unrwa oda constant'!I187)+('[9]oda contribs constant'!$N$105*'[9]wfp oda constant adj'!I187)+('[9]eu multilat shares constant'!F$72*'[9]eu total ha constant'!I187)+'[9]Imputed CERF'!I187</f>
        <v>0</v>
      </c>
      <c r="G88" s="71">
        <f>'[9]bilat constant'!J187+('[9]unhcr oda constant'!J187*'[9]oda contribs constant'!$O$105)+('[9]oda contribs constant'!$P$105*'[9]unrwa oda constant'!J187)+('[9]oda contribs constant'!$Q$105*'[9]wfp oda constant adj'!J187)+('[9]eu multilat shares constant'!G$72*'[9]eu total ha constant'!J187)+'[9]Imputed CERF'!J187</f>
        <v>0</v>
      </c>
      <c r="H88" s="71">
        <f>'[9]bilat constant'!K187+('[9]unhcr oda constant'!K187*'[9]oda contribs constant'!$R$105)+('[9]oda contribs constant'!$S$105*'[9]unrwa oda constant'!K187)+('[9]oda contribs constant'!$T$105*'[9]wfp oda constant adj'!K187)+('[9]eu multilat shares constant'!H$72*'[9]eu total ha constant'!K187)+'[9]Imputed CERF'!K187</f>
        <v>0</v>
      </c>
      <c r="I88" s="71">
        <f>'[9]bilat constant'!L187+('[9]unhcr oda constant'!L187*'[9]oda contribs constant'!$U$105)+('[9]oda contribs constant'!$V$105*'[9]unrwa oda constant'!L187)+('[9]oda contribs constant'!$W$105*'[9]wfp oda constant adj'!L187)+('[9]eu multilat shares constant'!I$72*'[9]eu total ha constant'!L187)+'[9]Imputed CERF'!L187</f>
        <v>0</v>
      </c>
      <c r="J88" s="71">
        <f>'[9]bilat constant'!M187+('[9]unhcr oda constant'!M187*'[9]oda contribs constant'!$X$105)+('[9]oda contribs constant'!$Y$105*'[9]unrwa oda constant'!M187)+('[9]oda contribs constant'!$Z$105*'[9]wfp oda constant adj'!M187)+('[9]eu multilat shares constant'!J$72*'[9]eu total ha constant'!M187)+'[9]Imputed CERF'!M187</f>
        <v>0</v>
      </c>
      <c r="K88" s="71">
        <f>'[9]bilat constant'!N187+('[9]unhcr oda constant'!N187*'[9]oda contribs constant'!$AA$105)+('[9]oda contribs constant'!$AB$105*'[9]unrwa oda constant'!N187)+('[9]oda contribs constant'!$AC$105*'[9]wfp oda constant adj'!N187)+('[9]eu multilat shares constant'!K$72*'[9]eu total ha constant'!N187)+'[9]Imputed CERF'!N187</f>
        <v>0</v>
      </c>
      <c r="L88" s="71">
        <f>'[9]bilat constant'!O187+('[9]unhcr oda constant'!O187*'[9]oda contribs constant'!$AD$105)+('[9]oda contribs constant'!$AE$105*'[9]unrwa oda constant'!O187)+('[9]oda contribs constant'!$AF$105*'[9]wfp oda constant adj'!O187)+('[9]eu multilat shares constant'!L$72*'[9]eu total ha constant'!O187)+'[9]Imputed CERF'!O187</f>
        <v>0</v>
      </c>
      <c r="M88" s="71">
        <f>'[9]bilat constant'!P187+('[9]unhcr oda constant'!P187*'[9]oda contribs constant'!$AG$105)+('[9]oda contribs constant'!$AH$105*'[9]unrwa oda constant'!P187)+('[9]oda contribs constant'!$AI$105*'[9]wfp oda constant adj'!P187)+('[9]eu multilat shares constant'!M$72*'[9]eu total ha constant'!P187)+'[9]Imputed CERF'!P187</f>
        <v>0</v>
      </c>
      <c r="N88" s="71">
        <f>'[9]bilat constant'!Q187+('[9]unhcr oda constant'!Q187*'[9]oda contribs constant'!$AJ$105)+('[9]oda contribs constant'!$AK$105*'[9]unrwa oda constant'!Q187)+('[9]oda contribs constant'!$AL$105*'[9]wfp oda constant adj'!Q187)+('[9]eu multilat shares constant'!N$72*'[9]eu total ha constant'!Q187)+'[9]Imputed CERF'!Q187</f>
        <v>0</v>
      </c>
      <c r="O88" s="71">
        <f>'[9]bilat constant'!R187+('[9]unhcr oda constant'!R187*'[9]oda contribs constant'!$AM$105)+('[9]oda contribs constant'!$AN$105*'[9]unrwa oda constant'!R187)+('[9]oda contribs constant'!$AO$105*'[9]wfp oda constant adj'!R187)+('[9]eu multilat shares constant'!O$72*'[9]eu total ha constant'!R187)+'[9]Imputed CERF'!R187</f>
        <v>0</v>
      </c>
      <c r="P88" s="71">
        <f>'[9]bilat constant'!S187+('[9]unhcr oda constant'!S187*'[9]oda contribs constant'!$AP$105)+('[9]oda contribs constant'!$AQ$105*'[9]unrwa oda constant'!S187)+('[9]oda contribs constant'!$AR$105*'[9]wfp oda constant adj'!S187)+('[9]eu multilat shares constant'!P$72*'[9]eu total ha constant'!S187)+'[9]Imputed CERF'!S187</f>
        <v>0</v>
      </c>
      <c r="Q88" s="71">
        <f>'[9]bilat constant'!T187+('[9]unhcr oda constant'!T187*'[9]oda contribs constant'!$AS$105)+('[9]oda contribs constant'!$AT$105*'[9]unrwa oda constant'!T187)+('[9]oda contribs constant'!$AU$105*'[9]wfp oda constant adj'!T187)+('[9]eu multilat shares constant'!Q$72*'[9]eu total ha constant'!T187)+'[9]Imputed CERF'!T187</f>
        <v>0</v>
      </c>
      <c r="S88" s="74" t="e">
        <f t="shared" si="2"/>
        <v>#DIV/0!</v>
      </c>
    </row>
    <row r="89" spans="1:19" ht="13.5">
      <c r="A89" s="7" t="s">
        <v>19</v>
      </c>
      <c r="B89" s="91" t="s">
        <v>99</v>
      </c>
      <c r="C89" s="71">
        <f>'[9]bilat constant'!F110+('[9]unhcr oda constant'!F110*'[9]oda contribs constant'!$C$105)+('[9]oda contribs constant'!$D$105*'[9]unrwa oda constant'!F110)+('[9]oda contribs constant'!$E$105*'[9]wfp oda constant adj'!F110)+('[9]eu multilat shares constant'!C$72*'[9]eu total ha constant'!F110)+'[9]Imputed CERF'!F110</f>
        <v>0.5712850621183398</v>
      </c>
      <c r="D89" s="71">
        <f>'[9]bilat constant'!G110+('[9]unhcr oda constant'!G110*'[9]oda contribs constant'!$F$105)+('[9]oda contribs constant'!$G$105*'[9]unrwa oda constant'!G110)+('[9]oda contribs constant'!$H$105*'[9]wfp oda constant adj'!G110)+('[9]eu multilat shares constant'!D$72*'[9]eu total ha constant'!G110)+'[9]Imputed CERF'!G110</f>
        <v>0.0006752296290661588</v>
      </c>
      <c r="E89" s="71">
        <f>'[9]bilat constant'!H110+('[9]unhcr oda constant'!H110*'[9]oda contribs constant'!$I$105)+('[9]oda contribs constant'!$J$105*'[9]unrwa oda constant'!H110)+('[9]oda contribs constant'!$K$105*'[9]wfp oda constant adj'!H110)+('[9]eu multilat shares constant'!E$72*'[9]eu total ha constant'!H110)+'[9]Imputed CERF'!H110</f>
        <v>0.24170296151079335</v>
      </c>
      <c r="F89" s="71">
        <f>'[9]bilat constant'!I110+('[9]unhcr oda constant'!I110*'[9]oda contribs constant'!$L$105)+('[9]oda contribs constant'!$M$105*'[9]unrwa oda constant'!I110)+('[9]oda contribs constant'!$N$105*'[9]wfp oda constant adj'!I110)+('[9]eu multilat shares constant'!F$72*'[9]eu total ha constant'!I110)+'[9]Imputed CERF'!I110</f>
        <v>-0.0012863903217669962</v>
      </c>
      <c r="G89" s="71">
        <f>'[9]bilat constant'!J110+('[9]unhcr oda constant'!J110*'[9]oda contribs constant'!$O$105)+('[9]oda contribs constant'!$P$105*'[9]unrwa oda constant'!J110)+('[9]oda contribs constant'!$Q$105*'[9]wfp oda constant adj'!J110)+('[9]eu multilat shares constant'!G$72*'[9]eu total ha constant'!J110)+'[9]Imputed CERF'!J110</f>
        <v>0</v>
      </c>
      <c r="H89" s="71">
        <f>'[9]bilat constant'!K110+('[9]unhcr oda constant'!K110*'[9]oda contribs constant'!$R$105)+('[9]oda contribs constant'!$S$105*'[9]unrwa oda constant'!K110)+('[9]oda contribs constant'!$T$105*'[9]wfp oda constant adj'!K110)+('[9]eu multilat shares constant'!H$72*'[9]eu total ha constant'!K110)+'[9]Imputed CERF'!K110</f>
        <v>0</v>
      </c>
      <c r="I89" s="71">
        <f>'[9]bilat constant'!L110+('[9]unhcr oda constant'!L110*'[9]oda contribs constant'!$U$105)+('[9]oda contribs constant'!$V$105*'[9]unrwa oda constant'!L110)+('[9]oda contribs constant'!$W$105*'[9]wfp oda constant adj'!L110)+('[9]eu multilat shares constant'!I$72*'[9]eu total ha constant'!L110)+'[9]Imputed CERF'!L110</f>
        <v>0</v>
      </c>
      <c r="J89" s="71">
        <f>'[9]bilat constant'!M110+('[9]unhcr oda constant'!M110*'[9]oda contribs constant'!$X$105)+('[9]oda contribs constant'!$Y$105*'[9]unrwa oda constant'!M110)+('[9]oda contribs constant'!$Z$105*'[9]wfp oda constant adj'!M110)+('[9]eu multilat shares constant'!J$72*'[9]eu total ha constant'!M110)+'[9]Imputed CERF'!M110</f>
        <v>0.05646009846038068</v>
      </c>
      <c r="K89" s="71">
        <f>'[9]bilat constant'!N110+('[9]unhcr oda constant'!N110*'[9]oda contribs constant'!$AA$105)+('[9]oda contribs constant'!$AB$105*'[9]unrwa oda constant'!N110)+('[9]oda contribs constant'!$AC$105*'[9]wfp oda constant adj'!N110)+('[9]eu multilat shares constant'!K$72*'[9]eu total ha constant'!N110)+'[9]Imputed CERF'!N110</f>
        <v>0.0022425848687374584</v>
      </c>
      <c r="L89" s="71">
        <f>'[9]bilat constant'!O110+('[9]unhcr oda constant'!O110*'[9]oda contribs constant'!$AD$105)+('[9]oda contribs constant'!$AE$105*'[9]unrwa oda constant'!O110)+('[9]oda contribs constant'!$AF$105*'[9]wfp oda constant adj'!O110)+('[9]eu multilat shares constant'!L$72*'[9]eu total ha constant'!O110)+'[9]Imputed CERF'!O110</f>
        <v>0.3363902044153281</v>
      </c>
      <c r="M89" s="71">
        <f>'[9]bilat constant'!P110+('[9]unhcr oda constant'!P110*'[9]oda contribs constant'!$AG$105)+('[9]oda contribs constant'!$AH$105*'[9]unrwa oda constant'!P110)+('[9]oda contribs constant'!$AI$105*'[9]wfp oda constant adj'!P110)+('[9]eu multilat shares constant'!M$72*'[9]eu total ha constant'!P110)+'[9]Imputed CERF'!P110</f>
        <v>0.07500062975675535</v>
      </c>
      <c r="N89" s="71">
        <f>'[9]bilat constant'!Q110+('[9]unhcr oda constant'!Q110*'[9]oda contribs constant'!$AJ$105)+('[9]oda contribs constant'!$AK$105*'[9]unrwa oda constant'!Q110)+('[9]oda contribs constant'!$AL$105*'[9]wfp oda constant adj'!Q110)+('[9]eu multilat shares constant'!N$72*'[9]eu total ha constant'!Q110)+'[9]Imputed CERF'!Q110</f>
        <v>0</v>
      </c>
      <c r="O89" s="71">
        <f>'[9]bilat constant'!R110+('[9]unhcr oda constant'!R110*'[9]oda contribs constant'!$AM$105)+('[9]oda contribs constant'!$AN$105*'[9]unrwa oda constant'!R110)+('[9]oda contribs constant'!$AO$105*'[9]wfp oda constant adj'!R110)+('[9]eu multilat shares constant'!O$72*'[9]eu total ha constant'!R110)+'[9]Imputed CERF'!R110</f>
        <v>0.07</v>
      </c>
      <c r="P89" s="71">
        <f>'[9]bilat constant'!S110+('[9]unhcr oda constant'!S110*'[9]oda contribs constant'!$AP$105)+('[9]oda contribs constant'!$AQ$105*'[9]unrwa oda constant'!S110)+('[9]oda contribs constant'!$AR$105*'[9]wfp oda constant adj'!S110)+('[9]eu multilat shares constant'!P$72*'[9]eu total ha constant'!S110)+'[9]Imputed CERF'!S110</f>
        <v>0.027797743856730797</v>
      </c>
      <c r="Q89" s="71">
        <f>'[9]bilat constant'!T110+('[9]unhcr oda constant'!T110*'[9]oda contribs constant'!$AS$105)+('[9]oda contribs constant'!$AT$105*'[9]unrwa oda constant'!T110)+('[9]oda contribs constant'!$AU$105*'[9]wfp oda constant adj'!T110)+('[9]eu multilat shares constant'!Q$72*'[9]eu total ha constant'!T110)+'[9]Imputed CERF'!T110</f>
        <v>0.03864276979265491</v>
      </c>
      <c r="S89" s="74">
        <f t="shared" si="2"/>
        <v>0.3901405089499072</v>
      </c>
    </row>
    <row r="90" spans="1:19" ht="13.5">
      <c r="A90" s="7" t="s">
        <v>56</v>
      </c>
      <c r="B90" s="91" t="s">
        <v>99</v>
      </c>
      <c r="C90" s="71">
        <f>'[9]bilat constant'!F188+('[9]unhcr oda constant'!F188*'[9]oda contribs constant'!$C$105)+('[9]oda contribs constant'!$D$105*'[9]unrwa oda constant'!F188)+('[9]oda contribs constant'!$E$105*'[9]wfp oda constant adj'!F188)+('[9]eu multilat shares constant'!C$72*'[9]eu total ha constant'!F188)+'[9]Imputed CERF'!F188</f>
        <v>2.6058137970033015</v>
      </c>
      <c r="D90" s="71">
        <f>'[9]bilat constant'!G188+('[9]unhcr oda constant'!G188*'[9]oda contribs constant'!$F$105)+('[9]oda contribs constant'!$G$105*'[9]unrwa oda constant'!G188)+('[9]oda contribs constant'!$H$105*'[9]wfp oda constant adj'!G188)+('[9]eu multilat shares constant'!D$72*'[9]eu total ha constant'!G188)+'[9]Imputed CERF'!G188</f>
        <v>2.6945621692076225</v>
      </c>
      <c r="E90" s="71">
        <f>'[9]bilat constant'!H188+('[9]unhcr oda constant'!H188*'[9]oda contribs constant'!$I$105)+('[9]oda contribs constant'!$J$105*'[9]unrwa oda constant'!H188)+('[9]oda contribs constant'!$K$105*'[9]wfp oda constant adj'!H188)+('[9]eu multilat shares constant'!E$72*'[9]eu total ha constant'!H188)+'[9]Imputed CERF'!H188</f>
        <v>1.9031524391042118</v>
      </c>
      <c r="F90" s="71">
        <f>'[9]bilat constant'!I188+('[9]unhcr oda constant'!I188*'[9]oda contribs constant'!$L$105)+('[9]oda contribs constant'!$M$105*'[9]unrwa oda constant'!I188)+('[9]oda contribs constant'!$N$105*'[9]wfp oda constant adj'!I188)+('[9]eu multilat shares constant'!F$72*'[9]eu total ha constant'!I188)+'[9]Imputed CERF'!I188</f>
        <v>3.7172789002819044</v>
      </c>
      <c r="G90" s="71">
        <f>'[9]bilat constant'!J188+('[9]unhcr oda constant'!J188*'[9]oda contribs constant'!$O$105)+('[9]oda contribs constant'!$P$105*'[9]unrwa oda constant'!J188)+('[9]oda contribs constant'!$Q$105*'[9]wfp oda constant adj'!J188)+('[9]eu multilat shares constant'!G$72*'[9]eu total ha constant'!J188)+'[9]Imputed CERF'!J188</f>
        <v>6.541478886039548</v>
      </c>
      <c r="H90" s="71">
        <f>'[9]bilat constant'!K188+('[9]unhcr oda constant'!K188*'[9]oda contribs constant'!$R$105)+('[9]oda contribs constant'!$S$105*'[9]unrwa oda constant'!K188)+('[9]oda contribs constant'!$T$105*'[9]wfp oda constant adj'!K188)+('[9]eu multilat shares constant'!H$72*'[9]eu total ha constant'!K188)+'[9]Imputed CERF'!K188</f>
        <v>7.09147715580192</v>
      </c>
      <c r="I90" s="71">
        <f>'[9]bilat constant'!L188+('[9]unhcr oda constant'!L188*'[9]oda contribs constant'!$U$105)+('[9]oda contribs constant'!$V$105*'[9]unrwa oda constant'!L188)+('[9]oda contribs constant'!$W$105*'[9]wfp oda constant adj'!L188)+('[9]eu multilat shares constant'!I$72*'[9]eu total ha constant'!L188)+'[9]Imputed CERF'!L188</f>
        <v>7.953038909879062</v>
      </c>
      <c r="J90" s="71">
        <f>'[9]bilat constant'!M188+('[9]unhcr oda constant'!M188*'[9]oda contribs constant'!$X$105)+('[9]oda contribs constant'!$Y$105*'[9]unrwa oda constant'!M188)+('[9]oda contribs constant'!$Z$105*'[9]wfp oda constant adj'!M188)+('[9]eu multilat shares constant'!J$72*'[9]eu total ha constant'!M188)+'[9]Imputed CERF'!M188</f>
        <v>8.664399799327327</v>
      </c>
      <c r="K90" s="71">
        <f>'[9]bilat constant'!N188+('[9]unhcr oda constant'!N188*'[9]oda contribs constant'!$AA$105)+('[9]oda contribs constant'!$AB$105*'[9]unrwa oda constant'!N188)+('[9]oda contribs constant'!$AC$105*'[9]wfp oda constant adj'!N188)+('[9]eu multilat shares constant'!K$72*'[9]eu total ha constant'!N188)+'[9]Imputed CERF'!N188</f>
        <v>9.143615231481942</v>
      </c>
      <c r="L90" s="71">
        <f>'[9]bilat constant'!O188+('[9]unhcr oda constant'!O188*'[9]oda contribs constant'!$AD$105)+('[9]oda contribs constant'!$AE$105*'[9]unrwa oda constant'!O188)+('[9]oda contribs constant'!$AF$105*'[9]wfp oda constant adj'!O188)+('[9]eu multilat shares constant'!L$72*'[9]eu total ha constant'!O188)+'[9]Imputed CERF'!O188</f>
        <v>9.972392336632156</v>
      </c>
      <c r="M90" s="71">
        <f>'[9]bilat constant'!P188+('[9]unhcr oda constant'!P188*'[9]oda contribs constant'!$AG$105)+('[9]oda contribs constant'!$AH$105*'[9]unrwa oda constant'!P188)+('[9]oda contribs constant'!$AI$105*'[9]wfp oda constant adj'!P188)+('[9]eu multilat shares constant'!M$72*'[9]eu total ha constant'!P188)+'[9]Imputed CERF'!P188</f>
        <v>11.713147253530703</v>
      </c>
      <c r="N90" s="71">
        <f>'[9]bilat constant'!Q188+('[9]unhcr oda constant'!Q188*'[9]oda contribs constant'!$AJ$105)+('[9]oda contribs constant'!$AK$105*'[9]unrwa oda constant'!Q188)+('[9]oda contribs constant'!$AL$105*'[9]wfp oda constant adj'!Q188)+('[9]eu multilat shares constant'!N$72*'[9]eu total ha constant'!Q188)+'[9]Imputed CERF'!Q188</f>
        <v>12.60391233322748</v>
      </c>
      <c r="O90" s="71">
        <f>'[9]bilat constant'!R188+('[9]unhcr oda constant'!R188*'[9]oda contribs constant'!$AM$105)+('[9]oda contribs constant'!$AN$105*'[9]unrwa oda constant'!R188)+('[9]oda contribs constant'!$AO$105*'[9]wfp oda constant adj'!R188)+('[9]eu multilat shares constant'!O$72*'[9]eu total ha constant'!R188)+'[9]Imputed CERF'!R188</f>
        <v>9.411687326192702</v>
      </c>
      <c r="P90" s="71">
        <f>'[9]bilat constant'!S188+('[9]unhcr oda constant'!S188*'[9]oda contribs constant'!$AP$105)+('[9]oda contribs constant'!$AQ$105*'[9]unrwa oda constant'!S188)+('[9]oda contribs constant'!$AR$105*'[9]wfp oda constant adj'!S188)+('[9]eu multilat shares constant'!P$72*'[9]eu total ha constant'!S188)+'[9]Imputed CERF'!S188</f>
        <v>16.303722279348122</v>
      </c>
      <c r="Q90" s="71">
        <f>'[9]bilat constant'!T188+('[9]unhcr oda constant'!T188*'[9]oda contribs constant'!$AS$105)+('[9]oda contribs constant'!$AT$105*'[9]unrwa oda constant'!T188)+('[9]oda contribs constant'!$AU$105*'[9]wfp oda constant adj'!T188)+('[9]eu multilat shares constant'!Q$72*'[9]eu total ha constant'!T188)+'[9]Imputed CERF'!T188</f>
        <v>13.462222344158672</v>
      </c>
      <c r="S90" s="74">
        <f t="shared" si="2"/>
        <v>-0.17428534947438168</v>
      </c>
    </row>
    <row r="91" spans="1:19" ht="13.5">
      <c r="A91" s="7" t="s">
        <v>145</v>
      </c>
      <c r="B91" s="91" t="s">
        <v>99</v>
      </c>
      <c r="C91" s="71">
        <f>'[9]bilat constant'!F170+('[9]unhcr oda constant'!F170*'[9]oda contribs constant'!$C$105)+('[9]oda contribs constant'!$D$105*'[9]unrwa oda constant'!F170)+('[9]oda contribs constant'!$E$105*'[9]wfp oda constant adj'!F170)+('[9]eu multilat shares constant'!C$72*'[9]eu total ha constant'!F170)+'[9]Imputed CERF'!F170</f>
        <v>0</v>
      </c>
      <c r="D91" s="71">
        <f>'[9]bilat constant'!G170+('[9]unhcr oda constant'!G170*'[9]oda contribs constant'!$F$105)+('[9]oda contribs constant'!$G$105*'[9]unrwa oda constant'!G170)+('[9]oda contribs constant'!$H$105*'[9]wfp oda constant adj'!G170)+('[9]eu multilat shares constant'!D$72*'[9]eu total ha constant'!G170)+'[9]Imputed CERF'!G170</f>
        <v>0.15</v>
      </c>
      <c r="E91" s="71">
        <f>'[9]bilat constant'!H170+('[9]unhcr oda constant'!H170*'[9]oda contribs constant'!$I$105)+('[9]oda contribs constant'!$J$105*'[9]unrwa oda constant'!H170)+('[9]oda contribs constant'!$K$105*'[9]wfp oda constant adj'!H170)+('[9]eu multilat shares constant'!E$72*'[9]eu total ha constant'!H170)+'[9]Imputed CERF'!H170</f>
        <v>0.014530797451245414</v>
      </c>
      <c r="F91" s="71">
        <f>'[9]bilat constant'!I170+('[9]unhcr oda constant'!I170*'[9]oda contribs constant'!$L$105)+('[9]oda contribs constant'!$M$105*'[9]unrwa oda constant'!I170)+('[9]oda contribs constant'!$N$105*'[9]wfp oda constant adj'!I170)+('[9]eu multilat shares constant'!F$72*'[9]eu total ha constant'!I170)+'[9]Imputed CERF'!I170</f>
        <v>0.20274179075362508</v>
      </c>
      <c r="G91" s="71">
        <f>'[9]bilat constant'!J170+('[9]unhcr oda constant'!J170*'[9]oda contribs constant'!$O$105)+('[9]oda contribs constant'!$P$105*'[9]unrwa oda constant'!J170)+('[9]oda contribs constant'!$Q$105*'[9]wfp oda constant adj'!J170)+('[9]eu multilat shares constant'!G$72*'[9]eu total ha constant'!J170)+'[9]Imputed CERF'!J170</f>
        <v>0.004819680156657963</v>
      </c>
      <c r="H91" s="71">
        <f>'[9]bilat constant'!K170+('[9]unhcr oda constant'!K170*'[9]oda contribs constant'!$R$105)+('[9]oda contribs constant'!$S$105*'[9]unrwa oda constant'!K170)+('[9]oda contribs constant'!$T$105*'[9]wfp oda constant adj'!K170)+('[9]eu multilat shares constant'!H$72*'[9]eu total ha constant'!K170)+'[9]Imputed CERF'!K170</f>
        <v>0.08205305410122164</v>
      </c>
      <c r="I91" s="71">
        <f>'[9]bilat constant'!L170+('[9]unhcr oda constant'!L170*'[9]oda contribs constant'!$U$105)+('[9]oda contribs constant'!$V$105*'[9]unrwa oda constant'!L170)+('[9]oda contribs constant'!$W$105*'[9]wfp oda constant adj'!L170)+('[9]eu multilat shares constant'!I$72*'[9]eu total ha constant'!L170)+'[9]Imputed CERF'!L170</f>
        <v>0.04509043771855782</v>
      </c>
      <c r="J91" s="71">
        <f>'[9]bilat constant'!M170+('[9]unhcr oda constant'!M170*'[9]oda contribs constant'!$X$105)+('[9]oda contribs constant'!$Y$105*'[9]unrwa oda constant'!M170)+('[9]oda contribs constant'!$Z$105*'[9]wfp oda constant adj'!M170)+('[9]eu multilat shares constant'!J$72*'[9]eu total ha constant'!M170)+'[9]Imputed CERF'!M170</f>
        <v>0.05371414374124768</v>
      </c>
      <c r="K91" s="71">
        <f>'[9]bilat constant'!N170+('[9]unhcr oda constant'!N170*'[9]oda contribs constant'!$AA$105)+('[9]oda contribs constant'!$AB$105*'[9]unrwa oda constant'!N170)+('[9]oda contribs constant'!$AC$105*'[9]wfp oda constant adj'!N170)+('[9]eu multilat shares constant'!K$72*'[9]eu total ha constant'!N170)+'[9]Imputed CERF'!N170</f>
        <v>0.02320792304627469</v>
      </c>
      <c r="L91" s="71">
        <f>'[9]bilat constant'!O170+('[9]unhcr oda constant'!O170*'[9]oda contribs constant'!$AD$105)+('[9]oda contribs constant'!$AE$105*'[9]unrwa oda constant'!O170)+('[9]oda contribs constant'!$AF$105*'[9]wfp oda constant adj'!O170)+('[9]eu multilat shares constant'!L$72*'[9]eu total ha constant'!O170)+'[9]Imputed CERF'!O170</f>
        <v>0.04047121995282782</v>
      </c>
      <c r="M91" s="71">
        <f>'[9]bilat constant'!P170+('[9]unhcr oda constant'!P170*'[9]oda contribs constant'!$AG$105)+('[9]oda contribs constant'!$AH$105*'[9]unrwa oda constant'!P170)+('[9]oda contribs constant'!$AI$105*'[9]wfp oda constant adj'!P170)+('[9]eu multilat shares constant'!M$72*'[9]eu total ha constant'!P170)+'[9]Imputed CERF'!P170</f>
        <v>0.015483983211186743</v>
      </c>
      <c r="N91" s="71">
        <f>'[9]bilat constant'!Q170+('[9]unhcr oda constant'!Q170*'[9]oda contribs constant'!$AJ$105)+('[9]oda contribs constant'!$AK$105*'[9]unrwa oda constant'!Q170)+('[9]oda contribs constant'!$AL$105*'[9]wfp oda constant adj'!Q170)+('[9]eu multilat shares constant'!N$72*'[9]eu total ha constant'!Q170)+'[9]Imputed CERF'!Q170</f>
        <v>0.01747970823735878</v>
      </c>
      <c r="O91" s="71">
        <f>'[9]bilat constant'!R170+('[9]unhcr oda constant'!R170*'[9]oda contribs constant'!$AM$105)+('[9]oda contribs constant'!$AN$105*'[9]unrwa oda constant'!R170)+('[9]oda contribs constant'!$AO$105*'[9]wfp oda constant adj'!R170)+('[9]eu multilat shares constant'!O$72*'[9]eu total ha constant'!R170)+'[9]Imputed CERF'!R170</f>
        <v>0.02959602009993497</v>
      </c>
      <c r="P91" s="71">
        <f>'[9]bilat constant'!S170+('[9]unhcr oda constant'!S170*'[9]oda contribs constant'!$AP$105)+('[9]oda contribs constant'!$AQ$105*'[9]unrwa oda constant'!S170)+('[9]oda contribs constant'!$AR$105*'[9]wfp oda constant adj'!S170)+('[9]eu multilat shares constant'!P$72*'[9]eu total ha constant'!S170)+'[9]Imputed CERF'!S170</f>
        <v>0.1279456535355345</v>
      </c>
      <c r="Q91" s="71">
        <f>'[9]bilat constant'!T170+('[9]unhcr oda constant'!T170*'[9]oda contribs constant'!$AS$105)+('[9]oda contribs constant'!$AT$105*'[9]unrwa oda constant'!T170)+('[9]oda contribs constant'!$AU$105*'[9]wfp oda constant adj'!T170)+('[9]eu multilat shares constant'!Q$72*'[9]eu total ha constant'!T170)+'[9]Imputed CERF'!T170</f>
        <v>0.01980154392861866</v>
      </c>
      <c r="S91" s="74">
        <f t="shared" si="2"/>
        <v>-0.8452347275468866</v>
      </c>
    </row>
    <row r="92" spans="1:19" ht="13.5">
      <c r="A92" s="7" t="s">
        <v>20</v>
      </c>
      <c r="B92" s="91" t="s">
        <v>99</v>
      </c>
      <c r="C92" s="71">
        <f>'[9]bilat constant'!F61+('[9]unhcr oda constant'!F61*'[9]oda contribs constant'!$C$105)+('[9]oda contribs constant'!$D$105*'[9]unrwa oda constant'!F61)+('[9]oda contribs constant'!$E$105*'[9]wfp oda constant adj'!F61)+('[9]eu multilat shares constant'!C$72*'[9]eu total ha constant'!F61)+'[9]Imputed CERF'!F61</f>
        <v>3.2492825567951567</v>
      </c>
      <c r="D92" s="71">
        <f>'[9]bilat constant'!G61+('[9]unhcr oda constant'!G61*'[9]oda contribs constant'!$F$105)+('[9]oda contribs constant'!$G$105*'[9]unrwa oda constant'!G61)+('[9]oda contribs constant'!$H$105*'[9]wfp oda constant adj'!G61)+('[9]eu multilat shares constant'!D$72*'[9]eu total ha constant'!G61)+'[9]Imputed CERF'!G61</f>
        <v>1.35261761548472</v>
      </c>
      <c r="E92" s="71">
        <f>'[9]bilat constant'!H61+('[9]unhcr oda constant'!H61*'[9]oda contribs constant'!$I$105)+('[9]oda contribs constant'!$J$105*'[9]unrwa oda constant'!H61)+('[9]oda contribs constant'!$K$105*'[9]wfp oda constant adj'!H61)+('[9]eu multilat shares constant'!E$72*'[9]eu total ha constant'!H61)+'[9]Imputed CERF'!H61</f>
        <v>6.376909948824271</v>
      </c>
      <c r="F92" s="71">
        <f>'[9]bilat constant'!I61+('[9]unhcr oda constant'!I61*'[9]oda contribs constant'!$L$105)+('[9]oda contribs constant'!$M$105*'[9]unrwa oda constant'!I61)+('[9]oda contribs constant'!$N$105*'[9]wfp oda constant adj'!I61)+('[9]eu multilat shares constant'!F$72*'[9]eu total ha constant'!I61)+'[9]Imputed CERF'!I61</f>
        <v>7.808174328197456</v>
      </c>
      <c r="G92" s="71">
        <f>'[9]bilat constant'!J61+('[9]unhcr oda constant'!J61*'[9]oda contribs constant'!$O$105)+('[9]oda contribs constant'!$P$105*'[9]unrwa oda constant'!J61)+('[9]oda contribs constant'!$Q$105*'[9]wfp oda constant adj'!J61)+('[9]eu multilat shares constant'!G$72*'[9]eu total ha constant'!J61)+'[9]Imputed CERF'!J61</f>
        <v>6.139466653250985</v>
      </c>
      <c r="H92" s="71">
        <f>'[9]bilat constant'!K61+('[9]unhcr oda constant'!K61*'[9]oda contribs constant'!$R$105)+('[9]oda contribs constant'!$S$105*'[9]unrwa oda constant'!K61)+('[9]oda contribs constant'!$T$105*'[9]wfp oda constant adj'!K61)+('[9]eu multilat shares constant'!H$72*'[9]eu total ha constant'!K61)+'[9]Imputed CERF'!K61</f>
        <v>9.071413098530735</v>
      </c>
      <c r="I92" s="71">
        <f>'[9]bilat constant'!L61+('[9]unhcr oda constant'!L61*'[9]oda contribs constant'!$U$105)+('[9]oda contribs constant'!$V$105*'[9]unrwa oda constant'!L61)+('[9]oda contribs constant'!$W$105*'[9]wfp oda constant adj'!L61)+('[9]eu multilat shares constant'!I$72*'[9]eu total ha constant'!L61)+'[9]Imputed CERF'!L61</f>
        <v>8.608261089386891</v>
      </c>
      <c r="J92" s="71">
        <f>'[9]bilat constant'!M61+('[9]unhcr oda constant'!M61*'[9]oda contribs constant'!$X$105)+('[9]oda contribs constant'!$Y$105*'[9]unrwa oda constant'!M61)+('[9]oda contribs constant'!$Z$105*'[9]wfp oda constant adj'!M61)+('[9]eu multilat shares constant'!J$72*'[9]eu total ha constant'!M61)+'[9]Imputed CERF'!M61</f>
        <v>7.239157921582784</v>
      </c>
      <c r="K92" s="71">
        <f>'[9]bilat constant'!N61+('[9]unhcr oda constant'!N61*'[9]oda contribs constant'!$AA$105)+('[9]oda contribs constant'!$AB$105*'[9]unrwa oda constant'!N61)+('[9]oda contribs constant'!$AC$105*'[9]wfp oda constant adj'!N61)+('[9]eu multilat shares constant'!K$72*'[9]eu total ha constant'!N61)+'[9]Imputed CERF'!N61</f>
        <v>4.782803887866594</v>
      </c>
      <c r="L92" s="71">
        <f>'[9]bilat constant'!O61+('[9]unhcr oda constant'!O61*'[9]oda contribs constant'!$AD$105)+('[9]oda contribs constant'!$AE$105*'[9]unrwa oda constant'!O61)+('[9]oda contribs constant'!$AF$105*'[9]wfp oda constant adj'!O61)+('[9]eu multilat shares constant'!L$72*'[9]eu total ha constant'!O61)+'[9]Imputed CERF'!O61</f>
        <v>5.77604175498378</v>
      </c>
      <c r="M92" s="71">
        <f>'[9]bilat constant'!P61+('[9]unhcr oda constant'!P61*'[9]oda contribs constant'!$AG$105)+('[9]oda contribs constant'!$AH$105*'[9]unrwa oda constant'!P61)+('[9]oda contribs constant'!$AI$105*'[9]wfp oda constant adj'!P61)+('[9]eu multilat shares constant'!M$72*'[9]eu total ha constant'!P61)+'[9]Imputed CERF'!P61</f>
        <v>2.549264406952356</v>
      </c>
      <c r="N92" s="71">
        <f>'[9]bilat constant'!Q61+('[9]unhcr oda constant'!Q61*'[9]oda contribs constant'!$AJ$105)+('[9]oda contribs constant'!$AK$105*'[9]unrwa oda constant'!Q61)+('[9]oda contribs constant'!$AL$105*'[9]wfp oda constant adj'!Q61)+('[9]eu multilat shares constant'!N$72*'[9]eu total ha constant'!Q61)+'[9]Imputed CERF'!Q61</f>
        <v>10.407803742267745</v>
      </c>
      <c r="O92" s="71">
        <f>'[9]bilat constant'!R61+('[9]unhcr oda constant'!R61*'[9]oda contribs constant'!$AM$105)+('[9]oda contribs constant'!$AN$105*'[9]unrwa oda constant'!R61)+('[9]oda contribs constant'!$AO$105*'[9]wfp oda constant adj'!R61)+('[9]eu multilat shares constant'!O$72*'[9]eu total ha constant'!R61)+'[9]Imputed CERF'!R61</f>
        <v>8.976716035700719</v>
      </c>
      <c r="P92" s="71">
        <f>'[9]bilat constant'!S61+('[9]unhcr oda constant'!S61*'[9]oda contribs constant'!$AP$105)+('[9]oda contribs constant'!$AQ$105*'[9]unrwa oda constant'!S61)+('[9]oda contribs constant'!$AR$105*'[9]wfp oda constant adj'!S61)+('[9]eu multilat shares constant'!P$72*'[9]eu total ha constant'!S61)+'[9]Imputed CERF'!S61</f>
        <v>15.815382702853839</v>
      </c>
      <c r="Q92" s="71">
        <f>'[9]bilat constant'!T61+('[9]unhcr oda constant'!T61*'[9]oda contribs constant'!$AS$105)+('[9]oda contribs constant'!$AT$105*'[9]unrwa oda constant'!T61)+('[9]oda contribs constant'!$AU$105*'[9]wfp oda constant adj'!T61)+('[9]eu multilat shares constant'!Q$72*'[9]eu total ha constant'!T61)+'[9]Imputed CERF'!T61</f>
        <v>19.15083077554858</v>
      </c>
      <c r="S92" s="74">
        <f t="shared" si="2"/>
        <v>0.2108989795164976</v>
      </c>
    </row>
    <row r="93" spans="1:19" ht="13.5">
      <c r="A93" s="7" t="s">
        <v>146</v>
      </c>
      <c r="B93" s="91" t="s">
        <v>99</v>
      </c>
      <c r="C93" s="71">
        <f>'[9]bilat constant'!F204+('[9]unhcr oda constant'!F204*'[9]oda contribs constant'!$C$105)+('[9]oda contribs constant'!$D$105*'[9]unrwa oda constant'!F204)+('[9]oda contribs constant'!$E$105*'[9]wfp oda constant adj'!F204)+('[9]eu multilat shares constant'!C$72*'[9]eu total ha constant'!F204)+'[9]Imputed CERF'!F204</f>
        <v>0</v>
      </c>
      <c r="D93" s="71">
        <f>'[9]bilat constant'!G204+('[9]unhcr oda constant'!G204*'[9]oda contribs constant'!$F$105)+('[9]oda contribs constant'!$G$105*'[9]unrwa oda constant'!G204)+('[9]oda contribs constant'!$H$105*'[9]wfp oda constant adj'!G204)+('[9]eu multilat shares constant'!D$72*'[9]eu total ha constant'!G204)+'[9]Imputed CERF'!G204</f>
        <v>0</v>
      </c>
      <c r="E93" s="71">
        <f>'[9]bilat constant'!H204+('[9]unhcr oda constant'!H204*'[9]oda contribs constant'!$I$105)+('[9]oda contribs constant'!$J$105*'[9]unrwa oda constant'!H204)+('[9]oda contribs constant'!$K$105*'[9]wfp oda constant adj'!H204)+('[9]eu multilat shares constant'!E$72*'[9]eu total ha constant'!H204)+'[9]Imputed CERF'!H204</f>
        <v>0</v>
      </c>
      <c r="F93" s="71">
        <f>'[9]bilat constant'!I204+('[9]unhcr oda constant'!I204*'[9]oda contribs constant'!$L$105)+('[9]oda contribs constant'!$M$105*'[9]unrwa oda constant'!I204)+('[9]oda contribs constant'!$N$105*'[9]wfp oda constant adj'!I204)+('[9]eu multilat shares constant'!F$72*'[9]eu total ha constant'!I204)+'[9]Imputed CERF'!I204</f>
        <v>0</v>
      </c>
      <c r="G93" s="71">
        <f>'[9]bilat constant'!J204+('[9]unhcr oda constant'!J204*'[9]oda contribs constant'!$O$105)+('[9]oda contribs constant'!$P$105*'[9]unrwa oda constant'!J204)+('[9]oda contribs constant'!$Q$105*'[9]wfp oda constant adj'!J204)+('[9]eu multilat shares constant'!G$72*'[9]eu total ha constant'!J204)+'[9]Imputed CERF'!J204</f>
        <v>0</v>
      </c>
      <c r="H93" s="71">
        <f>'[9]bilat constant'!K204+('[9]unhcr oda constant'!K204*'[9]oda contribs constant'!$R$105)+('[9]oda contribs constant'!$S$105*'[9]unrwa oda constant'!K204)+('[9]oda contribs constant'!$T$105*'[9]wfp oda constant adj'!K204)+('[9]eu multilat shares constant'!H$72*'[9]eu total ha constant'!K204)+'[9]Imputed CERF'!K204</f>
        <v>0</v>
      </c>
      <c r="I93" s="71">
        <f>'[9]bilat constant'!L204+('[9]unhcr oda constant'!L204*'[9]oda contribs constant'!$U$105)+('[9]oda contribs constant'!$V$105*'[9]unrwa oda constant'!L204)+('[9]oda contribs constant'!$W$105*'[9]wfp oda constant adj'!L204)+('[9]eu multilat shares constant'!I$72*'[9]eu total ha constant'!L204)+'[9]Imputed CERF'!L204</f>
        <v>0</v>
      </c>
      <c r="J93" s="71">
        <f>'[9]bilat constant'!M204+('[9]unhcr oda constant'!M204*'[9]oda contribs constant'!$X$105)+('[9]oda contribs constant'!$Y$105*'[9]unrwa oda constant'!M204)+('[9]oda contribs constant'!$Z$105*'[9]wfp oda constant adj'!M204)+('[9]eu multilat shares constant'!J$72*'[9]eu total ha constant'!M204)+'[9]Imputed CERF'!M204</f>
        <v>0</v>
      </c>
      <c r="K93" s="71">
        <f>'[9]bilat constant'!N204+('[9]unhcr oda constant'!N204*'[9]oda contribs constant'!$AA$105)+('[9]oda contribs constant'!$AB$105*'[9]unrwa oda constant'!N204)+('[9]oda contribs constant'!$AC$105*'[9]wfp oda constant adj'!N204)+('[9]eu multilat shares constant'!K$72*'[9]eu total ha constant'!N204)+'[9]Imputed CERF'!N204</f>
        <v>0</v>
      </c>
      <c r="L93" s="71">
        <f>'[9]bilat constant'!O204+('[9]unhcr oda constant'!O204*'[9]oda contribs constant'!$AD$105)+('[9]oda contribs constant'!$AE$105*'[9]unrwa oda constant'!O204)+('[9]oda contribs constant'!$AF$105*'[9]wfp oda constant adj'!O204)+('[9]eu multilat shares constant'!L$72*'[9]eu total ha constant'!O204)+'[9]Imputed CERF'!O204</f>
        <v>0</v>
      </c>
      <c r="M93" s="71">
        <f>'[9]bilat constant'!P204+('[9]unhcr oda constant'!P204*'[9]oda contribs constant'!$AG$105)+('[9]oda contribs constant'!$AH$105*'[9]unrwa oda constant'!P204)+('[9]oda contribs constant'!$AI$105*'[9]wfp oda constant adj'!P204)+('[9]eu multilat shares constant'!M$72*'[9]eu total ha constant'!P204)+'[9]Imputed CERF'!P204</f>
        <v>0</v>
      </c>
      <c r="N93" s="71">
        <f>'[9]bilat constant'!Q204+('[9]unhcr oda constant'!Q204*'[9]oda contribs constant'!$AJ$105)+('[9]oda contribs constant'!$AK$105*'[9]unrwa oda constant'!Q204)+('[9]oda contribs constant'!$AL$105*'[9]wfp oda constant adj'!Q204)+('[9]eu multilat shares constant'!N$72*'[9]eu total ha constant'!Q204)+'[9]Imputed CERF'!Q204</f>
        <v>0</v>
      </c>
      <c r="O93" s="71">
        <f>'[9]bilat constant'!R204+('[9]unhcr oda constant'!R204*'[9]oda contribs constant'!$AM$105)+('[9]oda contribs constant'!$AN$105*'[9]unrwa oda constant'!R204)+('[9]oda contribs constant'!$AO$105*'[9]wfp oda constant adj'!R204)+('[9]eu multilat shares constant'!O$72*'[9]eu total ha constant'!R204)+'[9]Imputed CERF'!R204</f>
        <v>0</v>
      </c>
      <c r="P93" s="71">
        <f>'[9]bilat constant'!S204+('[9]unhcr oda constant'!S204*'[9]oda contribs constant'!$AP$105)+('[9]oda contribs constant'!$AQ$105*'[9]unrwa oda constant'!S204)+('[9]oda contribs constant'!$AR$105*'[9]wfp oda constant adj'!S204)+('[9]eu multilat shares constant'!P$72*'[9]eu total ha constant'!S204)+'[9]Imputed CERF'!S204</f>
        <v>0</v>
      </c>
      <c r="Q93" s="71">
        <f>'[9]bilat constant'!T204+('[9]unhcr oda constant'!T204*'[9]oda contribs constant'!$AS$105)+('[9]oda contribs constant'!$AT$105*'[9]unrwa oda constant'!T204)+('[9]oda contribs constant'!$AU$105*'[9]wfp oda constant adj'!T204)+('[9]eu multilat shares constant'!Q$72*'[9]eu total ha constant'!T204)+'[9]Imputed CERF'!T204</f>
        <v>0</v>
      </c>
      <c r="S93" s="74" t="e">
        <f t="shared" si="2"/>
        <v>#DIV/0!</v>
      </c>
    </row>
    <row r="94" spans="1:19" ht="13.5">
      <c r="A94" s="7" t="s">
        <v>147</v>
      </c>
      <c r="B94" s="91" t="s">
        <v>99</v>
      </c>
      <c r="C94" s="71">
        <f>'[9]bilat constant'!F148+('[9]unhcr oda constant'!F148*'[9]oda contribs constant'!$C$105)+('[9]oda contribs constant'!$D$105*'[9]unrwa oda constant'!F148)+('[9]oda contribs constant'!$E$105*'[9]wfp oda constant adj'!F148)+('[9]eu multilat shares constant'!C$72*'[9]eu total ha constant'!F148)+'[9]Imputed CERF'!F148</f>
        <v>0</v>
      </c>
      <c r="D94" s="71">
        <f>'[9]bilat constant'!G148+('[9]unhcr oda constant'!G148*'[9]oda contribs constant'!$F$105)+('[9]oda contribs constant'!$G$105*'[9]unrwa oda constant'!G148)+('[9]oda contribs constant'!$H$105*'[9]wfp oda constant adj'!G148)+('[9]eu multilat shares constant'!D$72*'[9]eu total ha constant'!G148)+'[9]Imputed CERF'!G148</f>
        <v>0.46857967192954975</v>
      </c>
      <c r="E94" s="71">
        <f>'[9]bilat constant'!H148+('[9]unhcr oda constant'!H148*'[9]oda contribs constant'!$I$105)+('[9]oda contribs constant'!$J$105*'[9]unrwa oda constant'!H148)+('[9]oda contribs constant'!$K$105*'[9]wfp oda constant adj'!H148)+('[9]eu multilat shares constant'!E$72*'[9]eu total ha constant'!H148)+'[9]Imputed CERF'!H148</f>
        <v>0.01</v>
      </c>
      <c r="F94" s="71">
        <f>'[9]bilat constant'!I148+('[9]unhcr oda constant'!I148*'[9]oda contribs constant'!$L$105)+('[9]oda contribs constant'!$M$105*'[9]unrwa oda constant'!I148)+('[9]oda contribs constant'!$N$105*'[9]wfp oda constant adj'!I148)+('[9]eu multilat shares constant'!F$72*'[9]eu total ha constant'!I148)+'[9]Imputed CERF'!I148</f>
        <v>0.016803984142049172</v>
      </c>
      <c r="G94" s="71">
        <f>'[9]bilat constant'!J148+('[9]unhcr oda constant'!J148*'[9]oda contribs constant'!$O$105)+('[9]oda contribs constant'!$P$105*'[9]unrwa oda constant'!J148)+('[9]oda contribs constant'!$Q$105*'[9]wfp oda constant adj'!J148)+('[9]eu multilat shares constant'!G$72*'[9]eu total ha constant'!J148)+'[9]Imputed CERF'!J148</f>
        <v>0</v>
      </c>
      <c r="H94" s="71">
        <f>'[9]bilat constant'!K148+('[9]unhcr oda constant'!K148*'[9]oda contribs constant'!$R$105)+('[9]oda contribs constant'!$S$105*'[9]unrwa oda constant'!K148)+('[9]oda contribs constant'!$T$105*'[9]wfp oda constant adj'!K148)+('[9]eu multilat shares constant'!H$72*'[9]eu total ha constant'!K148)+'[9]Imputed CERF'!K148</f>
        <v>0</v>
      </c>
      <c r="I94" s="71">
        <f>'[9]bilat constant'!L148+('[9]unhcr oda constant'!L148*'[9]oda contribs constant'!$U$105)+('[9]oda contribs constant'!$V$105*'[9]unrwa oda constant'!L148)+('[9]oda contribs constant'!$W$105*'[9]wfp oda constant adj'!L148)+('[9]eu multilat shares constant'!I$72*'[9]eu total ha constant'!L148)+'[9]Imputed CERF'!L148</f>
        <v>0</v>
      </c>
      <c r="J94" s="71">
        <f>'[9]bilat constant'!M148+('[9]unhcr oda constant'!M148*'[9]oda contribs constant'!$X$105)+('[9]oda contribs constant'!$Y$105*'[9]unrwa oda constant'!M148)+('[9]oda contribs constant'!$Z$105*'[9]wfp oda constant adj'!M148)+('[9]eu multilat shares constant'!J$72*'[9]eu total ha constant'!M148)+'[9]Imputed CERF'!M148</f>
        <v>0</v>
      </c>
      <c r="K94" s="71">
        <f>'[9]bilat constant'!N148+('[9]unhcr oda constant'!N148*'[9]oda contribs constant'!$AA$105)+('[9]oda contribs constant'!$AB$105*'[9]unrwa oda constant'!N148)+('[9]oda contribs constant'!$AC$105*'[9]wfp oda constant adj'!N148)+('[9]eu multilat shares constant'!K$72*'[9]eu total ha constant'!N148)+'[9]Imputed CERF'!N148</f>
        <v>0</v>
      </c>
      <c r="L94" s="71">
        <f>'[9]bilat constant'!O148+('[9]unhcr oda constant'!O148*'[9]oda contribs constant'!$AD$105)+('[9]oda contribs constant'!$AE$105*'[9]unrwa oda constant'!O148)+('[9]oda contribs constant'!$AF$105*'[9]wfp oda constant adj'!O148)+('[9]eu multilat shares constant'!L$72*'[9]eu total ha constant'!O148)+'[9]Imputed CERF'!O148</f>
        <v>0</v>
      </c>
      <c r="M94" s="71">
        <f>'[9]bilat constant'!P148+('[9]unhcr oda constant'!P148*'[9]oda contribs constant'!$AG$105)+('[9]oda contribs constant'!$AH$105*'[9]unrwa oda constant'!P148)+('[9]oda contribs constant'!$AI$105*'[9]wfp oda constant adj'!P148)+('[9]eu multilat shares constant'!M$72*'[9]eu total ha constant'!P148)+'[9]Imputed CERF'!P148</f>
        <v>0</v>
      </c>
      <c r="N94" s="71">
        <f>'[9]bilat constant'!Q148+('[9]unhcr oda constant'!Q148*'[9]oda contribs constant'!$AJ$105)+('[9]oda contribs constant'!$AK$105*'[9]unrwa oda constant'!Q148)+('[9]oda contribs constant'!$AL$105*'[9]wfp oda constant adj'!Q148)+('[9]eu multilat shares constant'!N$72*'[9]eu total ha constant'!Q148)+'[9]Imputed CERF'!Q148</f>
        <v>0</v>
      </c>
      <c r="O94" s="71">
        <f>'[9]bilat constant'!R148+('[9]unhcr oda constant'!R148*'[9]oda contribs constant'!$AM$105)+('[9]oda contribs constant'!$AN$105*'[9]unrwa oda constant'!R148)+('[9]oda contribs constant'!$AO$105*'[9]wfp oda constant adj'!R148)+('[9]eu multilat shares constant'!O$72*'[9]eu total ha constant'!R148)+'[9]Imputed CERF'!R148</f>
        <v>0.1901298804234175</v>
      </c>
      <c r="P94" s="71">
        <f>'[9]bilat constant'!S148+('[9]unhcr oda constant'!S148*'[9]oda contribs constant'!$AP$105)+('[9]oda contribs constant'!$AQ$105*'[9]unrwa oda constant'!S148)+('[9]oda contribs constant'!$AR$105*'[9]wfp oda constant adj'!S148)+('[9]eu multilat shares constant'!P$72*'[9]eu total ha constant'!S148)+'[9]Imputed CERF'!S148</f>
        <v>0</v>
      </c>
      <c r="Q94" s="71">
        <f>'[9]bilat constant'!T148+('[9]unhcr oda constant'!T148*'[9]oda contribs constant'!$AS$105)+('[9]oda contribs constant'!$AT$105*'[9]unrwa oda constant'!T148)+('[9]oda contribs constant'!$AU$105*'[9]wfp oda constant adj'!T148)+('[9]eu multilat shares constant'!Q$72*'[9]eu total ha constant'!T148)+'[9]Imputed CERF'!T148</f>
        <v>0.9471957848295793</v>
      </c>
      <c r="S94" s="74" t="e">
        <f t="shared" si="2"/>
        <v>#DIV/0!</v>
      </c>
    </row>
    <row r="95" spans="1:19" ht="13.5">
      <c r="A95" s="7" t="s">
        <v>148</v>
      </c>
      <c r="B95" s="91" t="s">
        <v>99</v>
      </c>
      <c r="C95" s="71">
        <f>'[9]bilat constant'!F149+('[9]unhcr oda constant'!F149*'[9]oda contribs constant'!$C$105)+('[9]oda contribs constant'!$D$105*'[9]unrwa oda constant'!F149)+('[9]oda contribs constant'!$E$105*'[9]wfp oda constant adj'!F149)+('[9]eu multilat shares constant'!C$72*'[9]eu total ha constant'!F149)+'[9]Imputed CERF'!F149</f>
        <v>0.21630562340043144</v>
      </c>
      <c r="D95" s="71">
        <f>'[9]bilat constant'!G149+('[9]unhcr oda constant'!G149*'[9]oda contribs constant'!$F$105)+('[9]oda contribs constant'!$G$105*'[9]unrwa oda constant'!G149)+('[9]oda contribs constant'!$H$105*'[9]wfp oda constant adj'!G149)+('[9]eu multilat shares constant'!D$72*'[9]eu total ha constant'!G149)+'[9]Imputed CERF'!G149</f>
        <v>0.5476442366217591</v>
      </c>
      <c r="E95" s="71">
        <f>'[9]bilat constant'!H149+('[9]unhcr oda constant'!H149*'[9]oda contribs constant'!$I$105)+('[9]oda contribs constant'!$J$105*'[9]unrwa oda constant'!H149)+('[9]oda contribs constant'!$K$105*'[9]wfp oda constant adj'!H149)+('[9]eu multilat shares constant'!E$72*'[9]eu total ha constant'!H149)+'[9]Imputed CERF'!H149</f>
        <v>9.438618570479822</v>
      </c>
      <c r="F95" s="71">
        <f>'[9]bilat constant'!I149+('[9]unhcr oda constant'!I149*'[9]oda contribs constant'!$L$105)+('[9]oda contribs constant'!$M$105*'[9]unrwa oda constant'!I149)+('[9]oda contribs constant'!$N$105*'[9]wfp oda constant adj'!I149)+('[9]eu multilat shares constant'!F$72*'[9]eu total ha constant'!I149)+'[9]Imputed CERF'!I149</f>
        <v>6.387258682904727</v>
      </c>
      <c r="G95" s="71">
        <f>'[9]bilat constant'!J149+('[9]unhcr oda constant'!J149*'[9]oda contribs constant'!$O$105)+('[9]oda contribs constant'!$P$105*'[9]unrwa oda constant'!J149)+('[9]oda contribs constant'!$Q$105*'[9]wfp oda constant adj'!J149)+('[9]eu multilat shares constant'!G$72*'[9]eu total ha constant'!J149)+'[9]Imputed CERF'!J149</f>
        <v>5.20067648990487</v>
      </c>
      <c r="H95" s="71">
        <f>'[9]bilat constant'!K149+('[9]unhcr oda constant'!K149*'[9]oda contribs constant'!$R$105)+('[9]oda contribs constant'!$S$105*'[9]unrwa oda constant'!K149)+('[9]oda contribs constant'!$T$105*'[9]wfp oda constant adj'!K149)+('[9]eu multilat shares constant'!H$72*'[9]eu total ha constant'!K149)+'[9]Imputed CERF'!K149</f>
        <v>4.111083401016558</v>
      </c>
      <c r="I95" s="71">
        <f>'[9]bilat constant'!L149+('[9]unhcr oda constant'!L149*'[9]oda contribs constant'!$U$105)+('[9]oda contribs constant'!$V$105*'[9]unrwa oda constant'!L149)+('[9]oda contribs constant'!$W$105*'[9]wfp oda constant adj'!L149)+('[9]eu multilat shares constant'!I$72*'[9]eu total ha constant'!L149)+'[9]Imputed CERF'!L149</f>
        <v>47.87263161423049</v>
      </c>
      <c r="J95" s="71">
        <f>'[9]bilat constant'!M149+('[9]unhcr oda constant'!M149*'[9]oda contribs constant'!$X$105)+('[9]oda contribs constant'!$Y$105*'[9]unrwa oda constant'!M149)+('[9]oda contribs constant'!$Z$105*'[9]wfp oda constant adj'!M149)+('[9]eu multilat shares constant'!J$72*'[9]eu total ha constant'!M149)+'[9]Imputed CERF'!M149</f>
        <v>60.10156583850333</v>
      </c>
      <c r="K95" s="71">
        <f>'[9]bilat constant'!N149+('[9]unhcr oda constant'!N149*'[9]oda contribs constant'!$AA$105)+('[9]oda contribs constant'!$AB$105*'[9]unrwa oda constant'!N149)+('[9]oda contribs constant'!$AC$105*'[9]wfp oda constant adj'!N149)+('[9]eu multilat shares constant'!K$72*'[9]eu total ha constant'!N149)+'[9]Imputed CERF'!N149</f>
        <v>12.243969522865523</v>
      </c>
      <c r="L95" s="71">
        <f>'[9]bilat constant'!O149+('[9]unhcr oda constant'!O149*'[9]oda contribs constant'!$AD$105)+('[9]oda contribs constant'!$AE$105*'[9]unrwa oda constant'!O149)+('[9]oda contribs constant'!$AF$105*'[9]wfp oda constant adj'!O149)+('[9]eu multilat shares constant'!L$72*'[9]eu total ha constant'!O149)+'[9]Imputed CERF'!O149</f>
        <v>12.632309401995215</v>
      </c>
      <c r="M95" s="71">
        <f>'[9]bilat constant'!P149+('[9]unhcr oda constant'!P149*'[9]oda contribs constant'!$AG$105)+('[9]oda contribs constant'!$AH$105*'[9]unrwa oda constant'!P149)+('[9]oda contribs constant'!$AI$105*'[9]wfp oda constant adj'!P149)+('[9]eu multilat shares constant'!M$72*'[9]eu total ha constant'!P149)+'[9]Imputed CERF'!P149</f>
        <v>7.711737149607151</v>
      </c>
      <c r="N95" s="71">
        <f>'[9]bilat constant'!Q149+('[9]unhcr oda constant'!Q149*'[9]oda contribs constant'!$AJ$105)+('[9]oda contribs constant'!$AK$105*'[9]unrwa oda constant'!Q149)+('[9]oda contribs constant'!$AL$105*'[9]wfp oda constant adj'!Q149)+('[9]eu multilat shares constant'!N$72*'[9]eu total ha constant'!Q149)+'[9]Imputed CERF'!Q149</f>
        <v>3.668564237433294</v>
      </c>
      <c r="O95" s="71">
        <f>'[9]bilat constant'!R149+('[9]unhcr oda constant'!R149*'[9]oda contribs constant'!$AM$105)+('[9]oda contribs constant'!$AN$105*'[9]unrwa oda constant'!R149)+('[9]oda contribs constant'!$AO$105*'[9]wfp oda constant adj'!R149)+('[9]eu multilat shares constant'!O$72*'[9]eu total ha constant'!R149)+'[9]Imputed CERF'!R149</f>
        <v>8.5297022084299</v>
      </c>
      <c r="P95" s="71">
        <f>'[9]bilat constant'!S149+('[9]unhcr oda constant'!S149*'[9]oda contribs constant'!$AP$105)+('[9]oda contribs constant'!$AQ$105*'[9]unrwa oda constant'!S149)+('[9]oda contribs constant'!$AR$105*'[9]wfp oda constant adj'!S149)+('[9]eu multilat shares constant'!P$72*'[9]eu total ha constant'!S149)+'[9]Imputed CERF'!S149</f>
        <v>4.941817472752473</v>
      </c>
      <c r="Q95" s="71">
        <f>'[9]bilat constant'!T149+('[9]unhcr oda constant'!T149*'[9]oda contribs constant'!$AS$105)+('[9]oda contribs constant'!$AT$105*'[9]unrwa oda constant'!T149)+('[9]oda contribs constant'!$AU$105*'[9]wfp oda constant adj'!T149)+('[9]eu multilat shares constant'!Q$72*'[9]eu total ha constant'!T149)+'[9]Imputed CERF'!T149</f>
        <v>1.6425412798253938</v>
      </c>
      <c r="S95" s="74">
        <f t="shared" si="2"/>
        <v>-0.6676240494753567</v>
      </c>
    </row>
    <row r="96" spans="1:19" ht="13.5">
      <c r="A96" s="7" t="s">
        <v>333</v>
      </c>
      <c r="B96" s="91" t="s">
        <v>99</v>
      </c>
      <c r="C96" s="71">
        <f>'[9]bilat constant'!F18+('[9]unhcr oda constant'!F18*'[9]oda contribs constant'!$C$105)+('[9]oda contribs constant'!$D$105*'[9]unrwa oda constant'!F18)+('[9]oda contribs constant'!$E$105*'[9]wfp oda constant adj'!F18)+('[9]eu multilat shares constant'!C$72*'[9]eu total ha constant'!F18)+'[9]Imputed CERF'!F18</f>
        <v>0</v>
      </c>
      <c r="D96" s="71">
        <f>'[9]bilat constant'!G18+('[9]unhcr oda constant'!G18*'[9]oda contribs constant'!$F$105)+('[9]oda contribs constant'!$G$105*'[9]unrwa oda constant'!G18)+('[9]oda contribs constant'!$H$105*'[9]wfp oda constant adj'!G18)+('[9]eu multilat shares constant'!D$72*'[9]eu total ha constant'!G18)+'[9]Imputed CERF'!G18</f>
        <v>0</v>
      </c>
      <c r="E96" s="71">
        <f>'[9]bilat constant'!H18+('[9]unhcr oda constant'!H18*'[9]oda contribs constant'!$I$105)+('[9]oda contribs constant'!$J$105*'[9]unrwa oda constant'!H18)+('[9]oda contribs constant'!$K$105*'[9]wfp oda constant adj'!H18)+('[9]eu multilat shares constant'!E$72*'[9]eu total ha constant'!H18)+'[9]Imputed CERF'!H18</f>
        <v>0</v>
      </c>
      <c r="F96" s="71">
        <f>'[9]bilat constant'!I18+('[9]unhcr oda constant'!I18*'[9]oda contribs constant'!$L$105)+('[9]oda contribs constant'!$M$105*'[9]unrwa oda constant'!I18)+('[9]oda contribs constant'!$N$105*'[9]wfp oda constant adj'!I18)+('[9]eu multilat shares constant'!F$72*'[9]eu total ha constant'!I18)+'[9]Imputed CERF'!I18</f>
        <v>0</v>
      </c>
      <c r="G96" s="71">
        <f>'[9]bilat constant'!J18+('[9]unhcr oda constant'!J18*'[9]oda contribs constant'!$O$105)+('[9]oda contribs constant'!$P$105*'[9]unrwa oda constant'!J18)+('[9]oda contribs constant'!$Q$105*'[9]wfp oda constant adj'!J18)+('[9]eu multilat shares constant'!G$72*'[9]eu total ha constant'!J18)+'[9]Imputed CERF'!J18</f>
        <v>0</v>
      </c>
      <c r="H96" s="71">
        <f>'[9]bilat constant'!K18+('[9]unhcr oda constant'!K18*'[9]oda contribs constant'!$R$105)+('[9]oda contribs constant'!$S$105*'[9]unrwa oda constant'!K18)+('[9]oda contribs constant'!$T$105*'[9]wfp oda constant adj'!K18)+('[9]eu multilat shares constant'!H$72*'[9]eu total ha constant'!K18)+'[9]Imputed CERF'!K18</f>
        <v>0</v>
      </c>
      <c r="I96" s="71">
        <f>'[9]bilat constant'!L18+('[9]unhcr oda constant'!L18*'[9]oda contribs constant'!$U$105)+('[9]oda contribs constant'!$V$105*'[9]unrwa oda constant'!L18)+('[9]oda contribs constant'!$W$105*'[9]wfp oda constant adj'!L18)+('[9]eu multilat shares constant'!I$72*'[9]eu total ha constant'!L18)+'[9]Imputed CERF'!L18</f>
        <v>0</v>
      </c>
      <c r="J96" s="71">
        <f>'[9]bilat constant'!M18+('[9]unhcr oda constant'!M18*'[9]oda contribs constant'!$X$105)+('[9]oda contribs constant'!$Y$105*'[9]unrwa oda constant'!M18)+('[9]oda contribs constant'!$Z$105*'[9]wfp oda constant adj'!M18)+('[9]eu multilat shares constant'!J$72*'[9]eu total ha constant'!M18)+'[9]Imputed CERF'!M18</f>
        <v>0</v>
      </c>
      <c r="K96" s="71">
        <f>'[9]bilat constant'!N18+('[9]unhcr oda constant'!N18*'[9]oda contribs constant'!$AA$105)+('[9]oda contribs constant'!$AB$105*'[9]unrwa oda constant'!N18)+('[9]oda contribs constant'!$AC$105*'[9]wfp oda constant adj'!N18)+('[9]eu multilat shares constant'!K$72*'[9]eu total ha constant'!N18)+'[9]Imputed CERF'!N18</f>
        <v>0</v>
      </c>
      <c r="L96" s="71">
        <f>'[9]bilat constant'!O18+('[9]unhcr oda constant'!O18*'[9]oda contribs constant'!$AD$105)+('[9]oda contribs constant'!$AE$105*'[9]unrwa oda constant'!O18)+('[9]oda contribs constant'!$AF$105*'[9]wfp oda constant adj'!O18)+('[9]eu multilat shares constant'!L$72*'[9]eu total ha constant'!O18)+'[9]Imputed CERF'!O18</f>
        <v>0</v>
      </c>
      <c r="M96" s="71">
        <f>'[9]bilat constant'!P18+('[9]unhcr oda constant'!P18*'[9]oda contribs constant'!$AG$105)+('[9]oda contribs constant'!$AH$105*'[9]unrwa oda constant'!P18)+('[9]oda contribs constant'!$AI$105*'[9]wfp oda constant adj'!P18)+('[9]eu multilat shares constant'!M$72*'[9]eu total ha constant'!P18)+'[9]Imputed CERF'!P18</f>
        <v>0</v>
      </c>
      <c r="N96" s="71">
        <f>'[9]bilat constant'!Q18+('[9]unhcr oda constant'!Q18*'[9]oda contribs constant'!$AJ$105)+('[9]oda contribs constant'!$AK$105*'[9]unrwa oda constant'!Q18)+('[9]oda contribs constant'!$AL$105*'[9]wfp oda constant adj'!Q18)+('[9]eu multilat shares constant'!N$72*'[9]eu total ha constant'!Q18)+'[9]Imputed CERF'!Q18</f>
        <v>0</v>
      </c>
      <c r="O96" s="71">
        <f>'[9]bilat constant'!R18+('[9]unhcr oda constant'!R18*'[9]oda contribs constant'!$AM$105)+('[9]oda contribs constant'!$AN$105*'[9]unrwa oda constant'!R18)+('[9]oda contribs constant'!$AO$105*'[9]wfp oda constant adj'!R18)+('[9]eu multilat shares constant'!O$72*'[9]eu total ha constant'!R18)+'[9]Imputed CERF'!R18</f>
        <v>0</v>
      </c>
      <c r="P96" s="71">
        <f>'[9]bilat constant'!S18+('[9]unhcr oda constant'!S18*'[9]oda contribs constant'!$AP$105)+('[9]oda contribs constant'!$AQ$105*'[9]unrwa oda constant'!S18)+('[9]oda contribs constant'!$AR$105*'[9]wfp oda constant adj'!S18)+('[9]eu multilat shares constant'!P$72*'[9]eu total ha constant'!S18)+'[9]Imputed CERF'!S18</f>
        <v>0</v>
      </c>
      <c r="Q96" s="71">
        <f>'[9]bilat constant'!T18+('[9]unhcr oda constant'!T18*'[9]oda contribs constant'!$AS$105)+('[9]oda contribs constant'!$AT$105*'[9]unrwa oda constant'!T18)+('[9]oda contribs constant'!$AU$105*'[9]wfp oda constant adj'!T18)+('[9]eu multilat shares constant'!Q$72*'[9]eu total ha constant'!T18)+'[9]Imputed CERF'!T18</f>
        <v>2.4380557304980117</v>
      </c>
      <c r="S96" s="74" t="e">
        <f t="shared" si="2"/>
        <v>#DIV/0!</v>
      </c>
    </row>
    <row r="97" spans="1:19" ht="13.5">
      <c r="A97" s="7" t="s">
        <v>149</v>
      </c>
      <c r="B97" s="91" t="s">
        <v>99</v>
      </c>
      <c r="C97" s="71">
        <f>'[9]bilat constant'!F189+('[9]unhcr oda constant'!F189*'[9]oda contribs constant'!$C$105)+('[9]oda contribs constant'!$D$105*'[9]unrwa oda constant'!F189)+('[9]oda contribs constant'!$E$105*'[9]wfp oda constant adj'!F189)+('[9]eu multilat shares constant'!C$72*'[9]eu total ha constant'!F189)+'[9]Imputed CERF'!F189</f>
        <v>0.03722307443285142</v>
      </c>
      <c r="D97" s="71">
        <f>'[9]bilat constant'!G189+('[9]unhcr oda constant'!G189*'[9]oda contribs constant'!$F$105)+('[9]oda contribs constant'!$G$105*'[9]unrwa oda constant'!G189)+('[9]oda contribs constant'!$H$105*'[9]wfp oda constant adj'!G189)+('[9]eu multilat shares constant'!D$72*'[9]eu total ha constant'!G189)+'[9]Imputed CERF'!G189</f>
        <v>0</v>
      </c>
      <c r="E97" s="71">
        <f>'[9]bilat constant'!H189+('[9]unhcr oda constant'!H189*'[9]oda contribs constant'!$I$105)+('[9]oda contribs constant'!$J$105*'[9]unrwa oda constant'!H189)+('[9]oda contribs constant'!$K$105*'[9]wfp oda constant adj'!H189)+('[9]eu multilat shares constant'!E$72*'[9]eu total ha constant'!H189)+'[9]Imputed CERF'!H189</f>
        <v>0</v>
      </c>
      <c r="F97" s="71">
        <f>'[9]bilat constant'!I189+('[9]unhcr oda constant'!I189*'[9]oda contribs constant'!$L$105)+('[9]oda contribs constant'!$M$105*'[9]unrwa oda constant'!I189)+('[9]oda contribs constant'!$N$105*'[9]wfp oda constant adj'!I189)+('[9]eu multilat shares constant'!F$72*'[9]eu total ha constant'!I189)+'[9]Imputed CERF'!I189</f>
        <v>0</v>
      </c>
      <c r="G97" s="71">
        <f>'[9]bilat constant'!J189+('[9]unhcr oda constant'!J189*'[9]oda contribs constant'!$O$105)+('[9]oda contribs constant'!$P$105*'[9]unrwa oda constant'!J189)+('[9]oda contribs constant'!$Q$105*'[9]wfp oda constant adj'!J189)+('[9]eu multilat shares constant'!G$72*'[9]eu total ha constant'!J189)+'[9]Imputed CERF'!J189</f>
        <v>0</v>
      </c>
      <c r="H97" s="71">
        <f>'[9]bilat constant'!K189+('[9]unhcr oda constant'!K189*'[9]oda contribs constant'!$R$105)+('[9]oda contribs constant'!$S$105*'[9]unrwa oda constant'!K189)+('[9]oda contribs constant'!$T$105*'[9]wfp oda constant adj'!K189)+('[9]eu multilat shares constant'!H$72*'[9]eu total ha constant'!K189)+'[9]Imputed CERF'!K189</f>
        <v>0</v>
      </c>
      <c r="I97" s="71">
        <f>'[9]bilat constant'!L189+('[9]unhcr oda constant'!L189*'[9]oda contribs constant'!$U$105)+('[9]oda contribs constant'!$V$105*'[9]unrwa oda constant'!L189)+('[9]oda contribs constant'!$W$105*'[9]wfp oda constant adj'!L189)+('[9]eu multilat shares constant'!I$72*'[9]eu total ha constant'!L189)+'[9]Imputed CERF'!L189</f>
        <v>0</v>
      </c>
      <c r="J97" s="71">
        <f>'[9]bilat constant'!M189+('[9]unhcr oda constant'!M189*'[9]oda contribs constant'!$X$105)+('[9]oda contribs constant'!$Y$105*'[9]unrwa oda constant'!M189)+('[9]oda contribs constant'!$Z$105*'[9]wfp oda constant adj'!M189)+('[9]eu multilat shares constant'!J$72*'[9]eu total ha constant'!M189)+'[9]Imputed CERF'!M189</f>
        <v>0</v>
      </c>
      <c r="K97" s="71">
        <f>'[9]bilat constant'!N189+('[9]unhcr oda constant'!N189*'[9]oda contribs constant'!$AA$105)+('[9]oda contribs constant'!$AB$105*'[9]unrwa oda constant'!N189)+('[9]oda contribs constant'!$AC$105*'[9]wfp oda constant adj'!N189)+('[9]eu multilat shares constant'!K$72*'[9]eu total ha constant'!N189)+'[9]Imputed CERF'!N189</f>
        <v>0</v>
      </c>
      <c r="L97" s="71">
        <f>'[9]bilat constant'!O189+('[9]unhcr oda constant'!O189*'[9]oda contribs constant'!$AD$105)+('[9]oda contribs constant'!$AE$105*'[9]unrwa oda constant'!O189)+('[9]oda contribs constant'!$AF$105*'[9]wfp oda constant adj'!O189)+('[9]eu multilat shares constant'!L$72*'[9]eu total ha constant'!O189)+'[9]Imputed CERF'!O189</f>
        <v>0</v>
      </c>
      <c r="M97" s="71">
        <f>'[9]bilat constant'!P189+('[9]unhcr oda constant'!P189*'[9]oda contribs constant'!$AG$105)+('[9]oda contribs constant'!$AH$105*'[9]unrwa oda constant'!P189)+('[9]oda contribs constant'!$AI$105*'[9]wfp oda constant adj'!P189)+('[9]eu multilat shares constant'!M$72*'[9]eu total ha constant'!P189)+'[9]Imputed CERF'!P189</f>
        <v>0</v>
      </c>
      <c r="N97" s="71">
        <f>'[9]bilat constant'!Q189+('[9]unhcr oda constant'!Q189*'[9]oda contribs constant'!$AJ$105)+('[9]oda contribs constant'!$AK$105*'[9]unrwa oda constant'!Q189)+('[9]oda contribs constant'!$AL$105*'[9]wfp oda constant adj'!Q189)+('[9]eu multilat shares constant'!N$72*'[9]eu total ha constant'!Q189)+'[9]Imputed CERF'!Q189</f>
        <v>0</v>
      </c>
      <c r="O97" s="71">
        <f>'[9]bilat constant'!R189+('[9]unhcr oda constant'!R189*'[9]oda contribs constant'!$AM$105)+('[9]oda contribs constant'!$AN$105*'[9]unrwa oda constant'!R189)+('[9]oda contribs constant'!$AO$105*'[9]wfp oda constant adj'!R189)+('[9]eu multilat shares constant'!O$72*'[9]eu total ha constant'!R189)+'[9]Imputed CERF'!R189</f>
        <v>0</v>
      </c>
      <c r="P97" s="71">
        <f>'[9]bilat constant'!S189+('[9]unhcr oda constant'!S189*'[9]oda contribs constant'!$AP$105)+('[9]oda contribs constant'!$AQ$105*'[9]unrwa oda constant'!S189)+('[9]oda contribs constant'!$AR$105*'[9]wfp oda constant adj'!S189)+('[9]eu multilat shares constant'!P$72*'[9]eu total ha constant'!S189)+'[9]Imputed CERF'!S189</f>
        <v>0</v>
      </c>
      <c r="Q97" s="71">
        <f>'[9]bilat constant'!T189+('[9]unhcr oda constant'!T189*'[9]oda contribs constant'!$AS$105)+('[9]oda contribs constant'!$AT$105*'[9]unrwa oda constant'!T189)+('[9]oda contribs constant'!$AU$105*'[9]wfp oda constant adj'!T189)+('[9]eu multilat shares constant'!Q$72*'[9]eu total ha constant'!T189)+'[9]Imputed CERF'!T189</f>
        <v>0</v>
      </c>
      <c r="S97" s="74" t="e">
        <f t="shared" si="2"/>
        <v>#DIV/0!</v>
      </c>
    </row>
    <row r="98" spans="1:19" ht="13.5">
      <c r="A98" s="7" t="s">
        <v>150</v>
      </c>
      <c r="B98" s="91" t="s">
        <v>99</v>
      </c>
      <c r="C98" s="71">
        <f>'[9]bilat constant'!F171+('[9]unhcr oda constant'!F171*'[9]oda contribs constant'!$C$105)+('[9]oda contribs constant'!$D$105*'[9]unrwa oda constant'!F171)+('[9]oda contribs constant'!$E$105*'[9]wfp oda constant adj'!F171)+('[9]eu multilat shares constant'!C$72*'[9]eu total ha constant'!F171)+'[9]Imputed CERF'!F171</f>
        <v>1.7622462447653506</v>
      </c>
      <c r="D98" s="71">
        <f>'[9]bilat constant'!G171+('[9]unhcr oda constant'!G171*'[9]oda contribs constant'!$F$105)+('[9]oda contribs constant'!$G$105*'[9]unrwa oda constant'!G171)+('[9]oda contribs constant'!$H$105*'[9]wfp oda constant adj'!G171)+('[9]eu multilat shares constant'!D$72*'[9]eu total ha constant'!G171)+'[9]Imputed CERF'!G171</f>
        <v>2.0789575530402242</v>
      </c>
      <c r="E98" s="71">
        <f>'[9]bilat constant'!H171+('[9]unhcr oda constant'!H171*'[9]oda contribs constant'!$I$105)+('[9]oda contribs constant'!$J$105*'[9]unrwa oda constant'!H171)+('[9]oda contribs constant'!$K$105*'[9]wfp oda constant adj'!H171)+('[9]eu multilat shares constant'!E$72*'[9]eu total ha constant'!H171)+'[9]Imputed CERF'!H171</f>
        <v>1.2574319808714827</v>
      </c>
      <c r="F98" s="71">
        <f>'[9]bilat constant'!I171+('[9]unhcr oda constant'!I171*'[9]oda contribs constant'!$L$105)+('[9]oda contribs constant'!$M$105*'[9]unrwa oda constant'!I171)+('[9]oda contribs constant'!$N$105*'[9]wfp oda constant adj'!I171)+('[9]eu multilat shares constant'!F$72*'[9]eu total ha constant'!I171)+'[9]Imputed CERF'!I171</f>
        <v>0.7732222656336711</v>
      </c>
      <c r="G98" s="71">
        <f>'[9]bilat constant'!J171+('[9]unhcr oda constant'!J171*'[9]oda contribs constant'!$O$105)+('[9]oda contribs constant'!$P$105*'[9]unrwa oda constant'!J171)+('[9]oda contribs constant'!$Q$105*'[9]wfp oda constant adj'!J171)+('[9]eu multilat shares constant'!G$72*'[9]eu total ha constant'!J171)+'[9]Imputed CERF'!J171</f>
        <v>1.3398975490471912</v>
      </c>
      <c r="H98" s="71">
        <f>'[9]bilat constant'!K171+('[9]unhcr oda constant'!K171*'[9]oda contribs constant'!$R$105)+('[9]oda contribs constant'!$S$105*'[9]unrwa oda constant'!K171)+('[9]oda contribs constant'!$T$105*'[9]wfp oda constant adj'!K171)+('[9]eu multilat shares constant'!H$72*'[9]eu total ha constant'!K171)+'[9]Imputed CERF'!K171</f>
        <v>0.05156054150079567</v>
      </c>
      <c r="I98" s="71">
        <f>'[9]bilat constant'!L171+('[9]unhcr oda constant'!L171*'[9]oda contribs constant'!$U$105)+('[9]oda contribs constant'!$V$105*'[9]unrwa oda constant'!L171)+('[9]oda contribs constant'!$W$105*'[9]wfp oda constant adj'!L171)+('[9]eu multilat shares constant'!I$72*'[9]eu total ha constant'!L171)+'[9]Imputed CERF'!L171</f>
        <v>0.13473649956391298</v>
      </c>
      <c r="J98" s="71">
        <f>'[9]bilat constant'!M171+('[9]unhcr oda constant'!M171*'[9]oda contribs constant'!$X$105)+('[9]oda contribs constant'!$Y$105*'[9]unrwa oda constant'!M171)+('[9]oda contribs constant'!$Z$105*'[9]wfp oda constant adj'!M171)+('[9]eu multilat shares constant'!J$72*'[9]eu total ha constant'!M171)+'[9]Imputed CERF'!M171</f>
        <v>0.13848988866564982</v>
      </c>
      <c r="K98" s="71">
        <f>'[9]bilat constant'!N171+('[9]unhcr oda constant'!N171*'[9]oda contribs constant'!$AA$105)+('[9]oda contribs constant'!$AB$105*'[9]unrwa oda constant'!N171)+('[9]oda contribs constant'!$AC$105*'[9]wfp oda constant adj'!N171)+('[9]eu multilat shares constant'!K$72*'[9]eu total ha constant'!N171)+'[9]Imputed CERF'!N171</f>
        <v>0.11905056286477377</v>
      </c>
      <c r="L98" s="71">
        <f>'[9]bilat constant'!O171+('[9]unhcr oda constant'!O171*'[9]oda contribs constant'!$AD$105)+('[9]oda contribs constant'!$AE$105*'[9]unrwa oda constant'!O171)+('[9]oda contribs constant'!$AF$105*'[9]wfp oda constant adj'!O171)+('[9]eu multilat shares constant'!L$72*'[9]eu total ha constant'!O171)+'[9]Imputed CERF'!O171</f>
        <v>0.03201957545561954</v>
      </c>
      <c r="M98" s="71">
        <f>'[9]bilat constant'!P171+('[9]unhcr oda constant'!P171*'[9]oda contribs constant'!$AG$105)+('[9]oda contribs constant'!$AH$105*'[9]unrwa oda constant'!P171)+('[9]oda contribs constant'!$AI$105*'[9]wfp oda constant adj'!P171)+('[9]eu multilat shares constant'!M$72*'[9]eu total ha constant'!P171)+'[9]Imputed CERF'!P171</f>
        <v>0.05382308633739514</v>
      </c>
      <c r="N98" s="71">
        <f>'[9]bilat constant'!Q171+('[9]unhcr oda constant'!Q171*'[9]oda contribs constant'!$AJ$105)+('[9]oda contribs constant'!$AK$105*'[9]unrwa oda constant'!Q171)+('[9]oda contribs constant'!$AL$105*'[9]wfp oda constant adj'!Q171)+('[9]eu multilat shares constant'!N$72*'[9]eu total ha constant'!Q171)+'[9]Imputed CERF'!Q171</f>
        <v>0.5349037512339585</v>
      </c>
      <c r="O98" s="71">
        <f>'[9]bilat constant'!R171+('[9]unhcr oda constant'!R171*'[9]oda contribs constant'!$AM$105)+('[9]oda contribs constant'!$AN$105*'[9]unrwa oda constant'!R171)+('[9]oda contribs constant'!$AO$105*'[9]wfp oda constant adj'!R171)+('[9]eu multilat shares constant'!O$72*'[9]eu total ha constant'!R171)+'[9]Imputed CERF'!R171</f>
        <v>0.1990181510593367</v>
      </c>
      <c r="P98" s="71">
        <f>'[9]bilat constant'!S171+('[9]unhcr oda constant'!S171*'[9]oda contribs constant'!$AP$105)+('[9]oda contribs constant'!$AQ$105*'[9]unrwa oda constant'!S171)+('[9]oda contribs constant'!$AR$105*'[9]wfp oda constant adj'!S171)+('[9]eu multilat shares constant'!P$72*'[9]eu total ha constant'!S171)+'[9]Imputed CERF'!S171</f>
        <v>0.7978627465636103</v>
      </c>
      <c r="Q98" s="71">
        <f>'[9]bilat constant'!T171+('[9]unhcr oda constant'!T171*'[9]oda contribs constant'!$AS$105)+('[9]oda contribs constant'!$AT$105*'[9]unrwa oda constant'!T171)+('[9]oda contribs constant'!$AU$105*'[9]wfp oda constant adj'!T171)+('[9]eu multilat shares constant'!Q$72*'[9]eu total ha constant'!T171)+'[9]Imputed CERF'!T171</f>
        <v>0.0700361619143583</v>
      </c>
      <c r="S98" s="74">
        <f t="shared" si="2"/>
        <v>-0.9122202882438067</v>
      </c>
    </row>
    <row r="99" spans="1:19" ht="13.5">
      <c r="A99" s="7" t="s">
        <v>151</v>
      </c>
      <c r="B99" s="91" t="s">
        <v>99</v>
      </c>
      <c r="C99" s="71">
        <f>'[9]bilat constant'!F150+('[9]unhcr oda constant'!F150*'[9]oda contribs constant'!$C$105)+('[9]oda contribs constant'!$D$105*'[9]unrwa oda constant'!F150)+('[9]oda contribs constant'!$E$105*'[9]wfp oda constant adj'!F150)+('[9]eu multilat shares constant'!C$72*'[9]eu total ha constant'!F150)+'[9]Imputed CERF'!F150</f>
        <v>1.2272471618572982</v>
      </c>
      <c r="D99" s="71">
        <f>'[9]bilat constant'!G150+('[9]unhcr oda constant'!G150*'[9]oda contribs constant'!$F$105)+('[9]oda contribs constant'!$G$105*'[9]unrwa oda constant'!G150)+('[9]oda contribs constant'!$H$105*'[9]wfp oda constant adj'!G150)+('[9]eu multilat shares constant'!D$72*'[9]eu total ha constant'!G150)+'[9]Imputed CERF'!G150</f>
        <v>1.4536417286243584</v>
      </c>
      <c r="E99" s="71">
        <f>'[9]bilat constant'!H150+('[9]unhcr oda constant'!H150*'[9]oda contribs constant'!$I$105)+('[9]oda contribs constant'!$J$105*'[9]unrwa oda constant'!H150)+('[9]oda contribs constant'!$K$105*'[9]wfp oda constant adj'!H150)+('[9]eu multilat shares constant'!E$72*'[9]eu total ha constant'!H150)+'[9]Imputed CERF'!H150</f>
        <v>3.651396825590779</v>
      </c>
      <c r="F99" s="71">
        <f>'[9]bilat constant'!I150+('[9]unhcr oda constant'!I150*'[9]oda contribs constant'!$L$105)+('[9]oda contribs constant'!$M$105*'[9]unrwa oda constant'!I150)+('[9]oda contribs constant'!$N$105*'[9]wfp oda constant adj'!I150)+('[9]eu multilat shares constant'!F$72*'[9]eu total ha constant'!I150)+'[9]Imputed CERF'!I150</f>
        <v>0.8205864611333838</v>
      </c>
      <c r="G99" s="71">
        <f>'[9]bilat constant'!J150+('[9]unhcr oda constant'!J150*'[9]oda contribs constant'!$O$105)+('[9]oda contribs constant'!$P$105*'[9]unrwa oda constant'!J150)+('[9]oda contribs constant'!$Q$105*'[9]wfp oda constant adj'!J150)+('[9]eu multilat shares constant'!G$72*'[9]eu total ha constant'!J150)+'[9]Imputed CERF'!J150</f>
        <v>0.033993441807972036</v>
      </c>
      <c r="H99" s="71">
        <f>'[9]bilat constant'!K150+('[9]unhcr oda constant'!K150*'[9]oda contribs constant'!$R$105)+('[9]oda contribs constant'!$S$105*'[9]unrwa oda constant'!K150)+('[9]oda contribs constant'!$T$105*'[9]wfp oda constant adj'!K150)+('[9]eu multilat shares constant'!H$72*'[9]eu total ha constant'!K150)+'[9]Imputed CERF'!K150</f>
        <v>1.316161506297611</v>
      </c>
      <c r="I99" s="71">
        <f>'[9]bilat constant'!L150+('[9]unhcr oda constant'!L150*'[9]oda contribs constant'!$U$105)+('[9]oda contribs constant'!$V$105*'[9]unrwa oda constant'!L150)+('[9]oda contribs constant'!$W$105*'[9]wfp oda constant adj'!L150)+('[9]eu multilat shares constant'!I$72*'[9]eu total ha constant'!L150)+'[9]Imputed CERF'!L150</f>
        <v>1.2482594710393624</v>
      </c>
      <c r="J99" s="71">
        <f>'[9]bilat constant'!M150+('[9]unhcr oda constant'!M150*'[9]oda contribs constant'!$X$105)+('[9]oda contribs constant'!$Y$105*'[9]unrwa oda constant'!M150)+('[9]oda contribs constant'!$Z$105*'[9]wfp oda constant adj'!M150)+('[9]eu multilat shares constant'!J$72*'[9]eu total ha constant'!M150)+'[9]Imputed CERF'!M150</f>
        <v>1.7272624963906344</v>
      </c>
      <c r="K99" s="71">
        <f>'[9]bilat constant'!N150+('[9]unhcr oda constant'!N150*'[9]oda contribs constant'!$AA$105)+('[9]oda contribs constant'!$AB$105*'[9]unrwa oda constant'!N150)+('[9]oda contribs constant'!$AC$105*'[9]wfp oda constant adj'!N150)+('[9]eu multilat shares constant'!K$72*'[9]eu total ha constant'!N150)+'[9]Imputed CERF'!N150</f>
        <v>0.5985339836546643</v>
      </c>
      <c r="L99" s="71">
        <f>'[9]bilat constant'!O150+('[9]unhcr oda constant'!O150*'[9]oda contribs constant'!$AD$105)+('[9]oda contribs constant'!$AE$105*'[9]unrwa oda constant'!O150)+('[9]oda contribs constant'!$AF$105*'[9]wfp oda constant adj'!O150)+('[9]eu multilat shares constant'!L$72*'[9]eu total ha constant'!O150)+'[9]Imputed CERF'!O150</f>
        <v>0.5103718300302548</v>
      </c>
      <c r="M99" s="71">
        <f>'[9]bilat constant'!P150+('[9]unhcr oda constant'!P150*'[9]oda contribs constant'!$AG$105)+('[9]oda contribs constant'!$AH$105*'[9]unrwa oda constant'!P150)+('[9]oda contribs constant'!$AI$105*'[9]wfp oda constant adj'!P150)+('[9]eu multilat shares constant'!M$72*'[9]eu total ha constant'!P150)+'[9]Imputed CERF'!P150</f>
        <v>2.706114561996392</v>
      </c>
      <c r="N99" s="71">
        <f>'[9]bilat constant'!Q150+('[9]unhcr oda constant'!Q150*'[9]oda contribs constant'!$AJ$105)+('[9]oda contribs constant'!$AK$105*'[9]unrwa oda constant'!Q150)+('[9]oda contribs constant'!$AL$105*'[9]wfp oda constant adj'!Q150)+('[9]eu multilat shares constant'!N$72*'[9]eu total ha constant'!Q150)+'[9]Imputed CERF'!Q150</f>
        <v>2.130399114876356</v>
      </c>
      <c r="O99" s="71">
        <f>'[9]bilat constant'!R150+('[9]unhcr oda constant'!R150*'[9]oda contribs constant'!$AM$105)+('[9]oda contribs constant'!$AN$105*'[9]unrwa oda constant'!R150)+('[9]oda contribs constant'!$AO$105*'[9]wfp oda constant adj'!R150)+('[9]eu multilat shares constant'!O$72*'[9]eu total ha constant'!R150)+'[9]Imputed CERF'!R150</f>
        <v>1.4219594582058452</v>
      </c>
      <c r="P99" s="71">
        <f>'[9]bilat constant'!S150+('[9]unhcr oda constant'!S150*'[9]oda contribs constant'!$AP$105)+('[9]oda contribs constant'!$AQ$105*'[9]unrwa oda constant'!S150)+('[9]oda contribs constant'!$AR$105*'[9]wfp oda constant adj'!S150)+('[9]eu multilat shares constant'!P$72*'[9]eu total ha constant'!S150)+'[9]Imputed CERF'!S150</f>
        <v>1.7161807589112201</v>
      </c>
      <c r="Q99" s="71">
        <f>'[9]bilat constant'!T150+('[9]unhcr oda constant'!T150*'[9]oda contribs constant'!$AS$105)+('[9]oda contribs constant'!$AT$105*'[9]unrwa oda constant'!T150)+('[9]oda contribs constant'!$AU$105*'[9]wfp oda constant adj'!T150)+('[9]eu multilat shares constant'!Q$72*'[9]eu total ha constant'!T150)+'[9]Imputed CERF'!T150</f>
        <v>2.7874706179060134</v>
      </c>
      <c r="S99" s="74">
        <f t="shared" si="2"/>
        <v>0.6242290349848936</v>
      </c>
    </row>
    <row r="100" spans="1:19" ht="13.5">
      <c r="A100" s="7" t="s">
        <v>21</v>
      </c>
      <c r="B100" s="91" t="s">
        <v>99</v>
      </c>
      <c r="C100" s="71">
        <f>'[9]bilat constant'!F190+('[9]unhcr oda constant'!F190*'[9]oda contribs constant'!$C$105)+('[9]oda contribs constant'!$D$105*'[9]unrwa oda constant'!F190)+('[9]oda contribs constant'!$E$105*'[9]wfp oda constant adj'!F190)+('[9]eu multilat shares constant'!C$72*'[9]eu total ha constant'!F190)+'[9]Imputed CERF'!F190</f>
        <v>1.7738809306400307</v>
      </c>
      <c r="D100" s="71">
        <f>'[9]bilat constant'!G190+('[9]unhcr oda constant'!G190*'[9]oda contribs constant'!$F$105)+('[9]oda contribs constant'!$G$105*'[9]unrwa oda constant'!G190)+('[9]oda contribs constant'!$H$105*'[9]wfp oda constant adj'!G190)+('[9]eu multilat shares constant'!D$72*'[9]eu total ha constant'!G190)+'[9]Imputed CERF'!G190</f>
        <v>2.748987736852655</v>
      </c>
      <c r="E100" s="71">
        <f>'[9]bilat constant'!H190+('[9]unhcr oda constant'!H190*'[9]oda contribs constant'!$I$105)+('[9]oda contribs constant'!$J$105*'[9]unrwa oda constant'!H190)+('[9]oda contribs constant'!$K$105*'[9]wfp oda constant adj'!H190)+('[9]eu multilat shares constant'!E$72*'[9]eu total ha constant'!H190)+'[9]Imputed CERF'!H190</f>
        <v>3.2648735666851594</v>
      </c>
      <c r="F100" s="71">
        <f>'[9]bilat constant'!I190+('[9]unhcr oda constant'!I190*'[9]oda contribs constant'!$L$105)+('[9]oda contribs constant'!$M$105*'[9]unrwa oda constant'!I190)+('[9]oda contribs constant'!$N$105*'[9]wfp oda constant adj'!I190)+('[9]eu multilat shares constant'!F$72*'[9]eu total ha constant'!I190)+'[9]Imputed CERF'!I190</f>
        <v>2.8326605810772336</v>
      </c>
      <c r="G100" s="71">
        <f>'[9]bilat constant'!J190+('[9]unhcr oda constant'!J190*'[9]oda contribs constant'!$O$105)+('[9]oda contribs constant'!$P$105*'[9]unrwa oda constant'!J190)+('[9]oda contribs constant'!$Q$105*'[9]wfp oda constant adj'!J190)+('[9]eu multilat shares constant'!G$72*'[9]eu total ha constant'!J190)+'[9]Imputed CERF'!J190</f>
        <v>3.1607174729360183</v>
      </c>
      <c r="H100" s="71">
        <f>'[9]bilat constant'!K190+('[9]unhcr oda constant'!K190*'[9]oda contribs constant'!$R$105)+('[9]oda contribs constant'!$S$105*'[9]unrwa oda constant'!K190)+('[9]oda contribs constant'!$T$105*'[9]wfp oda constant adj'!K190)+('[9]eu multilat shares constant'!H$72*'[9]eu total ha constant'!K190)+'[9]Imputed CERF'!K190</f>
        <v>4.428749617749173</v>
      </c>
      <c r="I100" s="71">
        <f>'[9]bilat constant'!L190+('[9]unhcr oda constant'!L190*'[9]oda contribs constant'!$U$105)+('[9]oda contribs constant'!$V$105*'[9]unrwa oda constant'!L190)+('[9]oda contribs constant'!$W$105*'[9]wfp oda constant adj'!L190)+('[9]eu multilat shares constant'!I$72*'[9]eu total ha constant'!L190)+'[9]Imputed CERF'!L190</f>
        <v>5.226089896792338</v>
      </c>
      <c r="J100" s="71">
        <f>'[9]bilat constant'!M190+('[9]unhcr oda constant'!M190*'[9]oda contribs constant'!$X$105)+('[9]oda contribs constant'!$Y$105*'[9]unrwa oda constant'!M190)+('[9]oda contribs constant'!$Z$105*'[9]wfp oda constant adj'!M190)+('[9]eu multilat shares constant'!J$72*'[9]eu total ha constant'!M190)+'[9]Imputed CERF'!M190</f>
        <v>6.5787015075864055</v>
      </c>
      <c r="K100" s="71">
        <f>'[9]bilat constant'!N190+('[9]unhcr oda constant'!N190*'[9]oda contribs constant'!$AA$105)+('[9]oda contribs constant'!$AB$105*'[9]unrwa oda constant'!N190)+('[9]oda contribs constant'!$AC$105*'[9]wfp oda constant adj'!N190)+('[9]eu multilat shares constant'!K$72*'[9]eu total ha constant'!N190)+'[9]Imputed CERF'!N190</f>
        <v>6.425898723019249</v>
      </c>
      <c r="L100" s="71">
        <f>'[9]bilat constant'!O190+('[9]unhcr oda constant'!O190*'[9]oda contribs constant'!$AD$105)+('[9]oda contribs constant'!$AE$105*'[9]unrwa oda constant'!O190)+('[9]oda contribs constant'!$AF$105*'[9]wfp oda constant adj'!O190)+('[9]eu multilat shares constant'!L$72*'[9]eu total ha constant'!O190)+'[9]Imputed CERF'!O190</f>
        <v>9.639153925745468</v>
      </c>
      <c r="M100" s="71">
        <f>'[9]bilat constant'!P190+('[9]unhcr oda constant'!P190*'[9]oda contribs constant'!$AG$105)+('[9]oda contribs constant'!$AH$105*'[9]unrwa oda constant'!P190)+('[9]oda contribs constant'!$AI$105*'[9]wfp oda constant adj'!P190)+('[9]eu multilat shares constant'!M$72*'[9]eu total ha constant'!P190)+'[9]Imputed CERF'!P190</f>
        <v>10.269627779457215</v>
      </c>
      <c r="N100" s="71">
        <f>'[9]bilat constant'!Q190+('[9]unhcr oda constant'!Q190*'[9]oda contribs constant'!$AJ$105)+('[9]oda contribs constant'!$AK$105*'[9]unrwa oda constant'!Q190)+('[9]oda contribs constant'!$AL$105*'[9]wfp oda constant adj'!Q190)+('[9]eu multilat shares constant'!N$72*'[9]eu total ha constant'!Q190)+'[9]Imputed CERF'!Q190</f>
        <v>36.18221400283082</v>
      </c>
      <c r="O100" s="71">
        <f>'[9]bilat constant'!R190+('[9]unhcr oda constant'!R190*'[9]oda contribs constant'!$AM$105)+('[9]oda contribs constant'!$AN$105*'[9]unrwa oda constant'!R190)+('[9]oda contribs constant'!$AO$105*'[9]wfp oda constant adj'!R190)+('[9]eu multilat shares constant'!O$72*'[9]eu total ha constant'!R190)+'[9]Imputed CERF'!R190</f>
        <v>16.686249220009667</v>
      </c>
      <c r="P100" s="71">
        <f>'[9]bilat constant'!S190+('[9]unhcr oda constant'!S190*'[9]oda contribs constant'!$AP$105)+('[9]oda contribs constant'!$AQ$105*'[9]unrwa oda constant'!S190)+('[9]oda contribs constant'!$AR$105*'[9]wfp oda constant adj'!S190)+('[9]eu multilat shares constant'!P$72*'[9]eu total ha constant'!S190)+'[9]Imputed CERF'!S190</f>
        <v>21.482701764275628</v>
      </c>
      <c r="Q100" s="71">
        <f>'[9]bilat constant'!T190+('[9]unhcr oda constant'!T190*'[9]oda contribs constant'!$AS$105)+('[9]oda contribs constant'!$AT$105*'[9]unrwa oda constant'!T190)+('[9]oda contribs constant'!$AU$105*'[9]wfp oda constant adj'!T190)+('[9]eu multilat shares constant'!Q$72*'[9]eu total ha constant'!T190)+'[9]Imputed CERF'!T190</f>
        <v>17.537852357321263</v>
      </c>
      <c r="S100" s="74">
        <f t="shared" si="2"/>
        <v>-0.18362911007378035</v>
      </c>
    </row>
    <row r="101" spans="1:19" ht="13.5">
      <c r="A101" s="7" t="s">
        <v>57</v>
      </c>
      <c r="B101" s="91" t="s">
        <v>99</v>
      </c>
      <c r="C101" s="71">
        <f>'[9]bilat constant'!F62+('[9]unhcr oda constant'!F62*'[9]oda contribs constant'!$C$105)+('[9]oda contribs constant'!$D$105*'[9]unrwa oda constant'!F62)+('[9]oda contribs constant'!$E$105*'[9]wfp oda constant adj'!F62)+('[9]eu multilat shares constant'!C$72*'[9]eu total ha constant'!F62)+'[9]Imputed CERF'!F62</f>
        <v>0.5541771166361888</v>
      </c>
      <c r="D101" s="71">
        <f>'[9]bilat constant'!G62+('[9]unhcr oda constant'!G62*'[9]oda contribs constant'!$F$105)+('[9]oda contribs constant'!$G$105*'[9]unrwa oda constant'!G62)+('[9]oda contribs constant'!$H$105*'[9]wfp oda constant adj'!G62)+('[9]eu multilat shares constant'!D$72*'[9]eu total ha constant'!G62)+'[9]Imputed CERF'!G62</f>
        <v>0.3394080728620596</v>
      </c>
      <c r="E101" s="71">
        <f>'[9]bilat constant'!H62+('[9]unhcr oda constant'!H62*'[9]oda contribs constant'!$I$105)+('[9]oda contribs constant'!$J$105*'[9]unrwa oda constant'!H62)+('[9]oda contribs constant'!$K$105*'[9]wfp oda constant adj'!H62)+('[9]eu multilat shares constant'!E$72*'[9]eu total ha constant'!H62)+'[9]Imputed CERF'!H62</f>
        <v>0.3367792154846121</v>
      </c>
      <c r="F101" s="71">
        <f>'[9]bilat constant'!I62+('[9]unhcr oda constant'!I62*'[9]oda contribs constant'!$L$105)+('[9]oda contribs constant'!$M$105*'[9]unrwa oda constant'!I62)+('[9]oda contribs constant'!$N$105*'[9]wfp oda constant adj'!I62)+('[9]eu multilat shares constant'!F$72*'[9]eu total ha constant'!I62)+'[9]Imputed CERF'!I62</f>
        <v>0.12520865798532096</v>
      </c>
      <c r="G101" s="71">
        <f>'[9]bilat constant'!J62+('[9]unhcr oda constant'!J62*'[9]oda contribs constant'!$O$105)+('[9]oda contribs constant'!$P$105*'[9]unrwa oda constant'!J62)+('[9]oda contribs constant'!$Q$105*'[9]wfp oda constant adj'!J62)+('[9]eu multilat shares constant'!G$72*'[9]eu total ha constant'!J62)+'[9]Imputed CERF'!J62</f>
        <v>0.14841732744522987</v>
      </c>
      <c r="H101" s="71">
        <f>'[9]bilat constant'!K62+('[9]unhcr oda constant'!K62*'[9]oda contribs constant'!$R$105)+('[9]oda contribs constant'!$S$105*'[9]unrwa oda constant'!K62)+('[9]oda contribs constant'!$T$105*'[9]wfp oda constant adj'!K62)+('[9]eu multilat shares constant'!H$72*'[9]eu total ha constant'!K62)+'[9]Imputed CERF'!K62</f>
        <v>0.09375320147309428</v>
      </c>
      <c r="I101" s="71">
        <f>'[9]bilat constant'!L62+('[9]unhcr oda constant'!L62*'[9]oda contribs constant'!$U$105)+('[9]oda contribs constant'!$V$105*'[9]unrwa oda constant'!L62)+('[9]oda contribs constant'!$W$105*'[9]wfp oda constant adj'!L62)+('[9]eu multilat shares constant'!I$72*'[9]eu total ha constant'!L62)+'[9]Imputed CERF'!L62</f>
        <v>0.07183113631915913</v>
      </c>
      <c r="J101" s="71">
        <f>'[9]bilat constant'!M62+('[9]unhcr oda constant'!M62*'[9]oda contribs constant'!$X$105)+('[9]oda contribs constant'!$Y$105*'[9]unrwa oda constant'!M62)+('[9]oda contribs constant'!$Z$105*'[9]wfp oda constant adj'!M62)+('[9]eu multilat shares constant'!J$72*'[9]eu total ha constant'!M62)+'[9]Imputed CERF'!M62</f>
        <v>1.9678973266168358</v>
      </c>
      <c r="K101" s="71">
        <f>'[9]bilat constant'!N62+('[9]unhcr oda constant'!N62*'[9]oda contribs constant'!$AA$105)+('[9]oda contribs constant'!$AB$105*'[9]unrwa oda constant'!N62)+('[9]oda contribs constant'!$AC$105*'[9]wfp oda constant adj'!N62)+('[9]eu multilat shares constant'!K$72*'[9]eu total ha constant'!N62)+'[9]Imputed CERF'!N62</f>
        <v>1.1035980054576098</v>
      </c>
      <c r="L101" s="71">
        <f>'[9]bilat constant'!O62+('[9]unhcr oda constant'!O62*'[9]oda contribs constant'!$AD$105)+('[9]oda contribs constant'!$AE$105*'[9]unrwa oda constant'!O62)+('[9]oda contribs constant'!$AF$105*'[9]wfp oda constant adj'!O62)+('[9]eu multilat shares constant'!L$72*'[9]eu total ha constant'!O62)+'[9]Imputed CERF'!O62</f>
        <v>0.9756317396755427</v>
      </c>
      <c r="M101" s="71">
        <f>'[9]bilat constant'!P62+('[9]unhcr oda constant'!P62*'[9]oda contribs constant'!$AG$105)+('[9]oda contribs constant'!$AH$105*'[9]unrwa oda constant'!P62)+('[9]oda contribs constant'!$AI$105*'[9]wfp oda constant adj'!P62)+('[9]eu multilat shares constant'!M$72*'[9]eu total ha constant'!P62)+'[9]Imputed CERF'!P62</f>
        <v>2.450739443137866</v>
      </c>
      <c r="N101" s="71">
        <f>'[9]bilat constant'!Q62+('[9]unhcr oda constant'!Q62*'[9]oda contribs constant'!$AJ$105)+('[9]oda contribs constant'!$AK$105*'[9]unrwa oda constant'!Q62)+('[9]oda contribs constant'!$AL$105*'[9]wfp oda constant adj'!Q62)+('[9]eu multilat shares constant'!N$72*'[9]eu total ha constant'!Q62)+'[9]Imputed CERF'!Q62</f>
        <v>1.4493763995621562</v>
      </c>
      <c r="O101" s="71">
        <f>'[9]bilat constant'!R62+('[9]unhcr oda constant'!R62*'[9]oda contribs constant'!$AM$105)+('[9]oda contribs constant'!$AN$105*'[9]unrwa oda constant'!R62)+('[9]oda contribs constant'!$AO$105*'[9]wfp oda constant adj'!R62)+('[9]eu multilat shares constant'!O$72*'[9]eu total ha constant'!R62)+'[9]Imputed CERF'!R62</f>
        <v>1.7044639932745533</v>
      </c>
      <c r="P101" s="71">
        <f>'[9]bilat constant'!S62+('[9]unhcr oda constant'!S62*'[9]oda contribs constant'!$AP$105)+('[9]oda contribs constant'!$AQ$105*'[9]unrwa oda constant'!S62)+('[9]oda contribs constant'!$AR$105*'[9]wfp oda constant adj'!S62)+('[9]eu multilat shares constant'!P$72*'[9]eu total ha constant'!S62)+'[9]Imputed CERF'!S62</f>
        <v>0.5480285679007626</v>
      </c>
      <c r="Q101" s="71">
        <f>'[9]bilat constant'!T62+('[9]unhcr oda constant'!T62*'[9]oda contribs constant'!$AS$105)+('[9]oda contribs constant'!$AT$105*'[9]unrwa oda constant'!T62)+('[9]oda contribs constant'!$AU$105*'[9]wfp oda constant adj'!T62)+('[9]eu multilat shares constant'!Q$72*'[9]eu total ha constant'!T62)+'[9]Imputed CERF'!T62</f>
        <v>0.11120914668980111</v>
      </c>
      <c r="S101" s="74">
        <f t="shared" si="2"/>
        <v>-0.7970741796987143</v>
      </c>
    </row>
    <row r="102" spans="1:19" ht="13.5">
      <c r="A102" s="7" t="s">
        <v>58</v>
      </c>
      <c r="B102" s="91" t="s">
        <v>99</v>
      </c>
      <c r="C102" s="71">
        <f>'[9]bilat constant'!F63+('[9]unhcr oda constant'!F63*'[9]oda contribs constant'!$C$105)+('[9]oda contribs constant'!$D$105*'[9]unrwa oda constant'!F63)+('[9]oda contribs constant'!$E$105*'[9]wfp oda constant adj'!F63)+('[9]eu multilat shares constant'!C$72*'[9]eu total ha constant'!F63)+'[9]Imputed CERF'!F63</f>
        <v>7.8158086818795525</v>
      </c>
      <c r="D102" s="71">
        <f>'[9]bilat constant'!G63+('[9]unhcr oda constant'!G63*'[9]oda contribs constant'!$F$105)+('[9]oda contribs constant'!$G$105*'[9]unrwa oda constant'!G63)+('[9]oda contribs constant'!$H$105*'[9]wfp oda constant adj'!G63)+('[9]eu multilat shares constant'!D$72*'[9]eu total ha constant'!G63)+'[9]Imputed CERF'!G63</f>
        <v>8.713394206463063</v>
      </c>
      <c r="E102" s="71">
        <f>'[9]bilat constant'!H63+('[9]unhcr oda constant'!H63*'[9]oda contribs constant'!$I$105)+('[9]oda contribs constant'!$J$105*'[9]unrwa oda constant'!H63)+('[9]oda contribs constant'!$K$105*'[9]wfp oda constant adj'!H63)+('[9]eu multilat shares constant'!E$72*'[9]eu total ha constant'!H63)+'[9]Imputed CERF'!H63</f>
        <v>3.316473438358932</v>
      </c>
      <c r="F102" s="71">
        <f>'[9]bilat constant'!I63+('[9]unhcr oda constant'!I63*'[9]oda contribs constant'!$L$105)+('[9]oda contribs constant'!$M$105*'[9]unrwa oda constant'!I63)+('[9]oda contribs constant'!$N$105*'[9]wfp oda constant adj'!I63)+('[9]eu multilat shares constant'!F$72*'[9]eu total ha constant'!I63)+'[9]Imputed CERF'!I63</f>
        <v>2.078145079168427</v>
      </c>
      <c r="G102" s="71">
        <f>'[9]bilat constant'!J63+('[9]unhcr oda constant'!J63*'[9]oda contribs constant'!$O$105)+('[9]oda contribs constant'!$P$105*'[9]unrwa oda constant'!J63)+('[9]oda contribs constant'!$Q$105*'[9]wfp oda constant adj'!J63)+('[9]eu multilat shares constant'!G$72*'[9]eu total ha constant'!J63)+'[9]Imputed CERF'!J63</f>
        <v>3.131706303192725</v>
      </c>
      <c r="H102" s="71">
        <f>'[9]bilat constant'!K63+('[9]unhcr oda constant'!K63*'[9]oda contribs constant'!$R$105)+('[9]oda contribs constant'!$S$105*'[9]unrwa oda constant'!K63)+('[9]oda contribs constant'!$T$105*'[9]wfp oda constant adj'!K63)+('[9]eu multilat shares constant'!H$72*'[9]eu total ha constant'!K63)+'[9]Imputed CERF'!K63</f>
        <v>2.003909355528877</v>
      </c>
      <c r="I102" s="71">
        <f>'[9]bilat constant'!L63+('[9]unhcr oda constant'!L63*'[9]oda contribs constant'!$U$105)+('[9]oda contribs constant'!$V$105*'[9]unrwa oda constant'!L63)+('[9]oda contribs constant'!$W$105*'[9]wfp oda constant adj'!L63)+('[9]eu multilat shares constant'!I$72*'[9]eu total ha constant'!L63)+'[9]Imputed CERF'!L63</f>
        <v>1.5963710718683481</v>
      </c>
      <c r="J102" s="71">
        <f>'[9]bilat constant'!M63+('[9]unhcr oda constant'!M63*'[9]oda contribs constant'!$X$105)+('[9]oda contribs constant'!$Y$105*'[9]unrwa oda constant'!M63)+('[9]oda contribs constant'!$Z$105*'[9]wfp oda constant adj'!M63)+('[9]eu multilat shares constant'!J$72*'[9]eu total ha constant'!M63)+'[9]Imputed CERF'!M63</f>
        <v>4.590384212379419</v>
      </c>
      <c r="K102" s="71">
        <f>'[9]bilat constant'!N63+('[9]unhcr oda constant'!N63*'[9]oda contribs constant'!$AA$105)+('[9]oda contribs constant'!$AB$105*'[9]unrwa oda constant'!N63)+('[9]oda contribs constant'!$AC$105*'[9]wfp oda constant adj'!N63)+('[9]eu multilat shares constant'!K$72*'[9]eu total ha constant'!N63)+'[9]Imputed CERF'!N63</f>
        <v>8.063175322388968</v>
      </c>
      <c r="L102" s="71">
        <f>'[9]bilat constant'!O63+('[9]unhcr oda constant'!O63*'[9]oda contribs constant'!$AD$105)+('[9]oda contribs constant'!$AE$105*'[9]unrwa oda constant'!O63)+('[9]oda contribs constant'!$AF$105*'[9]wfp oda constant adj'!O63)+('[9]eu multilat shares constant'!L$72*'[9]eu total ha constant'!O63)+'[9]Imputed CERF'!O63</f>
        <v>11.994137417674029</v>
      </c>
      <c r="M102" s="71">
        <f>'[9]bilat constant'!P63+('[9]unhcr oda constant'!P63*'[9]oda contribs constant'!$AG$105)+('[9]oda contribs constant'!$AH$105*'[9]unrwa oda constant'!P63)+('[9]oda contribs constant'!$AI$105*'[9]wfp oda constant adj'!P63)+('[9]eu multilat shares constant'!M$72*'[9]eu total ha constant'!P63)+'[9]Imputed CERF'!P63</f>
        <v>15.455347145817587</v>
      </c>
      <c r="N102" s="71">
        <f>'[9]bilat constant'!Q63+('[9]unhcr oda constant'!Q63*'[9]oda contribs constant'!$AJ$105)+('[9]oda contribs constant'!$AK$105*'[9]unrwa oda constant'!Q63)+('[9]oda contribs constant'!$AL$105*'[9]wfp oda constant adj'!Q63)+('[9]eu multilat shares constant'!N$72*'[9]eu total ha constant'!Q63)+'[9]Imputed CERF'!Q63</f>
        <v>12.727177089425803</v>
      </c>
      <c r="O102" s="71">
        <f>'[9]bilat constant'!R63+('[9]unhcr oda constant'!R63*'[9]oda contribs constant'!$AM$105)+('[9]oda contribs constant'!$AN$105*'[9]unrwa oda constant'!R63)+('[9]oda contribs constant'!$AO$105*'[9]wfp oda constant adj'!R63)+('[9]eu multilat shares constant'!O$72*'[9]eu total ha constant'!R63)+'[9]Imputed CERF'!R63</f>
        <v>10.29067483663201</v>
      </c>
      <c r="P102" s="71">
        <f>'[9]bilat constant'!S63+('[9]unhcr oda constant'!S63*'[9]oda contribs constant'!$AP$105)+('[9]oda contribs constant'!$AQ$105*'[9]unrwa oda constant'!S63)+('[9]oda contribs constant'!$AR$105*'[9]wfp oda constant adj'!S63)+('[9]eu multilat shares constant'!P$72*'[9]eu total ha constant'!S63)+'[9]Imputed CERF'!S63</f>
        <v>11.436034195488762</v>
      </c>
      <c r="Q102" s="71">
        <f>'[9]bilat constant'!T63+('[9]unhcr oda constant'!T63*'[9]oda contribs constant'!$AS$105)+('[9]oda contribs constant'!$AT$105*'[9]unrwa oda constant'!T63)+('[9]oda contribs constant'!$AU$105*'[9]wfp oda constant adj'!T63)+('[9]eu multilat shares constant'!Q$72*'[9]eu total ha constant'!T63)+'[9]Imputed CERF'!T63</f>
        <v>9.235580807967587</v>
      </c>
      <c r="S102" s="74">
        <f t="shared" si="2"/>
        <v>-0.1924140265678115</v>
      </c>
    </row>
    <row r="103" spans="1:19" ht="13.5">
      <c r="A103" s="7" t="s">
        <v>152</v>
      </c>
      <c r="B103" s="91" t="s">
        <v>99</v>
      </c>
      <c r="C103" s="71">
        <f>'[9]bilat constant'!F33+('[9]unhcr oda constant'!F33*'[9]oda contribs constant'!$C$105)+('[9]oda contribs constant'!$D$105*'[9]unrwa oda constant'!F33)+('[9]oda contribs constant'!$E$105*'[9]wfp oda constant adj'!F33)+('[9]eu multilat shares constant'!C$72*'[9]eu total ha constant'!F33)+'[9]Imputed CERF'!F33</f>
        <v>0.09338420427890798</v>
      </c>
      <c r="D103" s="71">
        <f>'[9]bilat constant'!G33+('[9]unhcr oda constant'!G33*'[9]oda contribs constant'!$F$105)+('[9]oda contribs constant'!$G$105*'[9]unrwa oda constant'!G33)+('[9]oda contribs constant'!$H$105*'[9]wfp oda constant adj'!G33)+('[9]eu multilat shares constant'!D$72*'[9]eu total ha constant'!G33)+'[9]Imputed CERF'!G33</f>
        <v>0.21461236933797911</v>
      </c>
      <c r="E103" s="71">
        <f>'[9]bilat constant'!H33+('[9]unhcr oda constant'!H33*'[9]oda contribs constant'!$I$105)+('[9]oda contribs constant'!$J$105*'[9]unrwa oda constant'!H33)+('[9]oda contribs constant'!$K$105*'[9]wfp oda constant adj'!H33)+('[9]eu multilat shares constant'!E$72*'[9]eu total ha constant'!H33)+'[9]Imputed CERF'!H33</f>
        <v>0.20288633584347043</v>
      </c>
      <c r="F103" s="71">
        <f>'[9]bilat constant'!I33+('[9]unhcr oda constant'!I33*'[9]oda contribs constant'!$L$105)+('[9]oda contribs constant'!$M$105*'[9]unrwa oda constant'!I33)+('[9]oda contribs constant'!$N$105*'[9]wfp oda constant adj'!I33)+('[9]eu multilat shares constant'!F$72*'[9]eu total ha constant'!I33)+'[9]Imputed CERF'!I33</f>
        <v>0.25900344625788413</v>
      </c>
      <c r="G103" s="71">
        <f>'[9]bilat constant'!J33+('[9]unhcr oda constant'!J33*'[9]oda contribs constant'!$O$105)+('[9]oda contribs constant'!$P$105*'[9]unrwa oda constant'!J33)+('[9]oda contribs constant'!$Q$105*'[9]wfp oda constant adj'!J33)+('[9]eu multilat shares constant'!G$72*'[9]eu total ha constant'!J33)+'[9]Imputed CERF'!J33</f>
        <v>0.325558909921671</v>
      </c>
      <c r="H103" s="71">
        <f>'[9]bilat constant'!K33+('[9]unhcr oda constant'!K33*'[9]oda contribs constant'!$R$105)+('[9]oda contribs constant'!$S$105*'[9]unrwa oda constant'!K33)+('[9]oda contribs constant'!$T$105*'[9]wfp oda constant adj'!K33)+('[9]eu multilat shares constant'!H$72*'[9]eu total ha constant'!K33)+'[9]Imputed CERF'!K33</f>
        <v>0</v>
      </c>
      <c r="I103" s="71">
        <f>'[9]bilat constant'!L33+('[9]unhcr oda constant'!L33*'[9]oda contribs constant'!$U$105)+('[9]oda contribs constant'!$V$105*'[9]unrwa oda constant'!L33)+('[9]oda contribs constant'!$W$105*'[9]wfp oda constant adj'!L33)+('[9]eu multilat shares constant'!I$72*'[9]eu total ha constant'!L33)+'[9]Imputed CERF'!L33</f>
        <v>0</v>
      </c>
      <c r="J103" s="71">
        <f>'[9]bilat constant'!M33+('[9]unhcr oda constant'!M33*'[9]oda contribs constant'!$X$105)+('[9]oda contribs constant'!$Y$105*'[9]unrwa oda constant'!M33)+('[9]oda contribs constant'!$Z$105*'[9]wfp oda constant adj'!M33)+('[9]eu multilat shares constant'!J$72*'[9]eu total ha constant'!M33)+'[9]Imputed CERF'!M33</f>
        <v>0</v>
      </c>
      <c r="K103" s="71">
        <f>'[9]bilat constant'!N33+('[9]unhcr oda constant'!N33*'[9]oda contribs constant'!$AA$105)+('[9]oda contribs constant'!$AB$105*'[9]unrwa oda constant'!N33)+('[9]oda contribs constant'!$AC$105*'[9]wfp oda constant adj'!N33)+('[9]eu multilat shares constant'!K$72*'[9]eu total ha constant'!N33)+'[9]Imputed CERF'!N33</f>
        <v>0</v>
      </c>
      <c r="L103" s="71">
        <f>'[9]bilat constant'!O33+('[9]unhcr oda constant'!O33*'[9]oda contribs constant'!$AD$105)+('[9]oda contribs constant'!$AE$105*'[9]unrwa oda constant'!O33)+('[9]oda contribs constant'!$AF$105*'[9]wfp oda constant adj'!O33)+('[9]eu multilat shares constant'!L$72*'[9]eu total ha constant'!O33)+'[9]Imputed CERF'!O33</f>
        <v>0</v>
      </c>
      <c r="M103" s="71">
        <f>'[9]bilat constant'!P33+('[9]unhcr oda constant'!P33*'[9]oda contribs constant'!$AG$105)+('[9]oda contribs constant'!$AH$105*'[9]unrwa oda constant'!P33)+('[9]oda contribs constant'!$AI$105*'[9]wfp oda constant adj'!P33)+('[9]eu multilat shares constant'!M$72*'[9]eu total ha constant'!P33)+'[9]Imputed CERF'!P33</f>
        <v>0.1625538105389988</v>
      </c>
      <c r="N103" s="71">
        <f>'[9]bilat constant'!Q33+('[9]unhcr oda constant'!Q33*'[9]oda contribs constant'!$AJ$105)+('[9]oda contribs constant'!$AK$105*'[9]unrwa oda constant'!Q33)+('[9]oda contribs constant'!$AL$105*'[9]wfp oda constant adj'!Q33)+('[9]eu multilat shares constant'!N$72*'[9]eu total ha constant'!Q33)+'[9]Imputed CERF'!Q33</f>
        <v>0.03208511356399177</v>
      </c>
      <c r="O103" s="71">
        <f>'[9]bilat constant'!R33+('[9]unhcr oda constant'!R33*'[9]oda contribs constant'!$AM$105)+('[9]oda contribs constant'!$AN$105*'[9]unrwa oda constant'!R33)+('[9]oda contribs constant'!$AO$105*'[9]wfp oda constant adj'!R33)+('[9]eu multilat shares constant'!O$72*'[9]eu total ha constant'!R33)+'[9]Imputed CERF'!R33</f>
        <v>0.15488307892172784</v>
      </c>
      <c r="P103" s="71">
        <f>'[9]bilat constant'!S33+('[9]unhcr oda constant'!S33*'[9]oda contribs constant'!$AP$105)+('[9]oda contribs constant'!$AQ$105*'[9]unrwa oda constant'!S33)+('[9]oda contribs constant'!$AR$105*'[9]wfp oda constant adj'!S33)+('[9]eu multilat shares constant'!P$72*'[9]eu total ha constant'!S33)+'[9]Imputed CERF'!S33</f>
        <v>0.021681705243886486</v>
      </c>
      <c r="Q103" s="71">
        <f>'[9]bilat constant'!T33+('[9]unhcr oda constant'!T33*'[9]oda contribs constant'!$AS$105)+('[9]oda contribs constant'!$AT$105*'[9]unrwa oda constant'!T33)+('[9]oda contribs constant'!$AU$105*'[9]wfp oda constant adj'!T33)+('[9]eu multilat shares constant'!Q$72*'[9]eu total ha constant'!T33)+'[9]Imputed CERF'!T33</f>
        <v>0.05120179183873451</v>
      </c>
      <c r="S103" s="74">
        <f t="shared" si="2"/>
        <v>1.361520519848027</v>
      </c>
    </row>
    <row r="104" spans="1:19" ht="13.5">
      <c r="A104" s="7" t="s">
        <v>153</v>
      </c>
      <c r="B104" s="91" t="s">
        <v>99</v>
      </c>
      <c r="C104" s="71">
        <f>'[9]bilat constant'!F151+('[9]unhcr oda constant'!F151*'[9]oda contribs constant'!$C$105)+('[9]oda contribs constant'!$D$105*'[9]unrwa oda constant'!F151)+('[9]oda contribs constant'!$E$105*'[9]wfp oda constant adj'!F151)+('[9]eu multilat shares constant'!C$72*'[9]eu total ha constant'!F151)+'[9]Imputed CERF'!F151</f>
        <v>0</v>
      </c>
      <c r="D104" s="71">
        <f>'[9]bilat constant'!G151+('[9]unhcr oda constant'!G151*'[9]oda contribs constant'!$F$105)+('[9]oda contribs constant'!$G$105*'[9]unrwa oda constant'!G151)+('[9]oda contribs constant'!$H$105*'[9]wfp oda constant adj'!G151)+('[9]eu multilat shares constant'!D$72*'[9]eu total ha constant'!G151)+'[9]Imputed CERF'!G151</f>
        <v>0</v>
      </c>
      <c r="E104" s="71">
        <f>'[9]bilat constant'!H151+('[9]unhcr oda constant'!H151*'[9]oda contribs constant'!$I$105)+('[9]oda contribs constant'!$J$105*'[9]unrwa oda constant'!H151)+('[9]oda contribs constant'!$K$105*'[9]wfp oda constant adj'!H151)+('[9]eu multilat shares constant'!E$72*'[9]eu total ha constant'!H151)+'[9]Imputed CERF'!H151</f>
        <v>0</v>
      </c>
      <c r="F104" s="71">
        <f>'[9]bilat constant'!I151+('[9]unhcr oda constant'!I151*'[9]oda contribs constant'!$L$105)+('[9]oda contribs constant'!$M$105*'[9]unrwa oda constant'!I151)+('[9]oda contribs constant'!$N$105*'[9]wfp oda constant adj'!I151)+('[9]eu multilat shares constant'!F$72*'[9]eu total ha constant'!I151)+'[9]Imputed CERF'!I151</f>
        <v>0</v>
      </c>
      <c r="G104" s="71">
        <f>'[9]bilat constant'!J151+('[9]unhcr oda constant'!J151*'[9]oda contribs constant'!$O$105)+('[9]oda contribs constant'!$P$105*'[9]unrwa oda constant'!J151)+('[9]oda contribs constant'!$Q$105*'[9]wfp oda constant adj'!J151)+('[9]eu multilat shares constant'!G$72*'[9]eu total ha constant'!J151)+'[9]Imputed CERF'!J151</f>
        <v>0</v>
      </c>
      <c r="H104" s="71">
        <f>'[9]bilat constant'!K151+('[9]unhcr oda constant'!K151*'[9]oda contribs constant'!$R$105)+('[9]oda contribs constant'!$S$105*'[9]unrwa oda constant'!K151)+('[9]oda contribs constant'!$T$105*'[9]wfp oda constant adj'!K151)+('[9]eu multilat shares constant'!H$72*'[9]eu total ha constant'!K151)+'[9]Imputed CERF'!K151</f>
        <v>0</v>
      </c>
      <c r="I104" s="71">
        <f>'[9]bilat constant'!L151+('[9]unhcr oda constant'!L151*'[9]oda contribs constant'!$U$105)+('[9]oda contribs constant'!$V$105*'[9]unrwa oda constant'!L151)+('[9]oda contribs constant'!$W$105*'[9]wfp oda constant adj'!L151)+('[9]eu multilat shares constant'!I$72*'[9]eu total ha constant'!L151)+'[9]Imputed CERF'!L151</f>
        <v>0</v>
      </c>
      <c r="J104" s="71">
        <f>'[9]bilat constant'!M151+('[9]unhcr oda constant'!M151*'[9]oda contribs constant'!$X$105)+('[9]oda contribs constant'!$Y$105*'[9]unrwa oda constant'!M151)+('[9]oda contribs constant'!$Z$105*'[9]wfp oda constant adj'!M151)+('[9]eu multilat shares constant'!J$72*'[9]eu total ha constant'!M151)+'[9]Imputed CERF'!M151</f>
        <v>0</v>
      </c>
      <c r="K104" s="71">
        <f>'[9]bilat constant'!N151+('[9]unhcr oda constant'!N151*'[9]oda contribs constant'!$AA$105)+('[9]oda contribs constant'!$AB$105*'[9]unrwa oda constant'!N151)+('[9]oda contribs constant'!$AC$105*'[9]wfp oda constant adj'!N151)+('[9]eu multilat shares constant'!K$72*'[9]eu total ha constant'!N151)+'[9]Imputed CERF'!N151</f>
        <v>0</v>
      </c>
      <c r="L104" s="71">
        <f>'[9]bilat constant'!O151+('[9]unhcr oda constant'!O151*'[9]oda contribs constant'!$AD$105)+('[9]oda contribs constant'!$AE$105*'[9]unrwa oda constant'!O151)+('[9]oda contribs constant'!$AF$105*'[9]wfp oda constant adj'!O151)+('[9]eu multilat shares constant'!L$72*'[9]eu total ha constant'!O151)+'[9]Imputed CERF'!O151</f>
        <v>0</v>
      </c>
      <c r="M104" s="71">
        <f>'[9]bilat constant'!P151+('[9]unhcr oda constant'!P151*'[9]oda contribs constant'!$AG$105)+('[9]oda contribs constant'!$AH$105*'[9]unrwa oda constant'!P151)+('[9]oda contribs constant'!$AI$105*'[9]wfp oda constant adj'!P151)+('[9]eu multilat shares constant'!M$72*'[9]eu total ha constant'!P151)+'[9]Imputed CERF'!P151</f>
        <v>0</v>
      </c>
      <c r="N104" s="71">
        <f>'[9]bilat constant'!Q151+('[9]unhcr oda constant'!Q151*'[9]oda contribs constant'!$AJ$105)+('[9]oda contribs constant'!$AK$105*'[9]unrwa oda constant'!Q151)+('[9]oda contribs constant'!$AL$105*'[9]wfp oda constant adj'!Q151)+('[9]eu multilat shares constant'!N$72*'[9]eu total ha constant'!Q151)+'[9]Imputed CERF'!Q151</f>
        <v>0</v>
      </c>
      <c r="O104" s="71">
        <f>'[9]bilat constant'!R151+('[9]unhcr oda constant'!R151*'[9]oda contribs constant'!$AM$105)+('[9]oda contribs constant'!$AN$105*'[9]unrwa oda constant'!R151)+('[9]oda contribs constant'!$AO$105*'[9]wfp oda constant adj'!R151)+('[9]eu multilat shares constant'!O$72*'[9]eu total ha constant'!R151)+'[9]Imputed CERF'!R151</f>
        <v>0</v>
      </c>
      <c r="P104" s="71">
        <f>'[9]bilat constant'!S151+('[9]unhcr oda constant'!S151*'[9]oda contribs constant'!$AP$105)+('[9]oda contribs constant'!$AQ$105*'[9]unrwa oda constant'!S151)+('[9]oda contribs constant'!$AR$105*'[9]wfp oda constant adj'!S151)+('[9]eu multilat shares constant'!P$72*'[9]eu total ha constant'!S151)+'[9]Imputed CERF'!S151</f>
        <v>0</v>
      </c>
      <c r="Q104" s="71">
        <f>'[9]bilat constant'!T151+('[9]unhcr oda constant'!T151*'[9]oda contribs constant'!$AS$105)+('[9]oda contribs constant'!$AT$105*'[9]unrwa oda constant'!T151)+('[9]oda contribs constant'!$AU$105*'[9]wfp oda constant adj'!T151)+('[9]eu multilat shares constant'!Q$72*'[9]eu total ha constant'!T151)+'[9]Imputed CERF'!T151</f>
        <v>0</v>
      </c>
      <c r="S104" s="74" t="e">
        <f t="shared" si="2"/>
        <v>#DIV/0!</v>
      </c>
    </row>
    <row r="105" spans="1:19" ht="13.5">
      <c r="A105" s="7" t="s">
        <v>154</v>
      </c>
      <c r="B105" s="91" t="s">
        <v>99</v>
      </c>
      <c r="C105" s="71">
        <f>'[9]bilat constant'!F19+('[9]unhcr oda constant'!F19*'[9]oda contribs constant'!$C$105)+('[9]oda contribs constant'!$D$105*'[9]unrwa oda constant'!F19)+('[9]oda contribs constant'!$E$105*'[9]wfp oda constant adj'!F19)+('[9]eu multilat shares constant'!C$72*'[9]eu total ha constant'!F19)+'[9]Imputed CERF'!F19</f>
        <v>0</v>
      </c>
      <c r="D105" s="71">
        <f>'[9]bilat constant'!G19+('[9]unhcr oda constant'!G19*'[9]oda contribs constant'!$F$105)+('[9]oda contribs constant'!$G$105*'[9]unrwa oda constant'!G19)+('[9]oda contribs constant'!$H$105*'[9]wfp oda constant adj'!G19)+('[9]eu multilat shares constant'!D$72*'[9]eu total ha constant'!G19)+'[9]Imputed CERF'!G19</f>
        <v>0.03957897793263647</v>
      </c>
      <c r="E105" s="71">
        <f>'[9]bilat constant'!H19+('[9]unhcr oda constant'!H19*'[9]oda contribs constant'!$I$105)+('[9]oda contribs constant'!$J$105*'[9]unrwa oda constant'!H19)+('[9]oda contribs constant'!$K$105*'[9]wfp oda constant adj'!H19)+('[9]eu multilat shares constant'!E$72*'[9]eu total ha constant'!H19)+'[9]Imputed CERF'!H19</f>
        <v>0.31140705473945607</v>
      </c>
      <c r="F105" s="71">
        <f>'[9]bilat constant'!I19+('[9]unhcr oda constant'!I19*'[9]oda contribs constant'!$L$105)+('[9]oda contribs constant'!$M$105*'[9]unrwa oda constant'!I19)+('[9]oda contribs constant'!$N$105*'[9]wfp oda constant adj'!I19)+('[9]eu multilat shares constant'!F$72*'[9]eu total ha constant'!I19)+'[9]Imputed CERF'!I19</f>
        <v>0.022952597698159827</v>
      </c>
      <c r="G105" s="71">
        <f>'[9]bilat constant'!J19+('[9]unhcr oda constant'!J19*'[9]oda contribs constant'!$O$105)+('[9]oda contribs constant'!$P$105*'[9]unrwa oda constant'!J19)+('[9]oda contribs constant'!$Q$105*'[9]wfp oda constant adj'!J19)+('[9]eu multilat shares constant'!G$72*'[9]eu total ha constant'!J19)+'[9]Imputed CERF'!J19</f>
        <v>20.847171216726124</v>
      </c>
      <c r="H105" s="71">
        <f>'[9]bilat constant'!K19+('[9]unhcr oda constant'!K19*'[9]oda contribs constant'!$R$105)+('[9]oda contribs constant'!$S$105*'[9]unrwa oda constant'!K19)+('[9]oda contribs constant'!$T$105*'[9]wfp oda constant adj'!K19)+('[9]eu multilat shares constant'!H$72*'[9]eu total ha constant'!K19)+'[9]Imputed CERF'!K19</f>
        <v>1.0232868905556896</v>
      </c>
      <c r="I105" s="71">
        <f>'[9]bilat constant'!L19+('[9]unhcr oda constant'!L19*'[9]oda contribs constant'!$U$105)+('[9]oda contribs constant'!$V$105*'[9]unrwa oda constant'!L19)+('[9]oda contribs constant'!$W$105*'[9]wfp oda constant adj'!L19)+('[9]eu multilat shares constant'!I$72*'[9]eu total ha constant'!L19)+'[9]Imputed CERF'!L19</f>
        <v>6.475671753044658</v>
      </c>
      <c r="J105" s="71">
        <f>'[9]bilat constant'!M19+('[9]unhcr oda constant'!M19*'[9]oda contribs constant'!$X$105)+('[9]oda contribs constant'!$Y$105*'[9]unrwa oda constant'!M19)+('[9]oda contribs constant'!$Z$105*'[9]wfp oda constant adj'!M19)+('[9]eu multilat shares constant'!J$72*'[9]eu total ha constant'!M19)+'[9]Imputed CERF'!M19</f>
        <v>3.878627771006131</v>
      </c>
      <c r="K105" s="71">
        <f>'[9]bilat constant'!N19+('[9]unhcr oda constant'!N19*'[9]oda contribs constant'!$AA$105)+('[9]oda contribs constant'!$AB$105*'[9]unrwa oda constant'!N19)+('[9]oda contribs constant'!$AC$105*'[9]wfp oda constant adj'!N19)+('[9]eu multilat shares constant'!K$72*'[9]eu total ha constant'!N19)+'[9]Imputed CERF'!N19</f>
        <v>0.6875569432410104</v>
      </c>
      <c r="L105" s="71">
        <f>'[9]bilat constant'!O19+('[9]unhcr oda constant'!O19*'[9]oda contribs constant'!$AD$105)+('[9]oda contribs constant'!$AE$105*'[9]unrwa oda constant'!O19)+('[9]oda contribs constant'!$AF$105*'[9]wfp oda constant adj'!O19)+('[9]eu multilat shares constant'!L$72*'[9]eu total ha constant'!O19)+'[9]Imputed CERF'!O19</f>
        <v>0.4067034315433561</v>
      </c>
      <c r="M105" s="71">
        <f>'[9]bilat constant'!P19+('[9]unhcr oda constant'!P19*'[9]oda contribs constant'!$AG$105)+('[9]oda contribs constant'!$AH$105*'[9]unrwa oda constant'!P19)+('[9]oda contribs constant'!$AI$105*'[9]wfp oda constant adj'!P19)+('[9]eu multilat shares constant'!M$72*'[9]eu total ha constant'!P19)+'[9]Imputed CERF'!P19</f>
        <v>0.1279614205249766</v>
      </c>
      <c r="N105" s="71">
        <f>'[9]bilat constant'!Q19+('[9]unhcr oda constant'!Q19*'[9]oda contribs constant'!$AJ$105)+('[9]oda contribs constant'!$AK$105*'[9]unrwa oda constant'!Q19)+('[9]oda contribs constant'!$AL$105*'[9]wfp oda constant adj'!Q19)+('[9]eu multilat shares constant'!N$72*'[9]eu total ha constant'!Q19)+'[9]Imputed CERF'!Q19</f>
        <v>0.017111714379730174</v>
      </c>
      <c r="O105" s="71">
        <f>'[9]bilat constant'!R19+('[9]unhcr oda constant'!R19*'[9]oda contribs constant'!$AM$105)+('[9]oda contribs constant'!$AN$105*'[9]unrwa oda constant'!R19)+('[9]oda contribs constant'!$AO$105*'[9]wfp oda constant adj'!R19)+('[9]eu multilat shares constant'!O$72*'[9]eu total ha constant'!R19)+'[9]Imputed CERF'!R19</f>
        <v>0.1837089964274115</v>
      </c>
      <c r="P105" s="71">
        <f>'[9]bilat constant'!S19+('[9]unhcr oda constant'!S19*'[9]oda contribs constant'!$AP$105)+('[9]oda contribs constant'!$AQ$105*'[9]unrwa oda constant'!S19)+('[9]oda contribs constant'!$AR$105*'[9]wfp oda constant adj'!S19)+('[9]eu multilat shares constant'!P$72*'[9]eu total ha constant'!S19)+'[9]Imputed CERF'!S19</f>
        <v>0.036425264809729296</v>
      </c>
      <c r="Q105" s="71">
        <f>'[9]bilat constant'!T19+('[9]unhcr oda constant'!T19*'[9]oda contribs constant'!$AS$105)+('[9]oda contribs constant'!$AT$105*'[9]unrwa oda constant'!T19)+('[9]oda contribs constant'!$AU$105*'[9]wfp oda constant adj'!T19)+('[9]eu multilat shares constant'!Q$72*'[9]eu total ha constant'!T19)+'[9]Imputed CERF'!T19</f>
        <v>0.03546790788829005</v>
      </c>
      <c r="S105" s="74">
        <f t="shared" si="2"/>
        <v>-0.02628277176405128</v>
      </c>
    </row>
    <row r="106" spans="1:19" ht="13.5">
      <c r="A106" s="7" t="s">
        <v>22</v>
      </c>
      <c r="B106" s="91" t="s">
        <v>99</v>
      </c>
      <c r="C106" s="71">
        <f>'[9]bilat constant'!F64+('[9]unhcr oda constant'!F64*'[9]oda contribs constant'!$C$105)+('[9]oda contribs constant'!$D$105*'[9]unrwa oda constant'!F64)+('[9]oda contribs constant'!$E$105*'[9]wfp oda constant adj'!F64)+('[9]eu multilat shares constant'!C$72*'[9]eu total ha constant'!F64)+'[9]Imputed CERF'!F64</f>
        <v>0.3695808128030893</v>
      </c>
      <c r="D106" s="71">
        <f>'[9]bilat constant'!G64+('[9]unhcr oda constant'!G64*'[9]oda contribs constant'!$F$105)+('[9]oda contribs constant'!$G$105*'[9]unrwa oda constant'!G64)+('[9]oda contribs constant'!$H$105*'[9]wfp oda constant adj'!G64)+('[9]eu multilat shares constant'!D$72*'[9]eu total ha constant'!G64)+'[9]Imputed CERF'!G64</f>
        <v>0.1472228804875116</v>
      </c>
      <c r="E106" s="71">
        <f>'[9]bilat constant'!H64+('[9]unhcr oda constant'!H64*'[9]oda contribs constant'!$I$105)+('[9]oda contribs constant'!$J$105*'[9]unrwa oda constant'!H64)+('[9]oda contribs constant'!$K$105*'[9]wfp oda constant adj'!H64)+('[9]eu multilat shares constant'!E$72*'[9]eu total ha constant'!H64)+'[9]Imputed CERF'!H64</f>
        <v>0.7317470534496088</v>
      </c>
      <c r="F106" s="71">
        <f>'[9]bilat constant'!I64+('[9]unhcr oda constant'!I64*'[9]oda contribs constant'!$L$105)+('[9]oda contribs constant'!$M$105*'[9]unrwa oda constant'!I64)+('[9]oda contribs constant'!$N$105*'[9]wfp oda constant adj'!I64)+('[9]eu multilat shares constant'!F$72*'[9]eu total ha constant'!I64)+'[9]Imputed CERF'!I64</f>
        <v>0.3499921334329118</v>
      </c>
      <c r="G106" s="71">
        <f>'[9]bilat constant'!J64+('[9]unhcr oda constant'!J64*'[9]oda contribs constant'!$O$105)+('[9]oda contribs constant'!$P$105*'[9]unrwa oda constant'!J64)+('[9]oda contribs constant'!$Q$105*'[9]wfp oda constant adj'!J64)+('[9]eu multilat shares constant'!G$72*'[9]eu total ha constant'!J64)+'[9]Imputed CERF'!J64</f>
        <v>0.7662156063487027</v>
      </c>
      <c r="H106" s="71">
        <f>'[9]bilat constant'!K64+('[9]unhcr oda constant'!K64*'[9]oda contribs constant'!$R$105)+('[9]oda contribs constant'!$S$105*'[9]unrwa oda constant'!K64)+('[9]oda contribs constant'!$T$105*'[9]wfp oda constant adj'!K64)+('[9]eu multilat shares constant'!H$72*'[9]eu total ha constant'!K64)+'[9]Imputed CERF'!K64</f>
        <v>1.5916875401771393</v>
      </c>
      <c r="I106" s="71">
        <f>'[9]bilat constant'!L64+('[9]unhcr oda constant'!L64*'[9]oda contribs constant'!$U$105)+('[9]oda contribs constant'!$V$105*'[9]unrwa oda constant'!L64)+('[9]oda contribs constant'!$W$105*'[9]wfp oda constant adj'!L64)+('[9]eu multilat shares constant'!I$72*'[9]eu total ha constant'!L64)+'[9]Imputed CERF'!L64</f>
        <v>0.8996493444235694</v>
      </c>
      <c r="J106" s="71">
        <f>'[9]bilat constant'!M64+('[9]unhcr oda constant'!M64*'[9]oda contribs constant'!$X$105)+('[9]oda contribs constant'!$Y$105*'[9]unrwa oda constant'!M64)+('[9]oda contribs constant'!$Z$105*'[9]wfp oda constant adj'!M64)+('[9]eu multilat shares constant'!J$72*'[9]eu total ha constant'!M64)+'[9]Imputed CERF'!M64</f>
        <v>1.613988581674187</v>
      </c>
      <c r="K106" s="71">
        <f>'[9]bilat constant'!N64+('[9]unhcr oda constant'!N64*'[9]oda contribs constant'!$AA$105)+('[9]oda contribs constant'!$AB$105*'[9]unrwa oda constant'!N64)+('[9]oda contribs constant'!$AC$105*'[9]wfp oda constant adj'!N64)+('[9]eu multilat shares constant'!K$72*'[9]eu total ha constant'!N64)+'[9]Imputed CERF'!N64</f>
        <v>0.8376334118880513</v>
      </c>
      <c r="L106" s="71">
        <f>'[9]bilat constant'!O64+('[9]unhcr oda constant'!O64*'[9]oda contribs constant'!$AD$105)+('[9]oda contribs constant'!$AE$105*'[9]unrwa oda constant'!O64)+('[9]oda contribs constant'!$AF$105*'[9]wfp oda constant adj'!O64)+('[9]eu multilat shares constant'!L$72*'[9]eu total ha constant'!O64)+'[9]Imputed CERF'!O64</f>
        <v>0.8607570574930352</v>
      </c>
      <c r="M106" s="71">
        <f>'[9]bilat constant'!P64+('[9]unhcr oda constant'!P64*'[9]oda contribs constant'!$AG$105)+('[9]oda contribs constant'!$AH$105*'[9]unrwa oda constant'!P64)+('[9]oda contribs constant'!$AI$105*'[9]wfp oda constant adj'!P64)+('[9]eu multilat shares constant'!M$72*'[9]eu total ha constant'!P64)+'[9]Imputed CERF'!P64</f>
        <v>0.9012392853022428</v>
      </c>
      <c r="N106" s="71">
        <f>'[9]bilat constant'!Q64+('[9]unhcr oda constant'!Q64*'[9]oda contribs constant'!$AJ$105)+('[9]oda contribs constant'!$AK$105*'[9]unrwa oda constant'!Q64)+('[9]oda contribs constant'!$AL$105*'[9]wfp oda constant adj'!Q64)+('[9]eu multilat shares constant'!N$72*'[9]eu total ha constant'!Q64)+'[9]Imputed CERF'!Q64</f>
        <v>1.262969010387592</v>
      </c>
      <c r="O106" s="71">
        <f>'[9]bilat constant'!R64+('[9]unhcr oda constant'!R64*'[9]oda contribs constant'!$AM$105)+('[9]oda contribs constant'!$AN$105*'[9]unrwa oda constant'!R64)+('[9]oda contribs constant'!$AO$105*'[9]wfp oda constant adj'!R64)+('[9]eu multilat shares constant'!O$72*'[9]eu total ha constant'!R64)+'[9]Imputed CERF'!R64</f>
        <v>1.8182705753780188</v>
      </c>
      <c r="P106" s="71">
        <f>'[9]bilat constant'!S64+('[9]unhcr oda constant'!S64*'[9]oda contribs constant'!$AP$105)+('[9]oda contribs constant'!$AQ$105*'[9]unrwa oda constant'!S64)+('[9]oda contribs constant'!$AR$105*'[9]wfp oda constant adj'!S64)+('[9]eu multilat shares constant'!P$72*'[9]eu total ha constant'!S64)+'[9]Imputed CERF'!S64</f>
        <v>2.261085235850677</v>
      </c>
      <c r="Q106" s="71">
        <f>'[9]bilat constant'!T64+('[9]unhcr oda constant'!T64*'[9]oda contribs constant'!$AS$105)+('[9]oda contribs constant'!$AT$105*'[9]unrwa oda constant'!T64)+('[9]oda contribs constant'!$AU$105*'[9]wfp oda constant adj'!T64)+('[9]eu multilat shares constant'!Q$72*'[9]eu total ha constant'!T64)+'[9]Imputed CERF'!T64</f>
        <v>1.47483501518387</v>
      </c>
      <c r="S106" s="74">
        <f t="shared" si="2"/>
        <v>-0.3477313496193787</v>
      </c>
    </row>
    <row r="107" spans="1:19" ht="13.5">
      <c r="A107" s="7" t="s">
        <v>59</v>
      </c>
      <c r="B107" s="91" t="s">
        <v>99</v>
      </c>
      <c r="C107" s="71">
        <f>'[9]bilat constant'!F65+('[9]unhcr oda constant'!F65*'[9]oda contribs constant'!$C$105)+('[9]oda contribs constant'!$D$105*'[9]unrwa oda constant'!F65)+('[9]oda contribs constant'!$E$105*'[9]wfp oda constant adj'!F65)+('[9]eu multilat shares constant'!C$72*'[9]eu total ha constant'!F65)+'[9]Imputed CERF'!F65</f>
        <v>3.4786282265742403</v>
      </c>
      <c r="D107" s="71">
        <f>'[9]bilat constant'!G65+('[9]unhcr oda constant'!G65*'[9]oda contribs constant'!$F$105)+('[9]oda contribs constant'!$G$105*'[9]unrwa oda constant'!G65)+('[9]oda contribs constant'!$H$105*'[9]wfp oda constant adj'!G65)+('[9]eu multilat shares constant'!D$72*'[9]eu total ha constant'!G65)+'[9]Imputed CERF'!G65</f>
        <v>0.2261971808270679</v>
      </c>
      <c r="E107" s="71">
        <f>'[9]bilat constant'!H65+('[9]unhcr oda constant'!H65*'[9]oda contribs constant'!$I$105)+('[9]oda contribs constant'!$J$105*'[9]unrwa oda constant'!H65)+('[9]oda contribs constant'!$K$105*'[9]wfp oda constant adj'!H65)+('[9]eu multilat shares constant'!E$72*'[9]eu total ha constant'!H65)+'[9]Imputed CERF'!H65</f>
        <v>0.6136855705557687</v>
      </c>
      <c r="F107" s="71">
        <f>'[9]bilat constant'!I65+('[9]unhcr oda constant'!I65*'[9]oda contribs constant'!$L$105)+('[9]oda contribs constant'!$M$105*'[9]unrwa oda constant'!I65)+('[9]oda contribs constant'!$N$105*'[9]wfp oda constant adj'!I65)+('[9]eu multilat shares constant'!F$72*'[9]eu total ha constant'!I65)+'[9]Imputed CERF'!I65</f>
        <v>0.762969964030254</v>
      </c>
      <c r="G107" s="71">
        <f>'[9]bilat constant'!J65+('[9]unhcr oda constant'!J65*'[9]oda contribs constant'!$O$105)+('[9]oda contribs constant'!$P$105*'[9]unrwa oda constant'!J65)+('[9]oda contribs constant'!$Q$105*'[9]wfp oda constant adj'!J65)+('[9]eu multilat shares constant'!G$72*'[9]eu total ha constant'!J65)+'[9]Imputed CERF'!J65</f>
        <v>0.3738803016047348</v>
      </c>
      <c r="H107" s="71">
        <f>'[9]bilat constant'!K65+('[9]unhcr oda constant'!K65*'[9]oda contribs constant'!$R$105)+('[9]oda contribs constant'!$S$105*'[9]unrwa oda constant'!K65)+('[9]oda contribs constant'!$T$105*'[9]wfp oda constant adj'!K65)+('[9]eu multilat shares constant'!H$72*'[9]eu total ha constant'!K65)+'[9]Imputed CERF'!K65</f>
        <v>1.008127544034424</v>
      </c>
      <c r="I107" s="71">
        <f>'[9]bilat constant'!L65+('[9]unhcr oda constant'!L65*'[9]oda contribs constant'!$U$105)+('[9]oda contribs constant'!$V$105*'[9]unrwa oda constant'!L65)+('[9]oda contribs constant'!$W$105*'[9]wfp oda constant adj'!L65)+('[9]eu multilat shares constant'!I$72*'[9]eu total ha constant'!L65)+'[9]Imputed CERF'!L65</f>
        <v>1.1750923784384295</v>
      </c>
      <c r="J107" s="71">
        <f>'[9]bilat constant'!M65+('[9]unhcr oda constant'!M65*'[9]oda contribs constant'!$X$105)+('[9]oda contribs constant'!$Y$105*'[9]unrwa oda constant'!M65)+('[9]oda contribs constant'!$Z$105*'[9]wfp oda constant adj'!M65)+('[9]eu multilat shares constant'!J$72*'[9]eu total ha constant'!M65)+'[9]Imputed CERF'!M65</f>
        <v>6.615145338173221</v>
      </c>
      <c r="K107" s="71">
        <f>'[9]bilat constant'!N65+('[9]unhcr oda constant'!N65*'[9]oda contribs constant'!$AA$105)+('[9]oda contribs constant'!$AB$105*'[9]unrwa oda constant'!N65)+('[9]oda contribs constant'!$AC$105*'[9]wfp oda constant adj'!N65)+('[9]eu multilat shares constant'!K$72*'[9]eu total ha constant'!N65)+'[9]Imputed CERF'!N65</f>
        <v>1.9705662987261567</v>
      </c>
      <c r="L107" s="71">
        <f>'[9]bilat constant'!O65+('[9]unhcr oda constant'!O65*'[9]oda contribs constant'!$AD$105)+('[9]oda contribs constant'!$AE$105*'[9]unrwa oda constant'!O65)+('[9]oda contribs constant'!$AF$105*'[9]wfp oda constant adj'!O65)+('[9]eu multilat shares constant'!L$72*'[9]eu total ha constant'!O65)+'[9]Imputed CERF'!O65</f>
        <v>0.5369753834900598</v>
      </c>
      <c r="M107" s="71">
        <f>'[9]bilat constant'!P65+('[9]unhcr oda constant'!P65*'[9]oda contribs constant'!$AG$105)+('[9]oda contribs constant'!$AH$105*'[9]unrwa oda constant'!P65)+('[9]oda contribs constant'!$AI$105*'[9]wfp oda constant adj'!P65)+('[9]eu multilat shares constant'!M$72*'[9]eu total ha constant'!P65)+'[9]Imputed CERF'!P65</f>
        <v>6.149112468021771</v>
      </c>
      <c r="N107" s="71">
        <f>'[9]bilat constant'!Q65+('[9]unhcr oda constant'!Q65*'[9]oda contribs constant'!$AJ$105)+('[9]oda contribs constant'!$AK$105*'[9]unrwa oda constant'!Q65)+('[9]oda contribs constant'!$AL$105*'[9]wfp oda constant adj'!Q65)+('[9]eu multilat shares constant'!N$72*'[9]eu total ha constant'!Q65)+'[9]Imputed CERF'!Q65</f>
        <v>4.017627089298755</v>
      </c>
      <c r="O107" s="71">
        <f>'[9]bilat constant'!R65+('[9]unhcr oda constant'!R65*'[9]oda contribs constant'!$AM$105)+('[9]oda contribs constant'!$AN$105*'[9]unrwa oda constant'!R65)+('[9]oda contribs constant'!$AO$105*'[9]wfp oda constant adj'!R65)+('[9]eu multilat shares constant'!O$72*'[9]eu total ha constant'!R65)+'[9]Imputed CERF'!R65</f>
        <v>0.11850271937937601</v>
      </c>
      <c r="P107" s="71">
        <f>'[9]bilat constant'!S65+('[9]unhcr oda constant'!S65*'[9]oda contribs constant'!$AP$105)+('[9]oda contribs constant'!$AQ$105*'[9]unrwa oda constant'!S65)+('[9]oda contribs constant'!$AR$105*'[9]wfp oda constant adj'!S65)+('[9]eu multilat shares constant'!P$72*'[9]eu total ha constant'!S65)+'[9]Imputed CERF'!S65</f>
        <v>0.6969025570609201</v>
      </c>
      <c r="Q107" s="71">
        <f>'[9]bilat constant'!T65+('[9]unhcr oda constant'!T65*'[9]oda contribs constant'!$AS$105)+('[9]oda contribs constant'!$AT$105*'[9]unrwa oda constant'!T65)+('[9]oda contribs constant'!$AU$105*'[9]wfp oda constant adj'!T65)+('[9]eu multilat shares constant'!Q$72*'[9]eu total ha constant'!T65)+'[9]Imputed CERF'!T65</f>
        <v>1.276187281690855</v>
      </c>
      <c r="S107" s="74">
        <f t="shared" si="2"/>
        <v>0.8312277215239096</v>
      </c>
    </row>
    <row r="108" spans="1:19" ht="13.5">
      <c r="A108" s="7" t="s">
        <v>23</v>
      </c>
      <c r="B108" s="91" t="s">
        <v>99</v>
      </c>
      <c r="C108" s="71">
        <f>'[9]bilat constant'!F152+('[9]unhcr oda constant'!F152*'[9]oda contribs constant'!$C$105)+('[9]oda contribs constant'!$D$105*'[9]unrwa oda constant'!F152)+('[9]oda contribs constant'!$E$105*'[9]wfp oda constant adj'!F152)+('[9]eu multilat shares constant'!C$72*'[9]eu total ha constant'!F152)+'[9]Imputed CERF'!F152</f>
        <v>0.1430800572231007</v>
      </c>
      <c r="D108" s="71">
        <f>'[9]bilat constant'!G152+('[9]unhcr oda constant'!G152*'[9]oda contribs constant'!$F$105)+('[9]oda contribs constant'!$G$105*'[9]unrwa oda constant'!G152)+('[9]oda contribs constant'!$H$105*'[9]wfp oda constant adj'!G152)+('[9]eu multilat shares constant'!D$72*'[9]eu total ha constant'!G152)+'[9]Imputed CERF'!G152</f>
        <v>0.012309814169570266</v>
      </c>
      <c r="E108" s="71">
        <f>'[9]bilat constant'!H152+('[9]unhcr oda constant'!H152*'[9]oda contribs constant'!$I$105)+('[9]oda contribs constant'!$J$105*'[9]unrwa oda constant'!H152)+('[9]oda contribs constant'!$K$105*'[9]wfp oda constant adj'!H152)+('[9]eu multilat shares constant'!E$72*'[9]eu total ha constant'!H152)+'[9]Imputed CERF'!H152</f>
        <v>0.013011520885627858</v>
      </c>
      <c r="F108" s="71">
        <f>'[9]bilat constant'!I152+('[9]unhcr oda constant'!I152*'[9]oda contribs constant'!$L$105)+('[9]oda contribs constant'!$M$105*'[9]unrwa oda constant'!I152)+('[9]oda contribs constant'!$N$105*'[9]wfp oda constant adj'!I152)+('[9]eu multilat shares constant'!F$72*'[9]eu total ha constant'!I152)+'[9]Imputed CERF'!I152</f>
        <v>0.00831991676962091</v>
      </c>
      <c r="G108" s="71">
        <f>'[9]bilat constant'!J152+('[9]unhcr oda constant'!J152*'[9]oda contribs constant'!$O$105)+('[9]oda contribs constant'!$P$105*'[9]unrwa oda constant'!J152)+('[9]oda contribs constant'!$Q$105*'[9]wfp oda constant adj'!J152)+('[9]eu multilat shares constant'!G$72*'[9]eu total ha constant'!J152)+'[9]Imputed CERF'!J152</f>
        <v>0.01226827676240209</v>
      </c>
      <c r="H108" s="71">
        <f>'[9]bilat constant'!K152+('[9]unhcr oda constant'!K152*'[9]oda contribs constant'!$R$105)+('[9]oda contribs constant'!$S$105*'[9]unrwa oda constant'!K152)+('[9]oda contribs constant'!$T$105*'[9]wfp oda constant adj'!K152)+('[9]eu multilat shares constant'!H$72*'[9]eu total ha constant'!K152)+'[9]Imputed CERF'!K152</f>
        <v>0.007331239092495638</v>
      </c>
      <c r="I108" s="71">
        <f>'[9]bilat constant'!L152+('[9]unhcr oda constant'!L152*'[9]oda contribs constant'!$U$105)+('[9]oda contribs constant'!$V$105*'[9]unrwa oda constant'!L152)+('[9]oda contribs constant'!$W$105*'[9]wfp oda constant adj'!L152)+('[9]eu multilat shares constant'!I$72*'[9]eu total ha constant'!L152)+'[9]Imputed CERF'!L152</f>
        <v>0.010507415892921741</v>
      </c>
      <c r="J108" s="71">
        <f>'[9]bilat constant'!M152+('[9]unhcr oda constant'!M152*'[9]oda contribs constant'!$X$105)+('[9]oda contribs constant'!$Y$105*'[9]unrwa oda constant'!M152)+('[9]oda contribs constant'!$Z$105*'[9]wfp oda constant adj'!M152)+('[9]eu multilat shares constant'!J$72*'[9]eu total ha constant'!M152)+'[9]Imputed CERF'!M152</f>
        <v>0</v>
      </c>
      <c r="K108" s="71">
        <f>'[9]bilat constant'!N152+('[9]unhcr oda constant'!N152*'[9]oda contribs constant'!$AA$105)+('[9]oda contribs constant'!$AB$105*'[9]unrwa oda constant'!N152)+('[9]oda contribs constant'!$AC$105*'[9]wfp oda constant adj'!N152)+('[9]eu multilat shares constant'!K$72*'[9]eu total ha constant'!N152)+'[9]Imputed CERF'!N152</f>
        <v>0.04609368774546076</v>
      </c>
      <c r="L108" s="71">
        <f>'[9]bilat constant'!O152+('[9]unhcr oda constant'!O152*'[9]oda contribs constant'!$AD$105)+('[9]oda contribs constant'!$AE$105*'[9]unrwa oda constant'!O152)+('[9]oda contribs constant'!$AF$105*'[9]wfp oda constant adj'!O152)+('[9]eu multilat shares constant'!L$72*'[9]eu total ha constant'!O152)+'[9]Imputed CERF'!O152</f>
        <v>0</v>
      </c>
      <c r="M108" s="71">
        <f>'[9]bilat constant'!P152+('[9]unhcr oda constant'!P152*'[9]oda contribs constant'!$AG$105)+('[9]oda contribs constant'!$AH$105*'[9]unrwa oda constant'!P152)+('[9]oda contribs constant'!$AI$105*'[9]wfp oda constant adj'!P152)+('[9]eu multilat shares constant'!M$72*'[9]eu total ha constant'!P152)+'[9]Imputed CERF'!P152</f>
        <v>0.016413022203857947</v>
      </c>
      <c r="N108" s="71">
        <f>'[9]bilat constant'!Q152+('[9]unhcr oda constant'!Q152*'[9]oda contribs constant'!$AJ$105)+('[9]oda contribs constant'!$AK$105*'[9]unrwa oda constant'!Q152)+('[9]oda contribs constant'!$AL$105*'[9]wfp oda constant adj'!Q152)+('[9]eu multilat shares constant'!N$72*'[9]eu total ha constant'!Q152)+'[9]Imputed CERF'!Q152</f>
        <v>0.005703904793243391</v>
      </c>
      <c r="O108" s="71">
        <f>'[9]bilat constant'!R152+('[9]unhcr oda constant'!R152*'[9]oda contribs constant'!$AM$105)+('[9]oda contribs constant'!$AN$105*'[9]unrwa oda constant'!R152)+('[9]oda contribs constant'!$AO$105*'[9]wfp oda constant adj'!R152)+('[9]eu multilat shares constant'!O$72*'[9]eu total ha constant'!R152)+'[9]Imputed CERF'!R152</f>
        <v>0.031031178954205915</v>
      </c>
      <c r="P108" s="71">
        <f>'[9]bilat constant'!S152+('[9]unhcr oda constant'!S152*'[9]oda contribs constant'!$AP$105)+('[9]oda contribs constant'!$AQ$105*'[9]unrwa oda constant'!S152)+('[9]oda contribs constant'!$AR$105*'[9]wfp oda constant adj'!S152)+('[9]eu multilat shares constant'!P$72*'[9]eu total ha constant'!S152)+'[9]Imputed CERF'!S152</f>
        <v>0.19767333594873807</v>
      </c>
      <c r="Q108" s="71">
        <f>'[9]bilat constant'!T152+('[9]unhcr oda constant'!T152*'[9]oda contribs constant'!$AS$105)+('[9]oda contribs constant'!$AT$105*'[9]unrwa oda constant'!T152)+('[9]oda contribs constant'!$AU$105*'[9]wfp oda constant adj'!T152)+('[9]eu multilat shares constant'!Q$72*'[9]eu total ha constant'!T152)+'[9]Imputed CERF'!T152</f>
        <v>0.0589353958143767</v>
      </c>
      <c r="S108" s="74">
        <f t="shared" si="2"/>
        <v>-0.701854600007053</v>
      </c>
    </row>
    <row r="109" spans="1:19" ht="13.5">
      <c r="A109" s="7" t="s">
        <v>60</v>
      </c>
      <c r="B109" s="91" t="s">
        <v>99</v>
      </c>
      <c r="C109" s="71">
        <f>'[9]bilat constant'!F172+('[9]unhcr oda constant'!F172*'[9]oda contribs constant'!$C$105)+('[9]oda contribs constant'!$D$105*'[9]unrwa oda constant'!F172)+('[9]oda contribs constant'!$E$105*'[9]wfp oda constant adj'!F172)+('[9]eu multilat shares constant'!C$72*'[9]eu total ha constant'!F172)+'[9]Imputed CERF'!F172</f>
        <v>0</v>
      </c>
      <c r="D109" s="71">
        <f>'[9]bilat constant'!G172+('[9]unhcr oda constant'!G172*'[9]oda contribs constant'!$F$105)+('[9]oda contribs constant'!$G$105*'[9]unrwa oda constant'!G172)+('[9]oda contribs constant'!$H$105*'[9]wfp oda constant adj'!G172)+('[9]eu multilat shares constant'!D$72*'[9]eu total ha constant'!G172)+'[9]Imputed CERF'!G172</f>
        <v>0</v>
      </c>
      <c r="E109" s="71">
        <f>'[9]bilat constant'!H172+('[9]unhcr oda constant'!H172*'[9]oda contribs constant'!$I$105)+('[9]oda contribs constant'!$J$105*'[9]unrwa oda constant'!H172)+('[9]oda contribs constant'!$K$105*'[9]wfp oda constant adj'!H172)+('[9]eu multilat shares constant'!E$72*'[9]eu total ha constant'!H172)+'[9]Imputed CERF'!H172</f>
        <v>0</v>
      </c>
      <c r="F109" s="71">
        <f>'[9]bilat constant'!I172+('[9]unhcr oda constant'!I172*'[9]oda contribs constant'!$L$105)+('[9]oda contribs constant'!$M$105*'[9]unrwa oda constant'!I172)+('[9]oda contribs constant'!$N$105*'[9]wfp oda constant adj'!I172)+('[9]eu multilat shares constant'!F$72*'[9]eu total ha constant'!I172)+'[9]Imputed CERF'!I172</f>
        <v>0</v>
      </c>
      <c r="G109" s="71">
        <f>'[9]bilat constant'!J172+('[9]unhcr oda constant'!J172*'[9]oda contribs constant'!$O$105)+('[9]oda contribs constant'!$P$105*'[9]unrwa oda constant'!J172)+('[9]oda contribs constant'!$Q$105*'[9]wfp oda constant adj'!J172)+('[9]eu multilat shares constant'!G$72*'[9]eu total ha constant'!J172)+'[9]Imputed CERF'!J172</f>
        <v>0</v>
      </c>
      <c r="H109" s="71">
        <f>'[9]bilat constant'!K172+('[9]unhcr oda constant'!K172*'[9]oda contribs constant'!$R$105)+('[9]oda contribs constant'!$S$105*'[9]unrwa oda constant'!K172)+('[9]oda contribs constant'!$T$105*'[9]wfp oda constant adj'!K172)+('[9]eu multilat shares constant'!H$72*'[9]eu total ha constant'!K172)+'[9]Imputed CERF'!K172</f>
        <v>0</v>
      </c>
      <c r="I109" s="71">
        <f>'[9]bilat constant'!L172+('[9]unhcr oda constant'!L172*'[9]oda contribs constant'!$U$105)+('[9]oda contribs constant'!$V$105*'[9]unrwa oda constant'!L172)+('[9]oda contribs constant'!$W$105*'[9]wfp oda constant adj'!L172)+('[9]eu multilat shares constant'!I$72*'[9]eu total ha constant'!L172)+'[9]Imputed CERF'!L172</f>
        <v>0</v>
      </c>
      <c r="J109" s="71">
        <f>'[9]bilat constant'!M172+('[9]unhcr oda constant'!M172*'[9]oda contribs constant'!$X$105)+('[9]oda contribs constant'!$Y$105*'[9]unrwa oda constant'!M172)+('[9]oda contribs constant'!$Z$105*'[9]wfp oda constant adj'!M172)+('[9]eu multilat shares constant'!J$72*'[9]eu total ha constant'!M172)+'[9]Imputed CERF'!M172</f>
        <v>0</v>
      </c>
      <c r="K109" s="71">
        <f>'[9]bilat constant'!N172+('[9]unhcr oda constant'!N172*'[9]oda contribs constant'!$AA$105)+('[9]oda contribs constant'!$AB$105*'[9]unrwa oda constant'!N172)+('[9]oda contribs constant'!$AC$105*'[9]wfp oda constant adj'!N172)+('[9]eu multilat shares constant'!K$72*'[9]eu total ha constant'!N172)+'[9]Imputed CERF'!N172</f>
        <v>0</v>
      </c>
      <c r="L109" s="71">
        <f>'[9]bilat constant'!O172+('[9]unhcr oda constant'!O172*'[9]oda contribs constant'!$AD$105)+('[9]oda contribs constant'!$AE$105*'[9]unrwa oda constant'!O172)+('[9]oda contribs constant'!$AF$105*'[9]wfp oda constant adj'!O172)+('[9]eu multilat shares constant'!L$72*'[9]eu total ha constant'!O172)+'[9]Imputed CERF'!O172</f>
        <v>0</v>
      </c>
      <c r="M109" s="71">
        <f>'[9]bilat constant'!P172+('[9]unhcr oda constant'!P172*'[9]oda contribs constant'!$AG$105)+('[9]oda contribs constant'!$AH$105*'[9]unrwa oda constant'!P172)+('[9]oda contribs constant'!$AI$105*'[9]wfp oda constant adj'!P172)+('[9]eu multilat shares constant'!M$72*'[9]eu total ha constant'!P172)+'[9]Imputed CERF'!P172</f>
        <v>1.414615516653744</v>
      </c>
      <c r="N109" s="71">
        <f>'[9]bilat constant'!Q172+('[9]unhcr oda constant'!Q172*'[9]oda contribs constant'!$AJ$105)+('[9]oda contribs constant'!$AK$105*'[9]unrwa oda constant'!Q172)+('[9]oda contribs constant'!$AL$105*'[9]wfp oda constant adj'!Q172)+('[9]eu multilat shares constant'!N$72*'[9]eu total ha constant'!Q172)+'[9]Imputed CERF'!Q172</f>
        <v>2.5521424626681037</v>
      </c>
      <c r="O109" s="71">
        <f>'[9]bilat constant'!R172+('[9]unhcr oda constant'!R172*'[9]oda contribs constant'!$AM$105)+('[9]oda contribs constant'!$AN$105*'[9]unrwa oda constant'!R172)+('[9]oda contribs constant'!$AO$105*'[9]wfp oda constant adj'!R172)+('[9]eu multilat shares constant'!O$72*'[9]eu total ha constant'!R172)+'[9]Imputed CERF'!R172</f>
        <v>1.669372238655953</v>
      </c>
      <c r="P109" s="71">
        <f>'[9]bilat constant'!S172+('[9]unhcr oda constant'!S172*'[9]oda contribs constant'!$AP$105)+('[9]oda contribs constant'!$AQ$105*'[9]unrwa oda constant'!S172)+('[9]oda contribs constant'!$AR$105*'[9]wfp oda constant adj'!S172)+('[9]eu multilat shares constant'!P$72*'[9]eu total ha constant'!S172)+'[9]Imputed CERF'!S172</f>
        <v>0.11974412738284036</v>
      </c>
      <c r="Q109" s="71">
        <f>'[9]bilat constant'!T172+('[9]unhcr oda constant'!T172*'[9]oda contribs constant'!$AS$105)+('[9]oda contribs constant'!$AT$105*'[9]unrwa oda constant'!T172)+('[9]oda contribs constant'!$AU$105*'[9]wfp oda constant adj'!T172)+('[9]eu multilat shares constant'!Q$72*'[9]eu total ha constant'!T172)+'[9]Imputed CERF'!T172</f>
        <v>0.6304872966170011</v>
      </c>
      <c r="S109" s="74">
        <f t="shared" si="2"/>
        <v>4.265287829951246</v>
      </c>
    </row>
    <row r="110" spans="1:19" ht="13.5">
      <c r="A110" s="7" t="s">
        <v>61</v>
      </c>
      <c r="B110" s="91" t="s">
        <v>99</v>
      </c>
      <c r="C110" s="71">
        <f>'[9]bilat constant'!F66+('[9]unhcr oda constant'!F66*'[9]oda contribs constant'!$C$105)+('[9]oda contribs constant'!$D$105*'[9]unrwa oda constant'!F66)+('[9]oda contribs constant'!$E$105*'[9]wfp oda constant adj'!F66)+('[9]eu multilat shares constant'!C$72*'[9]eu total ha constant'!F66)+'[9]Imputed CERF'!F66</f>
        <v>0.4674571050945846</v>
      </c>
      <c r="D110" s="71">
        <f>'[9]bilat constant'!G66+('[9]unhcr oda constant'!G66*'[9]oda contribs constant'!$F$105)+('[9]oda contribs constant'!$G$105*'[9]unrwa oda constant'!G66)+('[9]oda contribs constant'!$H$105*'[9]wfp oda constant adj'!G66)+('[9]eu multilat shares constant'!D$72*'[9]eu total ha constant'!G66)+'[9]Imputed CERF'!G66</f>
        <v>0.6919604045266265</v>
      </c>
      <c r="E110" s="71">
        <f>'[9]bilat constant'!H66+('[9]unhcr oda constant'!H66*'[9]oda contribs constant'!$I$105)+('[9]oda contribs constant'!$J$105*'[9]unrwa oda constant'!H66)+('[9]oda contribs constant'!$K$105*'[9]wfp oda constant adj'!H66)+('[9]eu multilat shares constant'!E$72*'[9]eu total ha constant'!H66)+'[9]Imputed CERF'!H66</f>
        <v>3.7500692255737427</v>
      </c>
      <c r="F110" s="71">
        <f>'[9]bilat constant'!I66+('[9]unhcr oda constant'!I66*'[9]oda contribs constant'!$L$105)+('[9]oda contribs constant'!$M$105*'[9]unrwa oda constant'!I66)+('[9]oda contribs constant'!$N$105*'[9]wfp oda constant adj'!I66)+('[9]eu multilat shares constant'!F$72*'[9]eu total ha constant'!I66)+'[9]Imputed CERF'!I66</f>
        <v>2.644532935449405</v>
      </c>
      <c r="G110" s="71">
        <f>'[9]bilat constant'!J66+('[9]unhcr oda constant'!J66*'[9]oda contribs constant'!$O$105)+('[9]oda contribs constant'!$P$105*'[9]unrwa oda constant'!J66)+('[9]oda contribs constant'!$Q$105*'[9]wfp oda constant adj'!J66)+('[9]eu multilat shares constant'!G$72*'[9]eu total ha constant'!J66)+'[9]Imputed CERF'!J66</f>
        <v>2.0789046611464963</v>
      </c>
      <c r="H110" s="71">
        <f>'[9]bilat constant'!K66+('[9]unhcr oda constant'!K66*'[9]oda contribs constant'!$R$105)+('[9]oda contribs constant'!$S$105*'[9]unrwa oda constant'!K66)+('[9]oda contribs constant'!$T$105*'[9]wfp oda constant adj'!K66)+('[9]eu multilat shares constant'!H$72*'[9]eu total ha constant'!K66)+'[9]Imputed CERF'!K66</f>
        <v>1.9773839562249989</v>
      </c>
      <c r="I110" s="71">
        <f>'[9]bilat constant'!L66+('[9]unhcr oda constant'!L66*'[9]oda contribs constant'!$U$105)+('[9]oda contribs constant'!$V$105*'[9]unrwa oda constant'!L66)+('[9]oda contribs constant'!$W$105*'[9]wfp oda constant adj'!L66)+('[9]eu multilat shares constant'!I$72*'[9]eu total ha constant'!L66)+'[9]Imputed CERF'!L66</f>
        <v>0.9090956211999439</v>
      </c>
      <c r="J110" s="71">
        <f>'[9]bilat constant'!M66+('[9]unhcr oda constant'!M66*'[9]oda contribs constant'!$X$105)+('[9]oda contribs constant'!$Y$105*'[9]unrwa oda constant'!M66)+('[9]oda contribs constant'!$Z$105*'[9]wfp oda constant adj'!M66)+('[9]eu multilat shares constant'!J$72*'[9]eu total ha constant'!M66)+'[9]Imputed CERF'!M66</f>
        <v>2.5790452809078035</v>
      </c>
      <c r="K110" s="71">
        <f>'[9]bilat constant'!N66+('[9]unhcr oda constant'!N66*'[9]oda contribs constant'!$AA$105)+('[9]oda contribs constant'!$AB$105*'[9]unrwa oda constant'!N66)+('[9]oda contribs constant'!$AC$105*'[9]wfp oda constant adj'!N66)+('[9]eu multilat shares constant'!K$72*'[9]eu total ha constant'!N66)+'[9]Imputed CERF'!N66</f>
        <v>4.397831062906794</v>
      </c>
      <c r="L110" s="71">
        <f>'[9]bilat constant'!O66+('[9]unhcr oda constant'!O66*'[9]oda contribs constant'!$AD$105)+('[9]oda contribs constant'!$AE$105*'[9]unrwa oda constant'!O66)+('[9]oda contribs constant'!$AF$105*'[9]wfp oda constant adj'!O66)+('[9]eu multilat shares constant'!L$72*'[9]eu total ha constant'!O66)+'[9]Imputed CERF'!O66</f>
        <v>0.8014450357089073</v>
      </c>
      <c r="M110" s="71">
        <f>'[9]bilat constant'!P66+('[9]unhcr oda constant'!P66*'[9]oda contribs constant'!$AG$105)+('[9]oda contribs constant'!$AH$105*'[9]unrwa oda constant'!P66)+('[9]oda contribs constant'!$AI$105*'[9]wfp oda constant adj'!P66)+('[9]eu multilat shares constant'!M$72*'[9]eu total ha constant'!P66)+'[9]Imputed CERF'!P66</f>
        <v>3.8013209229602793</v>
      </c>
      <c r="N110" s="71">
        <f>'[9]bilat constant'!Q66+('[9]unhcr oda constant'!Q66*'[9]oda contribs constant'!$AJ$105)+('[9]oda contribs constant'!$AK$105*'[9]unrwa oda constant'!Q66)+('[9]oda contribs constant'!$AL$105*'[9]wfp oda constant adj'!Q66)+('[9]eu multilat shares constant'!N$72*'[9]eu total ha constant'!Q66)+'[9]Imputed CERF'!Q66</f>
        <v>2.6779278315907677</v>
      </c>
      <c r="O110" s="71">
        <f>'[9]bilat constant'!R66+('[9]unhcr oda constant'!R66*'[9]oda contribs constant'!$AM$105)+('[9]oda contribs constant'!$AN$105*'[9]unrwa oda constant'!R66)+('[9]oda contribs constant'!$AO$105*'[9]wfp oda constant adj'!R66)+('[9]eu multilat shares constant'!O$72*'[9]eu total ha constant'!R66)+'[9]Imputed CERF'!R66</f>
        <v>0.4543724651709279</v>
      </c>
      <c r="P110" s="71">
        <f>'[9]bilat constant'!S66+('[9]unhcr oda constant'!S66*'[9]oda contribs constant'!$AP$105)+('[9]oda contribs constant'!$AQ$105*'[9]unrwa oda constant'!S66)+('[9]oda contribs constant'!$AR$105*'[9]wfp oda constant adj'!S66)+('[9]eu multilat shares constant'!P$72*'[9]eu total ha constant'!S66)+'[9]Imputed CERF'!S66</f>
        <v>0.47518868239443474</v>
      </c>
      <c r="Q110" s="71">
        <f>'[9]bilat constant'!T66+('[9]unhcr oda constant'!T66*'[9]oda contribs constant'!$AS$105)+('[9]oda contribs constant'!$AT$105*'[9]unrwa oda constant'!T66)+('[9]oda contribs constant'!$AU$105*'[9]wfp oda constant adj'!T66)+('[9]eu multilat shares constant'!Q$72*'[9]eu total ha constant'!T66)+'[9]Imputed CERF'!T66</f>
        <v>0.8590762833922365</v>
      </c>
      <c r="S110" s="74">
        <f t="shared" si="2"/>
        <v>0.8078635186836213</v>
      </c>
    </row>
    <row r="111" spans="1:19" ht="13.5">
      <c r="A111" s="7" t="s">
        <v>155</v>
      </c>
      <c r="B111" s="91" t="s">
        <v>99</v>
      </c>
      <c r="C111" s="71">
        <f>'[9]bilat constant'!F20+('[9]unhcr oda constant'!F20*'[9]oda contribs constant'!$C$105)+('[9]oda contribs constant'!$D$105*'[9]unrwa oda constant'!F20)+('[9]oda contribs constant'!$E$105*'[9]wfp oda constant adj'!F20)+('[9]eu multilat shares constant'!C$72*'[9]eu total ha constant'!F20)+'[9]Imputed CERF'!F20</f>
        <v>0.05093683869758617</v>
      </c>
      <c r="D111" s="71">
        <f>'[9]bilat constant'!G20+('[9]unhcr oda constant'!G20*'[9]oda contribs constant'!$F$105)+('[9]oda contribs constant'!$G$105*'[9]unrwa oda constant'!G20)+('[9]oda contribs constant'!$H$105*'[9]wfp oda constant adj'!G20)+('[9]eu multilat shares constant'!D$72*'[9]eu total ha constant'!G20)+'[9]Imputed CERF'!G20</f>
        <v>0.005756387921022068</v>
      </c>
      <c r="E111" s="71">
        <f>'[9]bilat constant'!H20+('[9]unhcr oda constant'!H20*'[9]oda contribs constant'!$I$105)+('[9]oda contribs constant'!$J$105*'[9]unrwa oda constant'!H20)+('[9]oda contribs constant'!$K$105*'[9]wfp oda constant adj'!H20)+('[9]eu multilat shares constant'!E$72*'[9]eu total ha constant'!H20)+'[9]Imputed CERF'!H20</f>
        <v>0.004995494625732123</v>
      </c>
      <c r="F111" s="71">
        <f>'[9]bilat constant'!I20+('[9]unhcr oda constant'!I20*'[9]oda contribs constant'!$L$105)+('[9]oda contribs constant'!$M$105*'[9]unrwa oda constant'!I20)+('[9]oda contribs constant'!$N$105*'[9]wfp oda constant adj'!I20)+('[9]eu multilat shares constant'!F$72*'[9]eu total ha constant'!I20)+'[9]Imputed CERF'!I20</f>
        <v>0.0030254242798621496</v>
      </c>
      <c r="G111" s="71">
        <f>'[9]bilat constant'!J20+('[9]unhcr oda constant'!J20*'[9]oda contribs constant'!$O$105)+('[9]oda contribs constant'!$P$105*'[9]unrwa oda constant'!J20)+('[9]oda contribs constant'!$Q$105*'[9]wfp oda constant adj'!J20)+('[9]eu multilat shares constant'!G$72*'[9]eu total ha constant'!J20)+'[9]Imputed CERF'!J20</f>
        <v>0.004527578328981723</v>
      </c>
      <c r="H111" s="71">
        <f>'[9]bilat constant'!K20+('[9]unhcr oda constant'!K20*'[9]oda contribs constant'!$R$105)+('[9]oda contribs constant'!$S$105*'[9]unrwa oda constant'!K20)+('[9]oda contribs constant'!$T$105*'[9]wfp oda constant adj'!K20)+('[9]eu multilat shares constant'!H$72*'[9]eu total ha constant'!K20)+'[9]Imputed CERF'!K20</f>
        <v>0.0027336823734729495</v>
      </c>
      <c r="I111" s="71">
        <f>'[9]bilat constant'!L20+('[9]unhcr oda constant'!L20*'[9]oda contribs constant'!$U$105)+('[9]oda contribs constant'!$V$105*'[9]unrwa oda constant'!L20)+('[9]oda contribs constant'!$W$105*'[9]wfp oda constant adj'!L20)+('[9]eu multilat shares constant'!I$72*'[9]eu total ha constant'!L20)+'[9]Imputed CERF'!L20</f>
        <v>0.0024591824430242374</v>
      </c>
      <c r="J111" s="71">
        <f>'[9]bilat constant'!M20+('[9]unhcr oda constant'!M20*'[9]oda contribs constant'!$X$105)+('[9]oda contribs constant'!$Y$105*'[9]unrwa oda constant'!M20)+('[9]oda contribs constant'!$Z$105*'[9]wfp oda constant adj'!M20)+('[9]eu multilat shares constant'!J$72*'[9]eu total ha constant'!M20)+'[9]Imputed CERF'!M20</f>
        <v>0.0022116817997018564</v>
      </c>
      <c r="K111" s="71">
        <f>'[9]bilat constant'!N20+('[9]unhcr oda constant'!N20*'[9]oda contribs constant'!$AA$105)+('[9]oda contribs constant'!$AB$105*'[9]unrwa oda constant'!N20)+('[9]oda contribs constant'!$AC$105*'[9]wfp oda constant adj'!N20)+('[9]eu multilat shares constant'!K$72*'[9]eu total ha constant'!N20)+'[9]Imputed CERF'!N20</f>
        <v>0</v>
      </c>
      <c r="L111" s="71">
        <f>'[9]bilat constant'!O20+('[9]unhcr oda constant'!O20*'[9]oda contribs constant'!$AD$105)+('[9]oda contribs constant'!$AE$105*'[9]unrwa oda constant'!O20)+('[9]oda contribs constant'!$AF$105*'[9]wfp oda constant adj'!O20)+('[9]eu multilat shares constant'!L$72*'[9]eu total ha constant'!O20)+'[9]Imputed CERF'!O20</f>
        <v>0</v>
      </c>
      <c r="M111" s="71">
        <f>'[9]bilat constant'!P20+('[9]unhcr oda constant'!P20*'[9]oda contribs constant'!$AG$105)+('[9]oda contribs constant'!$AH$105*'[9]unrwa oda constant'!P20)+('[9]oda contribs constant'!$AI$105*'[9]wfp oda constant adj'!P20)+('[9]eu multilat shares constant'!M$72*'[9]eu total ha constant'!P20)+'[9]Imputed CERF'!P20</f>
        <v>0</v>
      </c>
      <c r="N111" s="71">
        <f>'[9]bilat constant'!Q20+('[9]unhcr oda constant'!Q20*'[9]oda contribs constant'!$AJ$105)+('[9]oda contribs constant'!$AK$105*'[9]unrwa oda constant'!Q20)+('[9]oda contribs constant'!$AL$105*'[9]wfp oda constant adj'!Q20)+('[9]eu multilat shares constant'!N$72*'[9]eu total ha constant'!Q20)+'[9]Imputed CERF'!Q20</f>
        <v>0</v>
      </c>
      <c r="O111" s="71">
        <f>'[9]bilat constant'!R20+('[9]unhcr oda constant'!R20*'[9]oda contribs constant'!$AM$105)+('[9]oda contribs constant'!$AN$105*'[9]unrwa oda constant'!R20)+('[9]oda contribs constant'!$AO$105*'[9]wfp oda constant adj'!R20)+('[9]eu multilat shares constant'!O$72*'[9]eu total ha constant'!R20)+'[9]Imputed CERF'!R20</f>
        <v>0</v>
      </c>
      <c r="P111" s="71">
        <f>'[9]bilat constant'!S20+('[9]unhcr oda constant'!S20*'[9]oda contribs constant'!$AP$105)+('[9]oda contribs constant'!$AQ$105*'[9]unrwa oda constant'!S20)+('[9]oda contribs constant'!$AR$105*'[9]wfp oda constant adj'!S20)+('[9]eu multilat shares constant'!P$72*'[9]eu total ha constant'!S20)+'[9]Imputed CERF'!S20</f>
        <v>0</v>
      </c>
      <c r="Q111" s="71">
        <f>'[9]bilat constant'!T20+('[9]unhcr oda constant'!T20*'[9]oda contribs constant'!$AS$105)+('[9]oda contribs constant'!$AT$105*'[9]unrwa oda constant'!T20)+('[9]oda contribs constant'!$AU$105*'[9]wfp oda constant adj'!T20)+('[9]eu multilat shares constant'!Q$72*'[9]eu total ha constant'!T20)+'[9]Imputed CERF'!T20</f>
        <v>0</v>
      </c>
      <c r="S111" s="74" t="e">
        <f t="shared" si="2"/>
        <v>#DIV/0!</v>
      </c>
    </row>
    <row r="112" spans="1:19" ht="13.5">
      <c r="A112" s="7" t="s">
        <v>156</v>
      </c>
      <c r="B112" s="91" t="s">
        <v>99</v>
      </c>
      <c r="C112" s="71">
        <f>'[9]bilat constant'!F205+('[9]unhcr oda constant'!F205*'[9]oda contribs constant'!$C$105)+('[9]oda contribs constant'!$D$105*'[9]unrwa oda constant'!F205)+('[9]oda contribs constant'!$E$105*'[9]wfp oda constant adj'!F205)+('[9]eu multilat shares constant'!C$72*'[9]eu total ha constant'!F205)+'[9]Imputed CERF'!F205</f>
        <v>0</v>
      </c>
      <c r="D112" s="71">
        <f>'[9]bilat constant'!G205+('[9]unhcr oda constant'!G205*'[9]oda contribs constant'!$F$105)+('[9]oda contribs constant'!$G$105*'[9]unrwa oda constant'!G205)+('[9]oda contribs constant'!$H$105*'[9]wfp oda constant adj'!G205)+('[9]eu multilat shares constant'!D$72*'[9]eu total ha constant'!G205)+'[9]Imputed CERF'!G205</f>
        <v>0</v>
      </c>
      <c r="E112" s="71">
        <f>'[9]bilat constant'!H205+('[9]unhcr oda constant'!H205*'[9]oda contribs constant'!$I$105)+('[9]oda contribs constant'!$J$105*'[9]unrwa oda constant'!H205)+('[9]oda contribs constant'!$K$105*'[9]wfp oda constant adj'!H205)+('[9]eu multilat shares constant'!E$72*'[9]eu total ha constant'!H205)+'[9]Imputed CERF'!H205</f>
        <v>0</v>
      </c>
      <c r="F112" s="71">
        <f>'[9]bilat constant'!I205+('[9]unhcr oda constant'!I205*'[9]oda contribs constant'!$L$105)+('[9]oda contribs constant'!$M$105*'[9]unrwa oda constant'!I205)+('[9]oda contribs constant'!$N$105*'[9]wfp oda constant adj'!I205)+('[9]eu multilat shares constant'!F$72*'[9]eu total ha constant'!I205)+'[9]Imputed CERF'!I205</f>
        <v>0</v>
      </c>
      <c r="G112" s="71">
        <f>'[9]bilat constant'!J205+('[9]unhcr oda constant'!J205*'[9]oda contribs constant'!$O$105)+('[9]oda contribs constant'!$P$105*'[9]unrwa oda constant'!J205)+('[9]oda contribs constant'!$Q$105*'[9]wfp oda constant adj'!J205)+('[9]eu multilat shares constant'!G$72*'[9]eu total ha constant'!J205)+'[9]Imputed CERF'!J205</f>
        <v>0</v>
      </c>
      <c r="H112" s="71">
        <f>'[9]bilat constant'!K205+('[9]unhcr oda constant'!K205*'[9]oda contribs constant'!$R$105)+('[9]oda contribs constant'!$S$105*'[9]unrwa oda constant'!K205)+('[9]oda contribs constant'!$T$105*'[9]wfp oda constant adj'!K205)+('[9]eu multilat shares constant'!H$72*'[9]eu total ha constant'!K205)+'[9]Imputed CERF'!K205</f>
        <v>0</v>
      </c>
      <c r="I112" s="71">
        <f>'[9]bilat constant'!L205+('[9]unhcr oda constant'!L205*'[9]oda contribs constant'!$U$105)+('[9]oda contribs constant'!$V$105*'[9]unrwa oda constant'!L205)+('[9]oda contribs constant'!$W$105*'[9]wfp oda constant adj'!L205)+('[9]eu multilat shares constant'!I$72*'[9]eu total ha constant'!L205)+'[9]Imputed CERF'!L205</f>
        <v>0</v>
      </c>
      <c r="J112" s="71">
        <f>'[9]bilat constant'!M205+('[9]unhcr oda constant'!M205*'[9]oda contribs constant'!$X$105)+('[9]oda contribs constant'!$Y$105*'[9]unrwa oda constant'!M205)+('[9]oda contribs constant'!$Z$105*'[9]wfp oda constant adj'!M205)+('[9]eu multilat shares constant'!J$72*'[9]eu total ha constant'!M205)+'[9]Imputed CERF'!M205</f>
        <v>0</v>
      </c>
      <c r="K112" s="71">
        <f>'[9]bilat constant'!N205+('[9]unhcr oda constant'!N205*'[9]oda contribs constant'!$AA$105)+('[9]oda contribs constant'!$AB$105*'[9]unrwa oda constant'!N205)+('[9]oda contribs constant'!$AC$105*'[9]wfp oda constant adj'!N205)+('[9]eu multilat shares constant'!K$72*'[9]eu total ha constant'!N205)+'[9]Imputed CERF'!N205</f>
        <v>0</v>
      </c>
      <c r="L112" s="71">
        <f>'[9]bilat constant'!O205+('[9]unhcr oda constant'!O205*'[9]oda contribs constant'!$AD$105)+('[9]oda contribs constant'!$AE$105*'[9]unrwa oda constant'!O205)+('[9]oda contribs constant'!$AF$105*'[9]wfp oda constant adj'!O205)+('[9]eu multilat shares constant'!L$72*'[9]eu total ha constant'!O205)+'[9]Imputed CERF'!O205</f>
        <v>0</v>
      </c>
      <c r="M112" s="71">
        <f>'[9]bilat constant'!P205+('[9]unhcr oda constant'!P205*'[9]oda contribs constant'!$AG$105)+('[9]oda contribs constant'!$AH$105*'[9]unrwa oda constant'!P205)+('[9]oda contribs constant'!$AI$105*'[9]wfp oda constant adj'!P205)+('[9]eu multilat shares constant'!M$72*'[9]eu total ha constant'!P205)+'[9]Imputed CERF'!P205</f>
        <v>0</v>
      </c>
      <c r="N112" s="71">
        <f>'[9]bilat constant'!Q205+('[9]unhcr oda constant'!Q205*'[9]oda contribs constant'!$AJ$105)+('[9]oda contribs constant'!$AK$105*'[9]unrwa oda constant'!Q205)+('[9]oda contribs constant'!$AL$105*'[9]wfp oda constant adj'!Q205)+('[9]eu multilat shares constant'!N$72*'[9]eu total ha constant'!Q205)+'[9]Imputed CERF'!Q205</f>
        <v>0</v>
      </c>
      <c r="O112" s="71">
        <f>'[9]bilat constant'!R205+('[9]unhcr oda constant'!R205*'[9]oda contribs constant'!$AM$105)+('[9]oda contribs constant'!$AN$105*'[9]unrwa oda constant'!R205)+('[9]oda contribs constant'!$AO$105*'[9]wfp oda constant adj'!R205)+('[9]eu multilat shares constant'!O$72*'[9]eu total ha constant'!R205)+'[9]Imputed CERF'!R205</f>
        <v>0</v>
      </c>
      <c r="P112" s="71">
        <f>'[9]bilat constant'!S205+('[9]unhcr oda constant'!S205*'[9]oda contribs constant'!$AP$105)+('[9]oda contribs constant'!$AQ$105*'[9]unrwa oda constant'!S205)+('[9]oda contribs constant'!$AR$105*'[9]wfp oda constant adj'!S205)+('[9]eu multilat shares constant'!P$72*'[9]eu total ha constant'!S205)+'[9]Imputed CERF'!S205</f>
        <v>0.0256594558677515</v>
      </c>
      <c r="Q112" s="71">
        <f>'[9]bilat constant'!T205+('[9]unhcr oda constant'!T205*'[9]oda contribs constant'!$AS$105)+('[9]oda contribs constant'!$AT$105*'[9]unrwa oda constant'!T205)+('[9]oda contribs constant'!$AU$105*'[9]wfp oda constant adj'!T205)+('[9]eu multilat shares constant'!Q$72*'[9]eu total ha constant'!T205)+'[9]Imputed CERF'!T205</f>
        <v>0.2681312893124873</v>
      </c>
      <c r="S112" s="74">
        <f t="shared" si="2"/>
        <v>9.449609325093737</v>
      </c>
    </row>
    <row r="113" spans="1:19" ht="13.5">
      <c r="A113" s="7" t="s">
        <v>62</v>
      </c>
      <c r="B113" s="91" t="s">
        <v>99</v>
      </c>
      <c r="C113" s="71">
        <f>'[9]bilat constant'!F67+('[9]unhcr oda constant'!F67*'[9]oda contribs constant'!$C$105)+('[9]oda contribs constant'!$D$105*'[9]unrwa oda constant'!F67)+('[9]oda contribs constant'!$E$105*'[9]wfp oda constant adj'!F67)+('[9]eu multilat shares constant'!C$72*'[9]eu total ha constant'!F67)+'[9]Imputed CERF'!F67</f>
        <v>1.0071654549700222</v>
      </c>
      <c r="D113" s="71">
        <f>'[9]bilat constant'!G67+('[9]unhcr oda constant'!G67*'[9]oda contribs constant'!$F$105)+('[9]oda contribs constant'!$G$105*'[9]unrwa oda constant'!G67)+('[9]oda contribs constant'!$H$105*'[9]wfp oda constant adj'!G67)+('[9]eu multilat shares constant'!D$72*'[9]eu total ha constant'!G67)+'[9]Imputed CERF'!G67</f>
        <v>0.5263912285737526</v>
      </c>
      <c r="E113" s="71">
        <f>'[9]bilat constant'!H67+('[9]unhcr oda constant'!H67*'[9]oda contribs constant'!$I$105)+('[9]oda contribs constant'!$J$105*'[9]unrwa oda constant'!H67)+('[9]oda contribs constant'!$K$105*'[9]wfp oda constant adj'!H67)+('[9]eu multilat shares constant'!E$72*'[9]eu total ha constant'!H67)+'[9]Imputed CERF'!H67</f>
        <v>5.008466391671775</v>
      </c>
      <c r="F113" s="71">
        <f>'[9]bilat constant'!I67+('[9]unhcr oda constant'!I67*'[9]oda contribs constant'!$L$105)+('[9]oda contribs constant'!$M$105*'[9]unrwa oda constant'!I67)+('[9]oda contribs constant'!$N$105*'[9]wfp oda constant adj'!I67)+('[9]eu multilat shares constant'!F$72*'[9]eu total ha constant'!I67)+'[9]Imputed CERF'!I67</f>
        <v>0.17216722493169695</v>
      </c>
      <c r="G113" s="71">
        <f>'[9]bilat constant'!J67+('[9]unhcr oda constant'!J67*'[9]oda contribs constant'!$O$105)+('[9]oda contribs constant'!$P$105*'[9]unrwa oda constant'!J67)+('[9]oda contribs constant'!$Q$105*'[9]wfp oda constant adj'!J67)+('[9]eu multilat shares constant'!G$72*'[9]eu total ha constant'!J67)+'[9]Imputed CERF'!J67</f>
        <v>0.23051175360885487</v>
      </c>
      <c r="H113" s="71">
        <f>'[9]bilat constant'!K67+('[9]unhcr oda constant'!K67*'[9]oda contribs constant'!$R$105)+('[9]oda contribs constant'!$S$105*'[9]unrwa oda constant'!K67)+('[9]oda contribs constant'!$T$105*'[9]wfp oda constant adj'!K67)+('[9]eu multilat shares constant'!H$72*'[9]eu total ha constant'!K67)+'[9]Imputed CERF'!K67</f>
        <v>0.26140255061754175</v>
      </c>
      <c r="I113" s="71">
        <f>'[9]bilat constant'!L67+('[9]unhcr oda constant'!L67*'[9]oda contribs constant'!$U$105)+('[9]oda contribs constant'!$V$105*'[9]unrwa oda constant'!L67)+('[9]oda contribs constant'!$W$105*'[9]wfp oda constant adj'!L67)+('[9]eu multilat shares constant'!I$72*'[9]eu total ha constant'!L67)+'[9]Imputed CERF'!L67</f>
        <v>0.28117919333126157</v>
      </c>
      <c r="J113" s="71">
        <f>'[9]bilat constant'!M67+('[9]unhcr oda constant'!M67*'[9]oda contribs constant'!$X$105)+('[9]oda contribs constant'!$Y$105*'[9]unrwa oda constant'!M67)+('[9]oda contribs constant'!$Z$105*'[9]wfp oda constant adj'!M67)+('[9]eu multilat shares constant'!J$72*'[9]eu total ha constant'!M67)+'[9]Imputed CERF'!M67</f>
        <v>1.435050998536818</v>
      </c>
      <c r="K113" s="71">
        <f>'[9]bilat constant'!N67+('[9]unhcr oda constant'!N67*'[9]oda contribs constant'!$AA$105)+('[9]oda contribs constant'!$AB$105*'[9]unrwa oda constant'!N67)+('[9]oda contribs constant'!$AC$105*'[9]wfp oda constant adj'!N67)+('[9]eu multilat shares constant'!K$72*'[9]eu total ha constant'!N67)+'[9]Imputed CERF'!N67</f>
        <v>1.029834488292821</v>
      </c>
      <c r="L113" s="71">
        <f>'[9]bilat constant'!O67+('[9]unhcr oda constant'!O67*'[9]oda contribs constant'!$AD$105)+('[9]oda contribs constant'!$AE$105*'[9]unrwa oda constant'!O67)+('[9]oda contribs constant'!$AF$105*'[9]wfp oda constant adj'!O67)+('[9]eu multilat shares constant'!L$72*'[9]eu total ha constant'!O67)+'[9]Imputed CERF'!O67</f>
        <v>0.20943227009365345</v>
      </c>
      <c r="M113" s="71">
        <f>'[9]bilat constant'!P67+('[9]unhcr oda constant'!P67*'[9]oda contribs constant'!$AG$105)+('[9]oda contribs constant'!$AH$105*'[9]unrwa oda constant'!P67)+('[9]oda contribs constant'!$AI$105*'[9]wfp oda constant adj'!P67)+('[9]eu multilat shares constant'!M$72*'[9]eu total ha constant'!P67)+'[9]Imputed CERF'!P67</f>
        <v>2.342607690727003</v>
      </c>
      <c r="N113" s="71">
        <f>'[9]bilat constant'!Q67+('[9]unhcr oda constant'!Q67*'[9]oda contribs constant'!$AJ$105)+('[9]oda contribs constant'!$AK$105*'[9]unrwa oda constant'!Q67)+('[9]oda contribs constant'!$AL$105*'[9]wfp oda constant adj'!Q67)+('[9]eu multilat shares constant'!N$72*'[9]eu total ha constant'!Q67)+'[9]Imputed CERF'!Q67</f>
        <v>1.2678274625366055</v>
      </c>
      <c r="O113" s="71">
        <f>'[9]bilat constant'!R67+('[9]unhcr oda constant'!R67*'[9]oda contribs constant'!$AM$105)+('[9]oda contribs constant'!$AN$105*'[9]unrwa oda constant'!R67)+('[9]oda contribs constant'!$AO$105*'[9]wfp oda constant adj'!R67)+('[9]eu multilat shares constant'!O$72*'[9]eu total ha constant'!R67)+'[9]Imputed CERF'!R67</f>
        <v>0.40117855966234783</v>
      </c>
      <c r="P113" s="71">
        <f>'[9]bilat constant'!S67+('[9]unhcr oda constant'!S67*'[9]oda contribs constant'!$AP$105)+('[9]oda contribs constant'!$AQ$105*'[9]unrwa oda constant'!S67)+('[9]oda contribs constant'!$AR$105*'[9]wfp oda constant adj'!S67)+('[9]eu multilat shares constant'!P$72*'[9]eu total ha constant'!S67)+'[9]Imputed CERF'!S67</f>
        <v>2.3226838546745467</v>
      </c>
      <c r="Q113" s="71">
        <f>'[9]bilat constant'!T67+('[9]unhcr oda constant'!T67*'[9]oda contribs constant'!$AS$105)+('[9]oda contribs constant'!$AT$105*'[9]unrwa oda constant'!T67)+('[9]oda contribs constant'!$AU$105*'[9]wfp oda constant adj'!T67)+('[9]eu multilat shares constant'!Q$72*'[9]eu total ha constant'!T67)+'[9]Imputed CERF'!T67</f>
        <v>1.2059195497518862</v>
      </c>
      <c r="S113" s="74">
        <f t="shared" si="2"/>
        <v>-0.48080770987196664</v>
      </c>
    </row>
    <row r="114" spans="1:19" ht="13.5">
      <c r="A114" s="7" t="s">
        <v>157</v>
      </c>
      <c r="B114" s="91" t="s">
        <v>99</v>
      </c>
      <c r="C114" s="71">
        <f>'[9]bilat constant'!F68+('[9]unhcr oda constant'!F68*'[9]oda contribs constant'!$C$105)+('[9]oda contribs constant'!$D$105*'[9]unrwa oda constant'!F68)+('[9]oda contribs constant'!$E$105*'[9]wfp oda constant adj'!F68)+('[9]eu multilat shares constant'!C$72*'[9]eu total ha constant'!F68)+'[9]Imputed CERF'!F68</f>
        <v>0.1768832409906157</v>
      </c>
      <c r="D114" s="71">
        <f>'[9]bilat constant'!G68+('[9]unhcr oda constant'!G68*'[9]oda contribs constant'!$F$105)+('[9]oda contribs constant'!$G$105*'[9]unrwa oda constant'!G68)+('[9]oda contribs constant'!$H$105*'[9]wfp oda constant adj'!G68)+('[9]eu multilat shares constant'!D$72*'[9]eu total ha constant'!G68)+'[9]Imputed CERF'!G68</f>
        <v>0.01755597035572013</v>
      </c>
      <c r="E114" s="71">
        <f>'[9]bilat constant'!H68+('[9]unhcr oda constant'!H68*'[9]oda contribs constant'!$I$105)+('[9]oda contribs constant'!$J$105*'[9]unrwa oda constant'!H68)+('[9]oda contribs constant'!$K$105*'[9]wfp oda constant adj'!H68)+('[9]eu multilat shares constant'!E$72*'[9]eu total ha constant'!H68)+'[9]Imputed CERF'!H68</f>
        <v>0.0007391527874947811</v>
      </c>
      <c r="F114" s="71">
        <f>'[9]bilat constant'!I68+('[9]unhcr oda constant'!I68*'[9]oda contribs constant'!$L$105)+('[9]oda contribs constant'!$M$105*'[9]unrwa oda constant'!I68)+('[9]oda contribs constant'!$N$105*'[9]wfp oda constant adj'!I68)+('[9]eu multilat shares constant'!F$72*'[9]eu total ha constant'!I68)+'[9]Imputed CERF'!I68</f>
        <v>0</v>
      </c>
      <c r="G114" s="71">
        <f>'[9]bilat constant'!J68+('[9]unhcr oda constant'!J68*'[9]oda contribs constant'!$O$105)+('[9]oda contribs constant'!$P$105*'[9]unrwa oda constant'!J68)+('[9]oda contribs constant'!$Q$105*'[9]wfp oda constant adj'!J68)+('[9]eu multilat shares constant'!G$72*'[9]eu total ha constant'!J68)+'[9]Imputed CERF'!J68</f>
        <v>0</v>
      </c>
      <c r="H114" s="71">
        <f>'[9]bilat constant'!K68+('[9]unhcr oda constant'!K68*'[9]oda contribs constant'!$R$105)+('[9]oda contribs constant'!$S$105*'[9]unrwa oda constant'!K68)+('[9]oda contribs constant'!$T$105*'[9]wfp oda constant adj'!K68)+('[9]eu multilat shares constant'!H$72*'[9]eu total ha constant'!K68)+'[9]Imputed CERF'!K68</f>
        <v>0</v>
      </c>
      <c r="I114" s="71">
        <f>'[9]bilat constant'!L68+('[9]unhcr oda constant'!L68*'[9]oda contribs constant'!$U$105)+('[9]oda contribs constant'!$V$105*'[9]unrwa oda constant'!L68)+('[9]oda contribs constant'!$W$105*'[9]wfp oda constant adj'!L68)+('[9]eu multilat shares constant'!I$72*'[9]eu total ha constant'!L68)+'[9]Imputed CERF'!L68</f>
        <v>0</v>
      </c>
      <c r="J114" s="71">
        <f>'[9]bilat constant'!M68+('[9]unhcr oda constant'!M68*'[9]oda contribs constant'!$X$105)+('[9]oda contribs constant'!$Y$105*'[9]unrwa oda constant'!M68)+('[9]oda contribs constant'!$Z$105*'[9]wfp oda constant adj'!M68)+('[9]eu multilat shares constant'!J$72*'[9]eu total ha constant'!M68)+'[9]Imputed CERF'!M68</f>
        <v>0</v>
      </c>
      <c r="K114" s="71">
        <f>'[9]bilat constant'!N68+('[9]unhcr oda constant'!N68*'[9]oda contribs constant'!$AA$105)+('[9]oda contribs constant'!$AB$105*'[9]unrwa oda constant'!N68)+('[9]oda contribs constant'!$AC$105*'[9]wfp oda constant adj'!N68)+('[9]eu multilat shares constant'!K$72*'[9]eu total ha constant'!N68)+'[9]Imputed CERF'!N68</f>
        <v>0</v>
      </c>
      <c r="L114" s="71">
        <f>'[9]bilat constant'!O68+('[9]unhcr oda constant'!O68*'[9]oda contribs constant'!$AD$105)+('[9]oda contribs constant'!$AE$105*'[9]unrwa oda constant'!O68)+('[9]oda contribs constant'!$AF$105*'[9]wfp oda constant adj'!O68)+('[9]eu multilat shares constant'!L$72*'[9]eu total ha constant'!O68)+'[9]Imputed CERF'!O68</f>
        <v>0</v>
      </c>
      <c r="M114" s="71">
        <f>'[9]bilat constant'!P68+('[9]unhcr oda constant'!P68*'[9]oda contribs constant'!$AG$105)+('[9]oda contribs constant'!$AH$105*'[9]unrwa oda constant'!P68)+('[9]oda contribs constant'!$AI$105*'[9]wfp oda constant adj'!P68)+('[9]eu multilat shares constant'!M$72*'[9]eu total ha constant'!P68)+'[9]Imputed CERF'!P68</f>
        <v>0</v>
      </c>
      <c r="N114" s="71">
        <f>'[9]bilat constant'!Q68+('[9]unhcr oda constant'!Q68*'[9]oda contribs constant'!$AJ$105)+('[9]oda contribs constant'!$AK$105*'[9]unrwa oda constant'!Q68)+('[9]oda contribs constant'!$AL$105*'[9]wfp oda constant adj'!Q68)+('[9]eu multilat shares constant'!N$72*'[9]eu total ha constant'!Q68)+'[9]Imputed CERF'!Q68</f>
        <v>0</v>
      </c>
      <c r="O114" s="71">
        <f>'[9]bilat constant'!R68+('[9]unhcr oda constant'!R68*'[9]oda contribs constant'!$AM$105)+('[9]oda contribs constant'!$AN$105*'[9]unrwa oda constant'!R68)+('[9]oda contribs constant'!$AO$105*'[9]wfp oda constant adj'!R68)+('[9]eu multilat shares constant'!O$72*'[9]eu total ha constant'!R68)+'[9]Imputed CERF'!R68</f>
        <v>0</v>
      </c>
      <c r="P114" s="71">
        <f>'[9]bilat constant'!S68+('[9]unhcr oda constant'!S68*'[9]oda contribs constant'!$AP$105)+('[9]oda contribs constant'!$AQ$105*'[9]unrwa oda constant'!S68)+('[9]oda contribs constant'!$AR$105*'[9]wfp oda constant adj'!S68)+('[9]eu multilat shares constant'!P$72*'[9]eu total ha constant'!S68)+'[9]Imputed CERF'!S68</f>
        <v>0</v>
      </c>
      <c r="Q114" s="71">
        <f>'[9]bilat constant'!T68+('[9]unhcr oda constant'!T68*'[9]oda contribs constant'!$AS$105)+('[9]oda contribs constant'!$AT$105*'[9]unrwa oda constant'!T68)+('[9]oda contribs constant'!$AU$105*'[9]wfp oda constant adj'!T68)+('[9]eu multilat shares constant'!Q$72*'[9]eu total ha constant'!T68)+'[9]Imputed CERF'!T68</f>
        <v>0</v>
      </c>
      <c r="S114" s="74" t="e">
        <f t="shared" si="2"/>
        <v>#DIV/0!</v>
      </c>
    </row>
    <row r="115" spans="1:19" ht="13.5">
      <c r="A115" s="7" t="s">
        <v>158</v>
      </c>
      <c r="B115" s="91" t="s">
        <v>99</v>
      </c>
      <c r="C115" s="71">
        <f>'[9]bilat constant'!F69+('[9]unhcr oda constant'!F69*'[9]oda contribs constant'!$C$105)+('[9]oda contribs constant'!$D$105*'[9]unrwa oda constant'!F69)+('[9]oda contribs constant'!$E$105*'[9]wfp oda constant adj'!F69)+('[9]eu multilat shares constant'!C$72*'[9]eu total ha constant'!F69)+'[9]Imputed CERF'!F69</f>
        <v>0.04143594213141212</v>
      </c>
      <c r="D115" s="71">
        <f>'[9]bilat constant'!G69+('[9]unhcr oda constant'!G69*'[9]oda contribs constant'!$F$105)+('[9]oda contribs constant'!$G$105*'[9]unrwa oda constant'!G69)+('[9]oda contribs constant'!$H$105*'[9]wfp oda constant adj'!G69)+('[9]eu multilat shares constant'!D$72*'[9]eu total ha constant'!G69)+'[9]Imputed CERF'!G69</f>
        <v>0</v>
      </c>
      <c r="E115" s="71">
        <f>'[9]bilat constant'!H69+('[9]unhcr oda constant'!H69*'[9]oda contribs constant'!$I$105)+('[9]oda contribs constant'!$J$105*'[9]unrwa oda constant'!H69)+('[9]oda contribs constant'!$K$105*'[9]wfp oda constant adj'!H69)+('[9]eu multilat shares constant'!E$72*'[9]eu total ha constant'!H69)+'[9]Imputed CERF'!H69</f>
        <v>0</v>
      </c>
      <c r="F115" s="71">
        <f>'[9]bilat constant'!I69+('[9]unhcr oda constant'!I69*'[9]oda contribs constant'!$L$105)+('[9]oda contribs constant'!$M$105*'[9]unrwa oda constant'!I69)+('[9]oda contribs constant'!$N$105*'[9]wfp oda constant adj'!I69)+('[9]eu multilat shares constant'!F$72*'[9]eu total ha constant'!I69)+'[9]Imputed CERF'!I69</f>
        <v>0</v>
      </c>
      <c r="G115" s="71">
        <f>'[9]bilat constant'!J69+('[9]unhcr oda constant'!J69*'[9]oda contribs constant'!$O$105)+('[9]oda contribs constant'!$P$105*'[9]unrwa oda constant'!J69)+('[9]oda contribs constant'!$Q$105*'[9]wfp oda constant adj'!J69)+('[9]eu multilat shares constant'!G$72*'[9]eu total ha constant'!J69)+'[9]Imputed CERF'!J69</f>
        <v>0</v>
      </c>
      <c r="H115" s="71">
        <f>'[9]bilat constant'!K69+('[9]unhcr oda constant'!K69*'[9]oda contribs constant'!$R$105)+('[9]oda contribs constant'!$S$105*'[9]unrwa oda constant'!K69)+('[9]oda contribs constant'!$T$105*'[9]wfp oda constant adj'!K69)+('[9]eu multilat shares constant'!H$72*'[9]eu total ha constant'!K69)+'[9]Imputed CERF'!K69</f>
        <v>0</v>
      </c>
      <c r="I115" s="71">
        <f>'[9]bilat constant'!L69+('[9]unhcr oda constant'!L69*'[9]oda contribs constant'!$U$105)+('[9]oda contribs constant'!$V$105*'[9]unrwa oda constant'!L69)+('[9]oda contribs constant'!$W$105*'[9]wfp oda constant adj'!L69)+('[9]eu multilat shares constant'!I$72*'[9]eu total ha constant'!L69)+'[9]Imputed CERF'!L69</f>
        <v>0</v>
      </c>
      <c r="J115" s="71">
        <f>'[9]bilat constant'!M69+('[9]unhcr oda constant'!M69*'[9]oda contribs constant'!$X$105)+('[9]oda contribs constant'!$Y$105*'[9]unrwa oda constant'!M69)+('[9]oda contribs constant'!$Z$105*'[9]wfp oda constant adj'!M69)+('[9]eu multilat shares constant'!J$72*'[9]eu total ha constant'!M69)+'[9]Imputed CERF'!M69</f>
        <v>0</v>
      </c>
      <c r="K115" s="71">
        <f>'[9]bilat constant'!N69+('[9]unhcr oda constant'!N69*'[9]oda contribs constant'!$AA$105)+('[9]oda contribs constant'!$AB$105*'[9]unrwa oda constant'!N69)+('[9]oda contribs constant'!$AC$105*'[9]wfp oda constant adj'!N69)+('[9]eu multilat shares constant'!K$72*'[9]eu total ha constant'!N69)+'[9]Imputed CERF'!N69</f>
        <v>0</v>
      </c>
      <c r="L115" s="71">
        <f>'[9]bilat constant'!O69+('[9]unhcr oda constant'!O69*'[9]oda contribs constant'!$AD$105)+('[9]oda contribs constant'!$AE$105*'[9]unrwa oda constant'!O69)+('[9]oda contribs constant'!$AF$105*'[9]wfp oda constant adj'!O69)+('[9]eu multilat shares constant'!L$72*'[9]eu total ha constant'!O69)+'[9]Imputed CERF'!O69</f>
        <v>0</v>
      </c>
      <c r="M115" s="71">
        <f>'[9]bilat constant'!P69+('[9]unhcr oda constant'!P69*'[9]oda contribs constant'!$AG$105)+('[9]oda contribs constant'!$AH$105*'[9]unrwa oda constant'!P69)+('[9]oda contribs constant'!$AI$105*'[9]wfp oda constant adj'!P69)+('[9]eu multilat shares constant'!M$72*'[9]eu total ha constant'!P69)+'[9]Imputed CERF'!P69</f>
        <v>0</v>
      </c>
      <c r="N115" s="71">
        <f>'[9]bilat constant'!Q69+('[9]unhcr oda constant'!Q69*'[9]oda contribs constant'!$AJ$105)+('[9]oda contribs constant'!$AK$105*'[9]unrwa oda constant'!Q69)+('[9]oda contribs constant'!$AL$105*'[9]wfp oda constant adj'!Q69)+('[9]eu multilat shares constant'!N$72*'[9]eu total ha constant'!Q69)+'[9]Imputed CERF'!Q69</f>
        <v>0</v>
      </c>
      <c r="O115" s="71">
        <f>'[9]bilat constant'!R69+('[9]unhcr oda constant'!R69*'[9]oda contribs constant'!$AM$105)+('[9]oda contribs constant'!$AN$105*'[9]unrwa oda constant'!R69)+('[9]oda contribs constant'!$AO$105*'[9]wfp oda constant adj'!R69)+('[9]eu multilat shares constant'!O$72*'[9]eu total ha constant'!R69)+'[9]Imputed CERF'!R69</f>
        <v>0</v>
      </c>
      <c r="P115" s="71">
        <f>'[9]bilat constant'!S69+('[9]unhcr oda constant'!S69*'[9]oda contribs constant'!$AP$105)+('[9]oda contribs constant'!$AQ$105*'[9]unrwa oda constant'!S69)+('[9]oda contribs constant'!$AR$105*'[9]wfp oda constant adj'!S69)+('[9]eu multilat shares constant'!P$72*'[9]eu total ha constant'!S69)+'[9]Imputed CERF'!S69</f>
        <v>0</v>
      </c>
      <c r="Q115" s="71">
        <f>'[9]bilat constant'!T69+('[9]unhcr oda constant'!T69*'[9]oda contribs constant'!$AS$105)+('[9]oda contribs constant'!$AT$105*'[9]unrwa oda constant'!T69)+('[9]oda contribs constant'!$AU$105*'[9]wfp oda constant adj'!T69)+('[9]eu multilat shares constant'!Q$72*'[9]eu total ha constant'!T69)+'[9]Imputed CERF'!T69</f>
        <v>0</v>
      </c>
      <c r="S115" s="74" t="e">
        <f t="shared" si="2"/>
        <v>#DIV/0!</v>
      </c>
    </row>
    <row r="116" spans="1:19" ht="13.5">
      <c r="A116" s="7" t="s">
        <v>159</v>
      </c>
      <c r="B116" s="91" t="s">
        <v>99</v>
      </c>
      <c r="C116" s="71">
        <f>'[9]bilat constant'!F153+('[9]unhcr oda constant'!F153*'[9]oda contribs constant'!$C$105)+('[9]oda contribs constant'!$D$105*'[9]unrwa oda constant'!F153)+('[9]oda contribs constant'!$E$105*'[9]wfp oda constant adj'!F153)+('[9]eu multilat shares constant'!C$72*'[9]eu total ha constant'!F153)+'[9]Imputed CERF'!F153</f>
        <v>0</v>
      </c>
      <c r="D116" s="71">
        <f>'[9]bilat constant'!G153+('[9]unhcr oda constant'!G153*'[9]oda contribs constant'!$F$105)+('[9]oda contribs constant'!$G$105*'[9]unrwa oda constant'!G153)+('[9]oda contribs constant'!$H$105*'[9]wfp oda constant adj'!G153)+('[9]eu multilat shares constant'!D$72*'[9]eu total ha constant'!G153)+'[9]Imputed CERF'!G153</f>
        <v>0</v>
      </c>
      <c r="E116" s="71">
        <f>'[9]bilat constant'!H153+('[9]unhcr oda constant'!H153*'[9]oda contribs constant'!$I$105)+('[9]oda contribs constant'!$J$105*'[9]unrwa oda constant'!H153)+('[9]oda contribs constant'!$K$105*'[9]wfp oda constant adj'!H153)+('[9]eu multilat shares constant'!E$72*'[9]eu total ha constant'!H153)+'[9]Imputed CERF'!H153</f>
        <v>0</v>
      </c>
      <c r="F116" s="71">
        <f>'[9]bilat constant'!I153+('[9]unhcr oda constant'!I153*'[9]oda contribs constant'!$L$105)+('[9]oda contribs constant'!$M$105*'[9]unrwa oda constant'!I153)+('[9]oda contribs constant'!$N$105*'[9]wfp oda constant adj'!I153)+('[9]eu multilat shares constant'!F$72*'[9]eu total ha constant'!I153)+'[9]Imputed CERF'!I153</f>
        <v>0</v>
      </c>
      <c r="G116" s="71">
        <f>'[9]bilat constant'!J153+('[9]unhcr oda constant'!J153*'[9]oda contribs constant'!$O$105)+('[9]oda contribs constant'!$P$105*'[9]unrwa oda constant'!J153)+('[9]oda contribs constant'!$Q$105*'[9]wfp oda constant adj'!J153)+('[9]eu multilat shares constant'!G$72*'[9]eu total ha constant'!J153)+'[9]Imputed CERF'!J153</f>
        <v>0</v>
      </c>
      <c r="H116" s="71">
        <f>'[9]bilat constant'!K153+('[9]unhcr oda constant'!K153*'[9]oda contribs constant'!$R$105)+('[9]oda contribs constant'!$S$105*'[9]unrwa oda constant'!K153)+('[9]oda contribs constant'!$T$105*'[9]wfp oda constant adj'!K153)+('[9]eu multilat shares constant'!H$72*'[9]eu total ha constant'!K153)+'[9]Imputed CERF'!K153</f>
        <v>0</v>
      </c>
      <c r="I116" s="71">
        <f>'[9]bilat constant'!L153+('[9]unhcr oda constant'!L153*'[9]oda contribs constant'!$U$105)+('[9]oda contribs constant'!$V$105*'[9]unrwa oda constant'!L153)+('[9]oda contribs constant'!$W$105*'[9]wfp oda constant adj'!L153)+('[9]eu multilat shares constant'!I$72*'[9]eu total ha constant'!L153)+'[9]Imputed CERF'!L153</f>
        <v>0</v>
      </c>
      <c r="J116" s="71">
        <f>'[9]bilat constant'!M153+('[9]unhcr oda constant'!M153*'[9]oda contribs constant'!$X$105)+('[9]oda contribs constant'!$Y$105*'[9]unrwa oda constant'!M153)+('[9]oda contribs constant'!$Z$105*'[9]wfp oda constant adj'!M153)+('[9]eu multilat shares constant'!J$72*'[9]eu total ha constant'!M153)+'[9]Imputed CERF'!M153</f>
        <v>0</v>
      </c>
      <c r="K116" s="71">
        <f>'[9]bilat constant'!N153+('[9]unhcr oda constant'!N153*'[9]oda contribs constant'!$AA$105)+('[9]oda contribs constant'!$AB$105*'[9]unrwa oda constant'!N153)+('[9]oda contribs constant'!$AC$105*'[9]wfp oda constant adj'!N153)+('[9]eu multilat shares constant'!K$72*'[9]eu total ha constant'!N153)+'[9]Imputed CERF'!N153</f>
        <v>0</v>
      </c>
      <c r="L116" s="71">
        <f>'[9]bilat constant'!O153+('[9]unhcr oda constant'!O153*'[9]oda contribs constant'!$AD$105)+('[9]oda contribs constant'!$AE$105*'[9]unrwa oda constant'!O153)+('[9]oda contribs constant'!$AF$105*'[9]wfp oda constant adj'!O153)+('[9]eu multilat shares constant'!L$72*'[9]eu total ha constant'!O153)+'[9]Imputed CERF'!O153</f>
        <v>0</v>
      </c>
      <c r="M116" s="71">
        <f>'[9]bilat constant'!P153+('[9]unhcr oda constant'!P153*'[9]oda contribs constant'!$AG$105)+('[9]oda contribs constant'!$AH$105*'[9]unrwa oda constant'!P153)+('[9]oda contribs constant'!$AI$105*'[9]wfp oda constant adj'!P153)+('[9]eu multilat shares constant'!M$72*'[9]eu total ha constant'!P153)+'[9]Imputed CERF'!P153</f>
        <v>0</v>
      </c>
      <c r="N116" s="71">
        <f>'[9]bilat constant'!Q153+('[9]unhcr oda constant'!Q153*'[9]oda contribs constant'!$AJ$105)+('[9]oda contribs constant'!$AK$105*'[9]unrwa oda constant'!Q153)+('[9]oda contribs constant'!$AL$105*'[9]wfp oda constant adj'!Q153)+('[9]eu multilat shares constant'!N$72*'[9]eu total ha constant'!Q153)+'[9]Imputed CERF'!Q153</f>
        <v>0</v>
      </c>
      <c r="O116" s="71">
        <f>'[9]bilat constant'!R153+('[9]unhcr oda constant'!R153*'[9]oda contribs constant'!$AM$105)+('[9]oda contribs constant'!$AN$105*'[9]unrwa oda constant'!R153)+('[9]oda contribs constant'!$AO$105*'[9]wfp oda constant adj'!R153)+('[9]eu multilat shares constant'!O$72*'[9]eu total ha constant'!R153)+'[9]Imputed CERF'!R153</f>
        <v>0</v>
      </c>
      <c r="P116" s="71">
        <f>'[9]bilat constant'!S153+('[9]unhcr oda constant'!S153*'[9]oda contribs constant'!$AP$105)+('[9]oda contribs constant'!$AQ$105*'[9]unrwa oda constant'!S153)+('[9]oda contribs constant'!$AR$105*'[9]wfp oda constant adj'!S153)+('[9]eu multilat shares constant'!P$72*'[9]eu total ha constant'!S153)+'[9]Imputed CERF'!S153</f>
        <v>0</v>
      </c>
      <c r="Q116" s="71">
        <f>'[9]bilat constant'!T153+('[9]unhcr oda constant'!T153*'[9]oda contribs constant'!$AS$105)+('[9]oda contribs constant'!$AT$105*'[9]unrwa oda constant'!T153)+('[9]oda contribs constant'!$AU$105*'[9]wfp oda constant adj'!T153)+('[9]eu multilat shares constant'!Q$72*'[9]eu total ha constant'!T153)+'[9]Imputed CERF'!T153</f>
        <v>0</v>
      </c>
      <c r="S116" s="74" t="e">
        <f t="shared" si="2"/>
        <v>#DIV/0!</v>
      </c>
    </row>
    <row r="117" spans="1:19" ht="13.5">
      <c r="A117" s="7" t="s">
        <v>63</v>
      </c>
      <c r="B117" s="91" t="s">
        <v>99</v>
      </c>
      <c r="C117" s="71">
        <f>'[9]bilat constant'!F111+('[9]unhcr oda constant'!F111*'[9]oda contribs constant'!$C$105)+('[9]oda contribs constant'!$D$105*'[9]unrwa oda constant'!F111)+('[9]oda contribs constant'!$E$105*'[9]wfp oda constant adj'!F111)+('[9]eu multilat shares constant'!C$72*'[9]eu total ha constant'!F111)+'[9]Imputed CERF'!F111</f>
        <v>2.0186123724733553</v>
      </c>
      <c r="D117" s="71">
        <f>'[9]bilat constant'!G111+('[9]unhcr oda constant'!G111*'[9]oda contribs constant'!$F$105)+('[9]oda contribs constant'!$G$105*'[9]unrwa oda constant'!G111)+('[9]oda contribs constant'!$H$105*'[9]wfp oda constant adj'!G111)+('[9]eu multilat shares constant'!D$72*'[9]eu total ha constant'!G111)+'[9]Imputed CERF'!G111</f>
        <v>1.16668211956841</v>
      </c>
      <c r="E117" s="71">
        <f>'[9]bilat constant'!H111+('[9]unhcr oda constant'!H111*'[9]oda contribs constant'!$I$105)+('[9]oda contribs constant'!$J$105*'[9]unrwa oda constant'!H111)+('[9]oda contribs constant'!$K$105*'[9]wfp oda constant adj'!H111)+('[9]eu multilat shares constant'!E$72*'[9]eu total ha constant'!H111)+'[9]Imputed CERF'!H111</f>
        <v>1.2670316224201152</v>
      </c>
      <c r="F117" s="71">
        <f>'[9]bilat constant'!I111+('[9]unhcr oda constant'!I111*'[9]oda contribs constant'!$L$105)+('[9]oda contribs constant'!$M$105*'[9]unrwa oda constant'!I111)+('[9]oda contribs constant'!$N$105*'[9]wfp oda constant adj'!I111)+('[9]eu multilat shares constant'!F$72*'[9]eu total ha constant'!I111)+'[9]Imputed CERF'!I111</f>
        <v>1.7200338043857948</v>
      </c>
      <c r="G117" s="71">
        <f>'[9]bilat constant'!J111+('[9]unhcr oda constant'!J111*'[9]oda contribs constant'!$O$105)+('[9]oda contribs constant'!$P$105*'[9]unrwa oda constant'!J111)+('[9]oda contribs constant'!$Q$105*'[9]wfp oda constant adj'!J111)+('[9]eu multilat shares constant'!G$72*'[9]eu total ha constant'!J111)+'[9]Imputed CERF'!J111</f>
        <v>1.3763317384570697</v>
      </c>
      <c r="H117" s="71">
        <f>'[9]bilat constant'!K111+('[9]unhcr oda constant'!K111*'[9]oda contribs constant'!$R$105)+('[9]oda contribs constant'!$S$105*'[9]unrwa oda constant'!K111)+('[9]oda contribs constant'!$T$105*'[9]wfp oda constant adj'!K111)+('[9]eu multilat shares constant'!H$72*'[9]eu total ha constant'!K111)+'[9]Imputed CERF'!K111</f>
        <v>0.5932828340652406</v>
      </c>
      <c r="I117" s="71">
        <f>'[9]bilat constant'!L111+('[9]unhcr oda constant'!L111*'[9]oda contribs constant'!$U$105)+('[9]oda contribs constant'!$V$105*'[9]unrwa oda constant'!L111)+('[9]oda contribs constant'!$W$105*'[9]wfp oda constant adj'!L111)+('[9]eu multilat shares constant'!I$72*'[9]eu total ha constant'!L111)+'[9]Imputed CERF'!L111</f>
        <v>0.6802535525119044</v>
      </c>
      <c r="J117" s="71">
        <f>'[9]bilat constant'!M111+('[9]unhcr oda constant'!M111*'[9]oda contribs constant'!$X$105)+('[9]oda contribs constant'!$Y$105*'[9]unrwa oda constant'!M111)+('[9]oda contribs constant'!$Z$105*'[9]wfp oda constant adj'!M111)+('[9]eu multilat shares constant'!J$72*'[9]eu total ha constant'!M111)+'[9]Imputed CERF'!M111</f>
        <v>1.0203415793228252</v>
      </c>
      <c r="K117" s="71">
        <f>'[9]bilat constant'!N111+('[9]unhcr oda constant'!N111*'[9]oda contribs constant'!$AA$105)+('[9]oda contribs constant'!$AB$105*'[9]unrwa oda constant'!N111)+('[9]oda contribs constant'!$AC$105*'[9]wfp oda constant adj'!N111)+('[9]eu multilat shares constant'!K$72*'[9]eu total ha constant'!N111)+'[9]Imputed CERF'!N111</f>
        <v>0.8579054093830301</v>
      </c>
      <c r="L117" s="71">
        <f>'[9]bilat constant'!O111+('[9]unhcr oda constant'!O111*'[9]oda contribs constant'!$AD$105)+('[9]oda contribs constant'!$AE$105*'[9]unrwa oda constant'!O111)+('[9]oda contribs constant'!$AF$105*'[9]wfp oda constant adj'!O111)+('[9]eu multilat shares constant'!L$72*'[9]eu total ha constant'!O111)+'[9]Imputed CERF'!O111</f>
        <v>0.5263490904939964</v>
      </c>
      <c r="M117" s="71">
        <f>'[9]bilat constant'!P111+('[9]unhcr oda constant'!P111*'[9]oda contribs constant'!$AG$105)+('[9]oda contribs constant'!$AH$105*'[9]unrwa oda constant'!P111)+('[9]oda contribs constant'!$AI$105*'[9]wfp oda constant adj'!P111)+('[9]eu multilat shares constant'!M$72*'[9]eu total ha constant'!P111)+'[9]Imputed CERF'!P111</f>
        <v>0.16451385933558504</v>
      </c>
      <c r="N117" s="71">
        <f>'[9]bilat constant'!Q111+('[9]unhcr oda constant'!Q111*'[9]oda contribs constant'!$AJ$105)+('[9]oda contribs constant'!$AK$105*'[9]unrwa oda constant'!Q111)+('[9]oda contribs constant'!$AL$105*'[9]wfp oda constant adj'!Q111)+('[9]eu multilat shares constant'!N$72*'[9]eu total ha constant'!Q111)+'[9]Imputed CERF'!Q111</f>
        <v>0.13200452284340947</v>
      </c>
      <c r="O117" s="71">
        <f>'[9]bilat constant'!R111+('[9]unhcr oda constant'!R111*'[9]oda contribs constant'!$AM$105)+('[9]oda contribs constant'!$AN$105*'[9]unrwa oda constant'!R111)+('[9]oda contribs constant'!$AO$105*'[9]wfp oda constant adj'!R111)+('[9]eu multilat shares constant'!O$72*'[9]eu total ha constant'!R111)+'[9]Imputed CERF'!R111</f>
        <v>0.47228611332363657</v>
      </c>
      <c r="P117" s="71">
        <f>'[9]bilat constant'!S111+('[9]unhcr oda constant'!S111*'[9]oda contribs constant'!$AP$105)+('[9]oda contribs constant'!$AQ$105*'[9]unrwa oda constant'!S111)+('[9]oda contribs constant'!$AR$105*'[9]wfp oda constant adj'!S111)+('[9]eu multilat shares constant'!P$72*'[9]eu total ha constant'!S111)+'[9]Imputed CERF'!S111</f>
        <v>0.06628692765835804</v>
      </c>
      <c r="Q117" s="71">
        <f>'[9]bilat constant'!T111+('[9]unhcr oda constant'!T111*'[9]oda contribs constant'!$AS$105)+('[9]oda contribs constant'!$AT$105*'[9]unrwa oda constant'!T111)+('[9]oda contribs constant'!$AU$105*'[9]wfp oda constant adj'!T111)+('[9]eu multilat shares constant'!Q$72*'[9]eu total ha constant'!T111)+'[9]Imputed CERF'!T111</f>
        <v>0.025600895919367254</v>
      </c>
      <c r="S117" s="74">
        <f t="shared" si="2"/>
        <v>-0.6137866571322488</v>
      </c>
    </row>
    <row r="118" spans="1:19" ht="13.5">
      <c r="A118" s="7" t="s">
        <v>160</v>
      </c>
      <c r="B118" s="91" t="s">
        <v>99</v>
      </c>
      <c r="C118" s="71">
        <f>'[9]bilat constant'!F206+('[9]unhcr oda constant'!F206*'[9]oda contribs constant'!$C$105)+('[9]oda contribs constant'!$D$105*'[9]unrwa oda constant'!F206)+('[9]oda contribs constant'!$E$105*'[9]wfp oda constant adj'!F206)+('[9]eu multilat shares constant'!C$72*'[9]eu total ha constant'!F206)+'[9]Imputed CERF'!F206</f>
        <v>0</v>
      </c>
      <c r="D118" s="71">
        <f>'[9]bilat constant'!G206+('[9]unhcr oda constant'!G206*'[9]oda contribs constant'!$F$105)+('[9]oda contribs constant'!$G$105*'[9]unrwa oda constant'!G206)+('[9]oda contribs constant'!$H$105*'[9]wfp oda constant adj'!G206)+('[9]eu multilat shares constant'!D$72*'[9]eu total ha constant'!G206)+'[9]Imputed CERF'!G206</f>
        <v>0</v>
      </c>
      <c r="E118" s="71">
        <f>'[9]bilat constant'!H206+('[9]unhcr oda constant'!H206*'[9]oda contribs constant'!$I$105)+('[9]oda contribs constant'!$J$105*'[9]unrwa oda constant'!H206)+('[9]oda contribs constant'!$K$105*'[9]wfp oda constant adj'!H206)+('[9]eu multilat shares constant'!E$72*'[9]eu total ha constant'!H206)+'[9]Imputed CERF'!H206</f>
        <v>0</v>
      </c>
      <c r="F118" s="71">
        <f>'[9]bilat constant'!I206+('[9]unhcr oda constant'!I206*'[9]oda contribs constant'!$L$105)+('[9]oda contribs constant'!$M$105*'[9]unrwa oda constant'!I206)+('[9]oda contribs constant'!$N$105*'[9]wfp oda constant adj'!I206)+('[9]eu multilat shares constant'!F$72*'[9]eu total ha constant'!I206)+'[9]Imputed CERF'!I206</f>
        <v>0</v>
      </c>
      <c r="G118" s="71">
        <f>'[9]bilat constant'!J206+('[9]unhcr oda constant'!J206*'[9]oda contribs constant'!$O$105)+('[9]oda contribs constant'!$P$105*'[9]unrwa oda constant'!J206)+('[9]oda contribs constant'!$Q$105*'[9]wfp oda constant adj'!J206)+('[9]eu multilat shares constant'!G$72*'[9]eu total ha constant'!J206)+'[9]Imputed CERF'!J206</f>
        <v>0</v>
      </c>
      <c r="H118" s="71">
        <f>'[9]bilat constant'!K206+('[9]unhcr oda constant'!K206*'[9]oda contribs constant'!$R$105)+('[9]oda contribs constant'!$S$105*'[9]unrwa oda constant'!K206)+('[9]oda contribs constant'!$T$105*'[9]wfp oda constant adj'!K206)+('[9]eu multilat shares constant'!H$72*'[9]eu total ha constant'!K206)+'[9]Imputed CERF'!K206</f>
        <v>0</v>
      </c>
      <c r="I118" s="71">
        <f>'[9]bilat constant'!L206+('[9]unhcr oda constant'!L206*'[9]oda contribs constant'!$U$105)+('[9]oda contribs constant'!$V$105*'[9]unrwa oda constant'!L206)+('[9]oda contribs constant'!$W$105*'[9]wfp oda constant adj'!L206)+('[9]eu multilat shares constant'!I$72*'[9]eu total ha constant'!L206)+'[9]Imputed CERF'!L206</f>
        <v>0</v>
      </c>
      <c r="J118" s="71">
        <f>'[9]bilat constant'!M206+('[9]unhcr oda constant'!M206*'[9]oda contribs constant'!$X$105)+('[9]oda contribs constant'!$Y$105*'[9]unrwa oda constant'!M206)+('[9]oda contribs constant'!$Z$105*'[9]wfp oda constant adj'!M206)+('[9]eu multilat shares constant'!J$72*'[9]eu total ha constant'!M206)+'[9]Imputed CERF'!M206</f>
        <v>0</v>
      </c>
      <c r="K118" s="71">
        <f>'[9]bilat constant'!N206+('[9]unhcr oda constant'!N206*'[9]oda contribs constant'!$AA$105)+('[9]oda contribs constant'!$AB$105*'[9]unrwa oda constant'!N206)+('[9]oda contribs constant'!$AC$105*'[9]wfp oda constant adj'!N206)+('[9]eu multilat shares constant'!K$72*'[9]eu total ha constant'!N206)+'[9]Imputed CERF'!N206</f>
        <v>0</v>
      </c>
      <c r="L118" s="71">
        <f>'[9]bilat constant'!O206+('[9]unhcr oda constant'!O206*'[9]oda contribs constant'!$AD$105)+('[9]oda contribs constant'!$AE$105*'[9]unrwa oda constant'!O206)+('[9]oda contribs constant'!$AF$105*'[9]wfp oda constant adj'!O206)+('[9]eu multilat shares constant'!L$72*'[9]eu total ha constant'!O206)+'[9]Imputed CERF'!O206</f>
        <v>0</v>
      </c>
      <c r="M118" s="71">
        <f>'[9]bilat constant'!P206+('[9]unhcr oda constant'!P206*'[9]oda contribs constant'!$AG$105)+('[9]oda contribs constant'!$AH$105*'[9]unrwa oda constant'!P206)+('[9]oda contribs constant'!$AI$105*'[9]wfp oda constant adj'!P206)+('[9]eu multilat shares constant'!M$72*'[9]eu total ha constant'!P206)+'[9]Imputed CERF'!P206</f>
        <v>0</v>
      </c>
      <c r="N118" s="71">
        <f>'[9]bilat constant'!Q206+('[9]unhcr oda constant'!Q206*'[9]oda contribs constant'!$AJ$105)+('[9]oda contribs constant'!$AK$105*'[9]unrwa oda constant'!Q206)+('[9]oda contribs constant'!$AL$105*'[9]wfp oda constant adj'!Q206)+('[9]eu multilat shares constant'!N$72*'[9]eu total ha constant'!Q206)+'[9]Imputed CERF'!Q206</f>
        <v>0</v>
      </c>
      <c r="O118" s="71">
        <f>'[9]bilat constant'!R206+('[9]unhcr oda constant'!R206*'[9]oda contribs constant'!$AM$105)+('[9]oda contribs constant'!$AN$105*'[9]unrwa oda constant'!R206)+('[9]oda contribs constant'!$AO$105*'[9]wfp oda constant adj'!R206)+('[9]eu multilat shares constant'!O$72*'[9]eu total ha constant'!R206)+'[9]Imputed CERF'!R206</f>
        <v>0</v>
      </c>
      <c r="P118" s="71">
        <f>'[9]bilat constant'!S206+('[9]unhcr oda constant'!S206*'[9]oda contribs constant'!$AP$105)+('[9]oda contribs constant'!$AQ$105*'[9]unrwa oda constant'!S206)+('[9]oda contribs constant'!$AR$105*'[9]wfp oda constant adj'!S206)+('[9]eu multilat shares constant'!P$72*'[9]eu total ha constant'!S206)+'[9]Imputed CERF'!S206</f>
        <v>0.03207431983468938</v>
      </c>
      <c r="Q118" s="71">
        <f>'[9]bilat constant'!T206+('[9]unhcr oda constant'!T206*'[9]oda contribs constant'!$AS$105)+('[9]oda contribs constant'!$AT$105*'[9]unrwa oda constant'!T206)+('[9]oda contribs constant'!$AU$105*'[9]wfp oda constant adj'!T206)+('[9]eu multilat shares constant'!Q$72*'[9]eu total ha constant'!T206)+'[9]Imputed CERF'!T206</f>
        <v>0.16067256913788094</v>
      </c>
      <c r="S118" s="74">
        <f t="shared" si="2"/>
        <v>4.009383518215983</v>
      </c>
    </row>
    <row r="119" spans="1:19" ht="13.5">
      <c r="A119" s="7" t="s">
        <v>161</v>
      </c>
      <c r="B119" s="91" t="s">
        <v>99</v>
      </c>
      <c r="C119" s="71">
        <f>'[9]bilat constant'!F21+('[9]unhcr oda constant'!F21*'[9]oda contribs constant'!$C$105)+('[9]oda contribs constant'!$D$105*'[9]unrwa oda constant'!F21)+('[9]oda contribs constant'!$E$105*'[9]wfp oda constant adj'!F21)+('[9]eu multilat shares constant'!C$72*'[9]eu total ha constant'!F21)+'[9]Imputed CERF'!F21</f>
        <v>0</v>
      </c>
      <c r="D119" s="71">
        <f>'[9]bilat constant'!G21+('[9]unhcr oda constant'!G21*'[9]oda contribs constant'!$F$105)+('[9]oda contribs constant'!$G$105*'[9]unrwa oda constant'!G21)+('[9]oda contribs constant'!$H$105*'[9]wfp oda constant adj'!G21)+('[9]eu multilat shares constant'!D$72*'[9]eu total ha constant'!G21)+'[9]Imputed CERF'!G21</f>
        <v>0</v>
      </c>
      <c r="E119" s="71">
        <f>'[9]bilat constant'!H21+('[9]unhcr oda constant'!H21*'[9]oda contribs constant'!$I$105)+('[9]oda contribs constant'!$J$105*'[9]unrwa oda constant'!H21)+('[9]oda contribs constant'!$K$105*'[9]wfp oda constant adj'!H21)+('[9]eu multilat shares constant'!E$72*'[9]eu total ha constant'!H21)+'[9]Imputed CERF'!H21</f>
        <v>0.047086631910922314</v>
      </c>
      <c r="F119" s="71">
        <f>'[9]bilat constant'!I21+('[9]unhcr oda constant'!I21*'[9]oda contribs constant'!$L$105)+('[9]oda contribs constant'!$M$105*'[9]unrwa oda constant'!I21)+('[9]oda contribs constant'!$N$105*'[9]wfp oda constant adj'!I21)+('[9]eu multilat shares constant'!F$72*'[9]eu total ha constant'!I21)+'[9]Imputed CERF'!I21</f>
        <v>0.2170908381559269</v>
      </c>
      <c r="G119" s="71">
        <f>'[9]bilat constant'!J21+('[9]unhcr oda constant'!J21*'[9]oda contribs constant'!$O$105)+('[9]oda contribs constant'!$P$105*'[9]unrwa oda constant'!J21)+('[9]oda contribs constant'!$Q$105*'[9]wfp oda constant adj'!J21)+('[9]eu multilat shares constant'!G$72*'[9]eu total ha constant'!J21)+'[9]Imputed CERF'!J21</f>
        <v>0.710543895805039</v>
      </c>
      <c r="H119" s="71">
        <f>'[9]bilat constant'!K21+('[9]unhcr oda constant'!K21*'[9]oda contribs constant'!$R$105)+('[9]oda contribs constant'!$S$105*'[9]unrwa oda constant'!K21)+('[9]oda contribs constant'!$T$105*'[9]wfp oda constant adj'!K21)+('[9]eu multilat shares constant'!H$72*'[9]eu total ha constant'!K21)+'[9]Imputed CERF'!K21</f>
        <v>0.06341989528795812</v>
      </c>
      <c r="I119" s="71">
        <f>'[9]bilat constant'!L21+('[9]unhcr oda constant'!L21*'[9]oda contribs constant'!$U$105)+('[9]oda contribs constant'!$V$105*'[9]unrwa oda constant'!L21)+('[9]oda contribs constant'!$W$105*'[9]wfp oda constant adj'!L21)+('[9]eu multilat shares constant'!I$72*'[9]eu total ha constant'!L21)+'[9]Imputed CERF'!L21</f>
        <v>0.44308074628575533</v>
      </c>
      <c r="J119" s="71">
        <f>'[9]bilat constant'!M21+('[9]unhcr oda constant'!M21*'[9]oda contribs constant'!$X$105)+('[9]oda contribs constant'!$Y$105*'[9]unrwa oda constant'!M21)+('[9]oda contribs constant'!$Z$105*'[9]wfp oda constant adj'!M21)+('[9]eu multilat shares constant'!J$72*'[9]eu total ha constant'!M21)+'[9]Imputed CERF'!M21</f>
        <v>0.15834116599285508</v>
      </c>
      <c r="K119" s="71">
        <f>'[9]bilat constant'!N21+('[9]unhcr oda constant'!N21*'[9]oda contribs constant'!$AA$105)+('[9]oda contribs constant'!$AB$105*'[9]unrwa oda constant'!N21)+('[9]oda contribs constant'!$AC$105*'[9]wfp oda constant adj'!N21)+('[9]eu multilat shares constant'!K$72*'[9]eu total ha constant'!N21)+'[9]Imputed CERF'!N21</f>
        <v>0.022763959246399908</v>
      </c>
      <c r="L119" s="71">
        <f>'[9]bilat constant'!O21+('[9]unhcr oda constant'!O21*'[9]oda contribs constant'!$AD$105)+('[9]oda contribs constant'!$AE$105*'[9]unrwa oda constant'!O21)+('[9]oda contribs constant'!$AF$105*'[9]wfp oda constant adj'!O21)+('[9]eu multilat shares constant'!L$72*'[9]eu total ha constant'!O21)+'[9]Imputed CERF'!O21</f>
        <v>0.02699001354945551</v>
      </c>
      <c r="M119" s="71">
        <f>'[9]bilat constant'!P21+('[9]unhcr oda constant'!P21*'[9]oda contribs constant'!$AG$105)+('[9]oda contribs constant'!$AH$105*'[9]unrwa oda constant'!P21)+('[9]oda contribs constant'!$AI$105*'[9]wfp oda constant adj'!P21)+('[9]eu multilat shares constant'!M$72*'[9]eu total ha constant'!P21)+'[9]Imputed CERF'!P21</f>
        <v>0.01541939412391536</v>
      </c>
      <c r="N119" s="71">
        <f>'[9]bilat constant'!Q21+('[9]unhcr oda constant'!Q21*'[9]oda contribs constant'!$AJ$105)+('[9]oda contribs constant'!$AK$105*'[9]unrwa oda constant'!Q21)+('[9]oda contribs constant'!$AL$105*'[9]wfp oda constant adj'!Q21)+('[9]eu multilat shares constant'!N$72*'[9]eu total ha constant'!Q21)+'[9]Imputed CERF'!Q21</f>
        <v>0.007175880223757815</v>
      </c>
      <c r="O119" s="71">
        <f>'[9]bilat constant'!R21+('[9]unhcr oda constant'!R21*'[9]oda contribs constant'!$AM$105)+('[9]oda contribs constant'!$AN$105*'[9]unrwa oda constant'!R21)+('[9]oda contribs constant'!$AO$105*'[9]wfp oda constant adj'!R21)+('[9]eu multilat shares constant'!O$72*'[9]eu total ha constant'!R21)+'[9]Imputed CERF'!R21</f>
        <v>0.755769212379406</v>
      </c>
      <c r="P119" s="71">
        <f>'[9]bilat constant'!S21+('[9]unhcr oda constant'!S21*'[9]oda contribs constant'!$AP$105)+('[9]oda contribs constant'!$AQ$105*'[9]unrwa oda constant'!S21)+('[9]oda contribs constant'!$AR$105*'[9]wfp oda constant adj'!S21)+('[9]eu multilat shares constant'!P$72*'[9]eu total ha constant'!S21)+'[9]Imputed CERF'!S21</f>
        <v>0.3672844956241684</v>
      </c>
      <c r="Q119" s="71">
        <f>'[9]bilat constant'!T21+('[9]unhcr oda constant'!T21*'[9]oda contribs constant'!$AS$105)+('[9]oda contribs constant'!$AT$105*'[9]unrwa oda constant'!T21)+('[9]oda contribs constant'!$AU$105*'[9]wfp oda constant adj'!T21)+('[9]eu multilat shares constant'!Q$72*'[9]eu total ha constant'!T21)+'[9]Imputed CERF'!T21</f>
        <v>0.057245973707019324</v>
      </c>
      <c r="S119" s="74">
        <f t="shared" si="2"/>
        <v>-0.8441372440463768</v>
      </c>
    </row>
    <row r="120" spans="1:19" ht="13.5">
      <c r="A120" s="7" t="s">
        <v>64</v>
      </c>
      <c r="B120" s="91" t="s">
        <v>99</v>
      </c>
      <c r="C120" s="71">
        <f>'[9]bilat constant'!F154+('[9]unhcr oda constant'!F154*'[9]oda contribs constant'!$C$105)+('[9]oda contribs constant'!$D$105*'[9]unrwa oda constant'!F154)+('[9]oda contribs constant'!$E$105*'[9]wfp oda constant adj'!F154)+('[9]eu multilat shares constant'!C$72*'[9]eu total ha constant'!F154)+'[9]Imputed CERF'!F154</f>
        <v>-0.0017927355505805644</v>
      </c>
      <c r="D120" s="71">
        <f>'[9]bilat constant'!G154+('[9]unhcr oda constant'!G154*'[9]oda contribs constant'!$F$105)+('[9]oda contribs constant'!$G$105*'[9]unrwa oda constant'!G154)+('[9]oda contribs constant'!$H$105*'[9]wfp oda constant adj'!G154)+('[9]eu multilat shares constant'!D$72*'[9]eu total ha constant'!G154)+'[9]Imputed CERF'!G154</f>
        <v>0.01</v>
      </c>
      <c r="E120" s="71">
        <f>'[9]bilat constant'!H154+('[9]unhcr oda constant'!H154*'[9]oda contribs constant'!$I$105)+('[9]oda contribs constant'!$J$105*'[9]unrwa oda constant'!H154)+('[9]oda contribs constant'!$K$105*'[9]wfp oda constant adj'!H154)+('[9]eu multilat shares constant'!E$72*'[9]eu total ha constant'!H154)+'[9]Imputed CERF'!H154</f>
        <v>0.06</v>
      </c>
      <c r="F120" s="71">
        <f>'[9]bilat constant'!I154+('[9]unhcr oda constant'!I154*'[9]oda contribs constant'!$L$105)+('[9]oda contribs constant'!$M$105*'[9]unrwa oda constant'!I154)+('[9]oda contribs constant'!$N$105*'[9]wfp oda constant adj'!I154)+('[9]eu multilat shares constant'!F$72*'[9]eu total ha constant'!I154)+'[9]Imputed CERF'!I154</f>
        <v>0.01</v>
      </c>
      <c r="G120" s="71">
        <f>'[9]bilat constant'!J154+('[9]unhcr oda constant'!J154*'[9]oda contribs constant'!$O$105)+('[9]oda contribs constant'!$P$105*'[9]unrwa oda constant'!J154)+('[9]oda contribs constant'!$Q$105*'[9]wfp oda constant adj'!J154)+('[9]eu multilat shares constant'!G$72*'[9]eu total ha constant'!J154)+'[9]Imputed CERF'!J154</f>
        <v>0</v>
      </c>
      <c r="H120" s="71">
        <f>'[9]bilat constant'!K154+('[9]unhcr oda constant'!K154*'[9]oda contribs constant'!$R$105)+('[9]oda contribs constant'!$S$105*'[9]unrwa oda constant'!K154)+('[9]oda contribs constant'!$T$105*'[9]wfp oda constant adj'!K154)+('[9]eu multilat shares constant'!H$72*'[9]eu total ha constant'!K154)+'[9]Imputed CERF'!K154</f>
        <v>0.4883686997976838</v>
      </c>
      <c r="I120" s="71">
        <f>'[9]bilat constant'!L154+('[9]unhcr oda constant'!L154*'[9]oda contribs constant'!$U$105)+('[9]oda contribs constant'!$V$105*'[9]unrwa oda constant'!L154)+('[9]oda contribs constant'!$W$105*'[9]wfp oda constant adj'!L154)+('[9]eu multilat shares constant'!I$72*'[9]eu total ha constant'!L154)+'[9]Imputed CERF'!L154</f>
        <v>1.6758775419289558</v>
      </c>
      <c r="J120" s="71">
        <f>'[9]bilat constant'!M154+('[9]unhcr oda constant'!M154*'[9]oda contribs constant'!$X$105)+('[9]oda contribs constant'!$Y$105*'[9]unrwa oda constant'!M154)+('[9]oda contribs constant'!$Z$105*'[9]wfp oda constant adj'!M154)+('[9]eu multilat shares constant'!J$72*'[9]eu total ha constant'!M154)+'[9]Imputed CERF'!M154</f>
        <v>0.012609898933719336</v>
      </c>
      <c r="K120" s="71">
        <f>'[9]bilat constant'!N154+('[9]unhcr oda constant'!N154*'[9]oda contribs constant'!$AA$105)+('[9]oda contribs constant'!$AB$105*'[9]unrwa oda constant'!N154)+('[9]oda contribs constant'!$AC$105*'[9]wfp oda constant adj'!N154)+('[9]eu multilat shares constant'!K$72*'[9]eu total ha constant'!N154)+'[9]Imputed CERF'!N154</f>
        <v>0.25418902681711364</v>
      </c>
      <c r="L120" s="71">
        <f>'[9]bilat constant'!O154+('[9]unhcr oda constant'!O154*'[9]oda contribs constant'!$AD$105)+('[9]oda contribs constant'!$AE$105*'[9]unrwa oda constant'!O154)+('[9]oda contribs constant'!$AF$105*'[9]wfp oda constant adj'!O154)+('[9]eu multilat shares constant'!L$72*'[9]eu total ha constant'!O154)+'[9]Imputed CERF'!O154</f>
        <v>0.20876807560220634</v>
      </c>
      <c r="M120" s="71">
        <f>'[9]bilat constant'!P154+('[9]unhcr oda constant'!P154*'[9]oda contribs constant'!$AG$105)+('[9]oda contribs constant'!$AH$105*'[9]unrwa oda constant'!P154)+('[9]oda contribs constant'!$AI$105*'[9]wfp oda constant adj'!P154)+('[9]eu multilat shares constant'!M$72*'[9]eu total ha constant'!P154)+'[9]Imputed CERF'!P154</f>
        <v>0.2026491469056749</v>
      </c>
      <c r="N120" s="71">
        <f>'[9]bilat constant'!Q154+('[9]unhcr oda constant'!Q154*'[9]oda contribs constant'!$AJ$105)+('[9]oda contribs constant'!$AK$105*'[9]unrwa oda constant'!Q154)+('[9]oda contribs constant'!$AL$105*'[9]wfp oda constant adj'!Q154)+('[9]eu multilat shares constant'!N$72*'[9]eu total ha constant'!Q154)+'[9]Imputed CERF'!Q154</f>
        <v>0.23154891711876746</v>
      </c>
      <c r="O120" s="71">
        <f>'[9]bilat constant'!R154+('[9]unhcr oda constant'!R154*'[9]oda contribs constant'!$AM$105)+('[9]oda contribs constant'!$AN$105*'[9]unrwa oda constant'!R154)+('[9]oda contribs constant'!$AO$105*'[9]wfp oda constant adj'!R154)+('[9]eu multilat shares constant'!O$72*'[9]eu total ha constant'!R154)+'[9]Imputed CERF'!R154</f>
        <v>0.11002199798492975</v>
      </c>
      <c r="P120" s="71">
        <f>'[9]bilat constant'!S154+('[9]unhcr oda constant'!S154*'[9]oda contribs constant'!$AP$105)+('[9]oda contribs constant'!$AQ$105*'[9]unrwa oda constant'!S154)+('[9]oda contribs constant'!$AR$105*'[9]wfp oda constant adj'!S154)+('[9]eu multilat shares constant'!P$72*'[9]eu total ha constant'!S154)+'[9]Imputed CERF'!S154</f>
        <v>0.0019513534719497838</v>
      </c>
      <c r="Q120" s="71">
        <f>'[9]bilat constant'!T154+('[9]unhcr oda constant'!T154*'[9]oda contribs constant'!$AS$105)+('[9]oda contribs constant'!$AT$105*'[9]unrwa oda constant'!T154)+('[9]oda contribs constant'!$AU$105*'[9]wfp oda constant adj'!T154)+('[9]eu multilat shares constant'!Q$72*'[9]eu total ha constant'!T154)+'[9]Imputed CERF'!T154</f>
        <v>0.07586687198152167</v>
      </c>
      <c r="S120" s="74">
        <f t="shared" si="2"/>
        <v>37.879102670064086</v>
      </c>
    </row>
    <row r="121" spans="1:19" ht="13.5">
      <c r="A121" s="7" t="s">
        <v>162</v>
      </c>
      <c r="B121" s="91" t="s">
        <v>99</v>
      </c>
      <c r="C121" s="71">
        <f>'[9]bilat constant'!F22+('[9]unhcr oda constant'!F22*'[9]oda contribs constant'!$C$105)+('[9]oda contribs constant'!$D$105*'[9]unrwa oda constant'!F22)+('[9]oda contribs constant'!$E$105*'[9]wfp oda constant adj'!F22)+('[9]eu multilat shares constant'!C$72*'[9]eu total ha constant'!F22)+'[9]Imputed CERF'!F22</f>
        <v>0</v>
      </c>
      <c r="D121" s="71">
        <f>'[9]bilat constant'!G22+('[9]unhcr oda constant'!G22*'[9]oda contribs constant'!$F$105)+('[9]oda contribs constant'!$G$105*'[9]unrwa oda constant'!G22)+('[9]oda contribs constant'!$H$105*'[9]wfp oda constant adj'!G22)+('[9]eu multilat shares constant'!D$72*'[9]eu total ha constant'!G22)+'[9]Imputed CERF'!G22</f>
        <v>0</v>
      </c>
      <c r="E121" s="71">
        <f>'[9]bilat constant'!H22+('[9]unhcr oda constant'!H22*'[9]oda contribs constant'!$I$105)+('[9]oda contribs constant'!$J$105*'[9]unrwa oda constant'!H22)+('[9]oda contribs constant'!$K$105*'[9]wfp oda constant adj'!H22)+('[9]eu multilat shares constant'!E$72*'[9]eu total ha constant'!H22)+'[9]Imputed CERF'!H22</f>
        <v>0</v>
      </c>
      <c r="F121" s="71">
        <f>'[9]bilat constant'!I22+('[9]unhcr oda constant'!I22*'[9]oda contribs constant'!$L$105)+('[9]oda contribs constant'!$M$105*'[9]unrwa oda constant'!I22)+('[9]oda contribs constant'!$N$105*'[9]wfp oda constant adj'!I22)+('[9]eu multilat shares constant'!F$72*'[9]eu total ha constant'!I22)+'[9]Imputed CERF'!I22</f>
        <v>0</v>
      </c>
      <c r="G121" s="71">
        <f>'[9]bilat constant'!J22+('[9]unhcr oda constant'!J22*'[9]oda contribs constant'!$O$105)+('[9]oda contribs constant'!$P$105*'[9]unrwa oda constant'!J22)+('[9]oda contribs constant'!$Q$105*'[9]wfp oda constant adj'!J22)+('[9]eu multilat shares constant'!G$72*'[9]eu total ha constant'!J22)+'[9]Imputed CERF'!J22</f>
        <v>0</v>
      </c>
      <c r="H121" s="71">
        <f>'[9]bilat constant'!K22+('[9]unhcr oda constant'!K22*'[9]oda contribs constant'!$R$105)+('[9]oda contribs constant'!$S$105*'[9]unrwa oda constant'!K22)+('[9]oda contribs constant'!$T$105*'[9]wfp oda constant adj'!K22)+('[9]eu multilat shares constant'!H$72*'[9]eu total ha constant'!K22)+'[9]Imputed CERF'!K22</f>
        <v>0</v>
      </c>
      <c r="I121" s="71">
        <f>'[9]bilat constant'!L22+('[9]unhcr oda constant'!L22*'[9]oda contribs constant'!$U$105)+('[9]oda contribs constant'!$V$105*'[9]unrwa oda constant'!L22)+('[9]oda contribs constant'!$W$105*'[9]wfp oda constant adj'!L22)+('[9]eu multilat shares constant'!I$72*'[9]eu total ha constant'!L22)+'[9]Imputed CERF'!L22</f>
        <v>0</v>
      </c>
      <c r="J121" s="71">
        <f>'[9]bilat constant'!M22+('[9]unhcr oda constant'!M22*'[9]oda contribs constant'!$X$105)+('[9]oda contribs constant'!$Y$105*'[9]unrwa oda constant'!M22)+('[9]oda contribs constant'!$Z$105*'[9]wfp oda constant adj'!M22)+('[9]eu multilat shares constant'!J$72*'[9]eu total ha constant'!M22)+'[9]Imputed CERF'!M22</f>
        <v>0</v>
      </c>
      <c r="K121" s="71">
        <f>'[9]bilat constant'!N22+('[9]unhcr oda constant'!N22*'[9]oda contribs constant'!$AA$105)+('[9]oda contribs constant'!$AB$105*'[9]unrwa oda constant'!N22)+('[9]oda contribs constant'!$AC$105*'[9]wfp oda constant adj'!N22)+('[9]eu multilat shares constant'!K$72*'[9]eu total ha constant'!N22)+'[9]Imputed CERF'!N22</f>
        <v>0</v>
      </c>
      <c r="L121" s="71">
        <f>'[9]bilat constant'!O22+('[9]unhcr oda constant'!O22*'[9]oda contribs constant'!$AD$105)+('[9]oda contribs constant'!$AE$105*'[9]unrwa oda constant'!O22)+('[9]oda contribs constant'!$AF$105*'[9]wfp oda constant adj'!O22)+('[9]eu multilat shares constant'!L$72*'[9]eu total ha constant'!O22)+'[9]Imputed CERF'!O22</f>
        <v>0</v>
      </c>
      <c r="M121" s="71">
        <f>'[9]bilat constant'!P22+('[9]unhcr oda constant'!P22*'[9]oda contribs constant'!$AG$105)+('[9]oda contribs constant'!$AH$105*'[9]unrwa oda constant'!P22)+('[9]oda contribs constant'!$AI$105*'[9]wfp oda constant adj'!P22)+('[9]eu multilat shares constant'!M$72*'[9]eu total ha constant'!P22)+'[9]Imputed CERF'!P22</f>
        <v>0</v>
      </c>
      <c r="N121" s="71">
        <f>'[9]bilat constant'!Q22+('[9]unhcr oda constant'!Q22*'[9]oda contribs constant'!$AJ$105)+('[9]oda contribs constant'!$AK$105*'[9]unrwa oda constant'!Q22)+('[9]oda contribs constant'!$AL$105*'[9]wfp oda constant adj'!Q22)+('[9]eu multilat shares constant'!N$72*'[9]eu total ha constant'!Q22)+'[9]Imputed CERF'!Q22</f>
        <v>0.14295642942313125</v>
      </c>
      <c r="O121" s="71">
        <f>'[9]bilat constant'!R22+('[9]unhcr oda constant'!R22*'[9]oda contribs constant'!$AM$105)+('[9]oda contribs constant'!$AN$105*'[9]unrwa oda constant'!R22)+('[9]oda contribs constant'!$AO$105*'[9]wfp oda constant adj'!R22)+('[9]eu multilat shares constant'!O$72*'[9]eu total ha constant'!R22)+'[9]Imputed CERF'!R22</f>
        <v>0.7241115144722297</v>
      </c>
      <c r="P121" s="71">
        <f>'[9]bilat constant'!S22+('[9]unhcr oda constant'!S22*'[9]oda contribs constant'!$AP$105)+('[9]oda contribs constant'!$AQ$105*'[9]unrwa oda constant'!S22)+('[9]oda contribs constant'!$AR$105*'[9]wfp oda constant adj'!S22)+('[9]eu multilat shares constant'!P$72*'[9]eu total ha constant'!S22)+'[9]Imputed CERF'!S22</f>
        <v>0.25948711913168565</v>
      </c>
      <c r="Q121" s="71">
        <f>'[9]bilat constant'!T22+('[9]unhcr oda constant'!T22*'[9]oda contribs constant'!$AS$105)+('[9]oda contribs constant'!$AT$105*'[9]unrwa oda constant'!T22)+('[9]oda contribs constant'!$AU$105*'[9]wfp oda constant adj'!T22)+('[9]eu multilat shares constant'!Q$72*'[9]eu total ha constant'!T22)+'[9]Imputed CERF'!T22</f>
        <v>0.6683850747894531</v>
      </c>
      <c r="S121" s="74">
        <f t="shared" si="2"/>
        <v>1.5757928833849286</v>
      </c>
    </row>
    <row r="122" spans="1:19" ht="13.5">
      <c r="A122" s="7" t="s">
        <v>163</v>
      </c>
      <c r="B122" s="91" t="s">
        <v>99</v>
      </c>
      <c r="C122" s="71">
        <f>'[9]bilat constant'!F112+('[9]unhcr oda constant'!F112*'[9]oda contribs constant'!$C$105)+('[9]oda contribs constant'!$D$105*'[9]unrwa oda constant'!F112)+('[9]oda contribs constant'!$E$105*'[9]wfp oda constant adj'!F112)+('[9]eu multilat shares constant'!C$72*'[9]eu total ha constant'!F112)+'[9]Imputed CERF'!F112</f>
        <v>0</v>
      </c>
      <c r="D122" s="71">
        <f>'[9]bilat constant'!G112+('[9]unhcr oda constant'!G112*'[9]oda contribs constant'!$F$105)+('[9]oda contribs constant'!$G$105*'[9]unrwa oda constant'!G112)+('[9]oda contribs constant'!$H$105*'[9]wfp oda constant adj'!G112)+('[9]eu multilat shares constant'!D$72*'[9]eu total ha constant'!G112)+'[9]Imputed CERF'!G112</f>
        <v>0</v>
      </c>
      <c r="E122" s="71">
        <f>'[9]bilat constant'!H112+('[9]unhcr oda constant'!H112*'[9]oda contribs constant'!$I$105)+('[9]oda contribs constant'!$J$105*'[9]unrwa oda constant'!H112)+('[9]oda contribs constant'!$K$105*'[9]wfp oda constant adj'!H112)+('[9]eu multilat shares constant'!E$72*'[9]eu total ha constant'!H112)+'[9]Imputed CERF'!H112</f>
        <v>0</v>
      </c>
      <c r="F122" s="71">
        <f>'[9]bilat constant'!I112+('[9]unhcr oda constant'!I112*'[9]oda contribs constant'!$L$105)+('[9]oda contribs constant'!$M$105*'[9]unrwa oda constant'!I112)+('[9]oda contribs constant'!$N$105*'[9]wfp oda constant adj'!I112)+('[9]eu multilat shares constant'!F$72*'[9]eu total ha constant'!I112)+'[9]Imputed CERF'!I112</f>
        <v>0.23133546082967188</v>
      </c>
      <c r="G122" s="71">
        <f>'[9]bilat constant'!J112+('[9]unhcr oda constant'!J112*'[9]oda contribs constant'!$O$105)+('[9]oda contribs constant'!$P$105*'[9]unrwa oda constant'!J112)+('[9]oda contribs constant'!$Q$105*'[9]wfp oda constant adj'!J112)+('[9]eu multilat shares constant'!G$72*'[9]eu total ha constant'!J112)+'[9]Imputed CERF'!J112</f>
        <v>0</v>
      </c>
      <c r="H122" s="71">
        <f>'[9]bilat constant'!K112+('[9]unhcr oda constant'!K112*'[9]oda contribs constant'!$R$105)+('[9]oda contribs constant'!$S$105*'[9]unrwa oda constant'!K112)+('[9]oda contribs constant'!$T$105*'[9]wfp oda constant adj'!K112)+('[9]eu multilat shares constant'!H$72*'[9]eu total ha constant'!K112)+'[9]Imputed CERF'!K112</f>
        <v>0</v>
      </c>
      <c r="I122" s="71">
        <f>'[9]bilat constant'!L112+('[9]unhcr oda constant'!L112*'[9]oda contribs constant'!$U$105)+('[9]oda contribs constant'!$V$105*'[9]unrwa oda constant'!L112)+('[9]oda contribs constant'!$W$105*'[9]wfp oda constant adj'!L112)+('[9]eu multilat shares constant'!I$72*'[9]eu total ha constant'!L112)+'[9]Imputed CERF'!L112</f>
        <v>0</v>
      </c>
      <c r="J122" s="71">
        <f>'[9]bilat constant'!M112+('[9]unhcr oda constant'!M112*'[9]oda contribs constant'!$X$105)+('[9]oda contribs constant'!$Y$105*'[9]unrwa oda constant'!M112)+('[9]oda contribs constant'!$Z$105*'[9]wfp oda constant adj'!M112)+('[9]eu multilat shares constant'!J$72*'[9]eu total ha constant'!M112)+'[9]Imputed CERF'!M112</f>
        <v>0</v>
      </c>
      <c r="K122" s="71">
        <f>'[9]bilat constant'!N112+('[9]unhcr oda constant'!N112*'[9]oda contribs constant'!$AA$105)+('[9]oda contribs constant'!$AB$105*'[9]unrwa oda constant'!N112)+('[9]oda contribs constant'!$AC$105*'[9]wfp oda constant adj'!N112)+('[9]eu multilat shares constant'!K$72*'[9]eu total ha constant'!N112)+'[9]Imputed CERF'!N112</f>
        <v>0</v>
      </c>
      <c r="L122" s="71">
        <f>'[9]bilat constant'!O112+('[9]unhcr oda constant'!O112*'[9]oda contribs constant'!$AD$105)+('[9]oda contribs constant'!$AE$105*'[9]unrwa oda constant'!O112)+('[9]oda contribs constant'!$AF$105*'[9]wfp oda constant adj'!O112)+('[9]eu multilat shares constant'!L$72*'[9]eu total ha constant'!O112)+'[9]Imputed CERF'!O112</f>
        <v>0</v>
      </c>
      <c r="M122" s="71">
        <f>'[9]bilat constant'!P112+('[9]unhcr oda constant'!P112*'[9]oda contribs constant'!$AG$105)+('[9]oda contribs constant'!$AH$105*'[9]unrwa oda constant'!P112)+('[9]oda contribs constant'!$AI$105*'[9]wfp oda constant adj'!P112)+('[9]eu multilat shares constant'!M$72*'[9]eu total ha constant'!P112)+'[9]Imputed CERF'!P112</f>
        <v>0</v>
      </c>
      <c r="N122" s="71">
        <f>'[9]bilat constant'!Q112+('[9]unhcr oda constant'!Q112*'[9]oda contribs constant'!$AJ$105)+('[9]oda contribs constant'!$AK$105*'[9]unrwa oda constant'!Q112)+('[9]oda contribs constant'!$AL$105*'[9]wfp oda constant adj'!Q112)+('[9]eu multilat shares constant'!N$72*'[9]eu total ha constant'!Q112)+'[9]Imputed CERF'!Q112</f>
        <v>0</v>
      </c>
      <c r="O122" s="71">
        <f>'[9]bilat constant'!R112+('[9]unhcr oda constant'!R112*'[9]oda contribs constant'!$AM$105)+('[9]oda contribs constant'!$AN$105*'[9]unrwa oda constant'!R112)+('[9]oda contribs constant'!$AO$105*'[9]wfp oda constant adj'!R112)+('[9]eu multilat shares constant'!O$72*'[9]eu total ha constant'!R112)+'[9]Imputed CERF'!R112</f>
        <v>0</v>
      </c>
      <c r="P122" s="71">
        <f>'[9]bilat constant'!S112+('[9]unhcr oda constant'!S112*'[9]oda contribs constant'!$AP$105)+('[9]oda contribs constant'!$AQ$105*'[9]unrwa oda constant'!S112)+('[9]oda contribs constant'!$AR$105*'[9]wfp oda constant adj'!S112)+('[9]eu multilat shares constant'!P$72*'[9]eu total ha constant'!S112)+'[9]Imputed CERF'!S112</f>
        <v>0</v>
      </c>
      <c r="Q122" s="71">
        <f>'[9]bilat constant'!T112+('[9]unhcr oda constant'!T112*'[9]oda contribs constant'!$AS$105)+('[9]oda contribs constant'!$AT$105*'[9]unrwa oda constant'!T112)+('[9]oda contribs constant'!$AU$105*'[9]wfp oda constant adj'!T112)+('[9]eu multilat shares constant'!Q$72*'[9]eu total ha constant'!T112)+'[9]Imputed CERF'!T112</f>
        <v>0</v>
      </c>
      <c r="S122" s="74" t="e">
        <f t="shared" si="2"/>
        <v>#DIV/0!</v>
      </c>
    </row>
    <row r="123" spans="1:19" ht="13.5">
      <c r="A123" s="7" t="s">
        <v>65</v>
      </c>
      <c r="B123" s="91" t="s">
        <v>99</v>
      </c>
      <c r="C123" s="71">
        <f>'[9]bilat constant'!F34+('[9]unhcr oda constant'!F34*'[9]oda contribs constant'!$C$105)+('[9]oda contribs constant'!$D$105*'[9]unrwa oda constant'!F34)+('[9]oda contribs constant'!$E$105*'[9]wfp oda constant adj'!F34)+('[9]eu multilat shares constant'!C$72*'[9]eu total ha constant'!F34)+'[9]Imputed CERF'!F34</f>
        <v>0.1662072018174799</v>
      </c>
      <c r="D123" s="71">
        <f>'[9]bilat constant'!G34+('[9]unhcr oda constant'!G34*'[9]oda contribs constant'!$F$105)+('[9]oda contribs constant'!$G$105*'[9]unrwa oda constant'!G34)+('[9]oda contribs constant'!$H$105*'[9]wfp oda constant adj'!G34)+('[9]eu multilat shares constant'!D$72*'[9]eu total ha constant'!G34)+'[9]Imputed CERF'!G34</f>
        <v>0.19137300821318737</v>
      </c>
      <c r="E123" s="71">
        <f>'[9]bilat constant'!H34+('[9]unhcr oda constant'!H34*'[9]oda contribs constant'!$I$105)+('[9]oda contribs constant'!$J$105*'[9]unrwa oda constant'!H34)+('[9]oda contribs constant'!$K$105*'[9]wfp oda constant adj'!H34)+('[9]eu multilat shares constant'!E$72*'[9]eu total ha constant'!H34)+'[9]Imputed CERF'!H34</f>
        <v>0.5804417967228318</v>
      </c>
      <c r="F123" s="71">
        <f>'[9]bilat constant'!I34+('[9]unhcr oda constant'!I34*'[9]oda contribs constant'!$L$105)+('[9]oda contribs constant'!$M$105*'[9]unrwa oda constant'!I34)+('[9]oda contribs constant'!$N$105*'[9]wfp oda constant adj'!I34)+('[9]eu multilat shares constant'!F$72*'[9]eu total ha constant'!I34)+'[9]Imputed CERF'!I34</f>
        <v>0.028608067467516818</v>
      </c>
      <c r="G123" s="71">
        <f>'[9]bilat constant'!J34+('[9]unhcr oda constant'!J34*'[9]oda contribs constant'!$O$105)+('[9]oda contribs constant'!$P$105*'[9]unrwa oda constant'!J34)+('[9]oda contribs constant'!$Q$105*'[9]wfp oda constant adj'!J34)+('[9]eu multilat shares constant'!G$72*'[9]eu total ha constant'!J34)+'[9]Imputed CERF'!J34</f>
        <v>0.3172669410600802</v>
      </c>
      <c r="H123" s="71">
        <f>'[9]bilat constant'!K34+('[9]unhcr oda constant'!K34*'[9]oda contribs constant'!$R$105)+('[9]oda contribs constant'!$S$105*'[9]unrwa oda constant'!K34)+('[9]oda contribs constant'!$T$105*'[9]wfp oda constant adj'!K34)+('[9]eu multilat shares constant'!H$72*'[9]eu total ha constant'!K34)+'[9]Imputed CERF'!K34</f>
        <v>0.19057155204072912</v>
      </c>
      <c r="I123" s="71">
        <f>'[9]bilat constant'!L34+('[9]unhcr oda constant'!L34*'[9]oda contribs constant'!$U$105)+('[9]oda contribs constant'!$V$105*'[9]unrwa oda constant'!L34)+('[9]oda contribs constant'!$W$105*'[9]wfp oda constant adj'!L34)+('[9]eu multilat shares constant'!I$72*'[9]eu total ha constant'!L34)+'[9]Imputed CERF'!L34</f>
        <v>0.17342216381856207</v>
      </c>
      <c r="J123" s="71">
        <f>'[9]bilat constant'!M34+('[9]unhcr oda constant'!M34*'[9]oda contribs constant'!$X$105)+('[9]oda contribs constant'!$Y$105*'[9]unrwa oda constant'!M34)+('[9]oda contribs constant'!$Z$105*'[9]wfp oda constant adj'!M34)+('[9]eu multilat shares constant'!J$72*'[9]eu total ha constant'!M34)+'[9]Imputed CERF'!M34</f>
        <v>0.1879806269489969</v>
      </c>
      <c r="K123" s="71">
        <f>'[9]bilat constant'!N34+('[9]unhcr oda constant'!N34*'[9]oda contribs constant'!$AA$105)+('[9]oda contribs constant'!$AB$105*'[9]unrwa oda constant'!N34)+('[9]oda contribs constant'!$AC$105*'[9]wfp oda constant adj'!N34)+('[9]eu multilat shares constant'!K$72*'[9]eu total ha constant'!N34)+'[9]Imputed CERF'!N34</f>
        <v>0.044615726996457036</v>
      </c>
      <c r="L123" s="71">
        <f>'[9]bilat constant'!O34+('[9]unhcr oda constant'!O34*'[9]oda contribs constant'!$AD$105)+('[9]oda contribs constant'!$AE$105*'[9]unrwa oda constant'!O34)+('[9]oda contribs constant'!$AF$105*'[9]wfp oda constant adj'!O34)+('[9]eu multilat shares constant'!L$72*'[9]eu total ha constant'!O34)+'[9]Imputed CERF'!O34</f>
        <v>0.41289751315561096</v>
      </c>
      <c r="M123" s="71">
        <f>'[9]bilat constant'!P34+('[9]unhcr oda constant'!P34*'[9]oda contribs constant'!$AG$105)+('[9]oda contribs constant'!$AH$105*'[9]unrwa oda constant'!P34)+('[9]oda contribs constant'!$AI$105*'[9]wfp oda constant adj'!P34)+('[9]eu multilat shares constant'!M$72*'[9]eu total ha constant'!P34)+'[9]Imputed CERF'!P34</f>
        <v>0.03316187072440526</v>
      </c>
      <c r="N123" s="71">
        <f>'[9]bilat constant'!Q34+('[9]unhcr oda constant'!Q34*'[9]oda contribs constant'!$AJ$105)+('[9]oda contribs constant'!$AK$105*'[9]unrwa oda constant'!Q34)+('[9]oda contribs constant'!$AL$105*'[9]wfp oda constant adj'!Q34)+('[9]eu multilat shares constant'!N$72*'[9]eu total ha constant'!Q34)+'[9]Imputed CERF'!Q34</f>
        <v>0.026932042073080927</v>
      </c>
      <c r="O123" s="71">
        <f>'[9]bilat constant'!R34+('[9]unhcr oda constant'!R34*'[9]oda contribs constant'!$AM$105)+('[9]oda contribs constant'!$AN$105*'[9]unrwa oda constant'!R34)+('[9]oda contribs constant'!$AO$105*'[9]wfp oda constant adj'!R34)+('[9]eu multilat shares constant'!O$72*'[9]eu total ha constant'!R34)+'[9]Imputed CERF'!R34</f>
        <v>0.09608839157947349</v>
      </c>
      <c r="P123" s="71">
        <f>'[9]bilat constant'!S34+('[9]unhcr oda constant'!S34*'[9]oda contribs constant'!$AP$105)+('[9]oda contribs constant'!$AQ$105*'[9]unrwa oda constant'!S34)+('[9]oda contribs constant'!$AR$105*'[9]wfp oda constant adj'!S34)+('[9]eu multilat shares constant'!P$72*'[9]eu total ha constant'!S34)+'[9]Imputed CERF'!S34</f>
        <v>0.013876291356087351</v>
      </c>
      <c r="Q123" s="71">
        <f>'[9]bilat constant'!T34+('[9]unhcr oda constant'!T34*'[9]oda contribs constant'!$AS$105)+('[9]oda contribs constant'!$AT$105*'[9]unrwa oda constant'!T34)+('[9]oda contribs constant'!$AU$105*'[9]wfp oda constant adj'!T34)+('[9]eu multilat shares constant'!Q$72*'[9]eu total ha constant'!T34)+'[9]Imputed CERF'!T34</f>
        <v>0.011733743963043325</v>
      </c>
      <c r="S123" s="74">
        <f t="shared" si="2"/>
        <v>-0.15440345968983404</v>
      </c>
    </row>
    <row r="124" spans="1:19" ht="13.5">
      <c r="A124" s="7" t="s">
        <v>24</v>
      </c>
      <c r="B124" s="91" t="s">
        <v>99</v>
      </c>
      <c r="C124" s="71">
        <f>'[9]bilat constant'!F70+('[9]unhcr oda constant'!F70*'[9]oda contribs constant'!$C$105)+('[9]oda contribs constant'!$D$105*'[9]unrwa oda constant'!F70)+('[9]oda contribs constant'!$E$105*'[9]wfp oda constant adj'!F70)+('[9]eu multilat shares constant'!C$72*'[9]eu total ha constant'!F70)+'[9]Imputed CERF'!F70</f>
        <v>5.835185621096262</v>
      </c>
      <c r="D124" s="71">
        <f>'[9]bilat constant'!G70+('[9]unhcr oda constant'!G70*'[9]oda contribs constant'!$F$105)+('[9]oda contribs constant'!$G$105*'[9]unrwa oda constant'!G70)+('[9]oda contribs constant'!$H$105*'[9]wfp oda constant adj'!G70)+('[9]eu multilat shares constant'!D$72*'[9]eu total ha constant'!G70)+'[9]Imputed CERF'!G70</f>
        <v>0.8655371685665487</v>
      </c>
      <c r="E124" s="71">
        <f>'[9]bilat constant'!H70+('[9]unhcr oda constant'!H70*'[9]oda contribs constant'!$I$105)+('[9]oda contribs constant'!$J$105*'[9]unrwa oda constant'!H70)+('[9]oda contribs constant'!$K$105*'[9]wfp oda constant adj'!H70)+('[9]eu multilat shares constant'!E$72*'[9]eu total ha constant'!H70)+'[9]Imputed CERF'!H70</f>
        <v>2.2176654106179665</v>
      </c>
      <c r="F124" s="71">
        <f>'[9]bilat constant'!I70+('[9]unhcr oda constant'!I70*'[9]oda contribs constant'!$L$105)+('[9]oda contribs constant'!$M$105*'[9]unrwa oda constant'!I70)+('[9]oda contribs constant'!$N$105*'[9]wfp oda constant adj'!I70)+('[9]eu multilat shares constant'!F$72*'[9]eu total ha constant'!I70)+'[9]Imputed CERF'!I70</f>
        <v>2.199810381063862</v>
      </c>
      <c r="G124" s="71">
        <f>'[9]bilat constant'!J70+('[9]unhcr oda constant'!J70*'[9]oda contribs constant'!$O$105)+('[9]oda contribs constant'!$P$105*'[9]unrwa oda constant'!J70)+('[9]oda contribs constant'!$Q$105*'[9]wfp oda constant adj'!J70)+('[9]eu multilat shares constant'!G$72*'[9]eu total ha constant'!J70)+'[9]Imputed CERF'!J70</f>
        <v>1.2672998644264148</v>
      </c>
      <c r="H124" s="71">
        <f>'[9]bilat constant'!K70+('[9]unhcr oda constant'!K70*'[9]oda contribs constant'!$R$105)+('[9]oda contribs constant'!$S$105*'[9]unrwa oda constant'!K70)+('[9]oda contribs constant'!$T$105*'[9]wfp oda constant adj'!K70)+('[9]eu multilat shares constant'!H$72*'[9]eu total ha constant'!K70)+'[9]Imputed CERF'!K70</f>
        <v>11.077028229672173</v>
      </c>
      <c r="I124" s="71">
        <f>'[9]bilat constant'!L70+('[9]unhcr oda constant'!L70*'[9]oda contribs constant'!$U$105)+('[9]oda contribs constant'!$V$105*'[9]unrwa oda constant'!L70)+('[9]oda contribs constant'!$W$105*'[9]wfp oda constant adj'!L70)+('[9]eu multilat shares constant'!I$72*'[9]eu total ha constant'!L70)+'[9]Imputed CERF'!L70</f>
        <v>5.45571301119643</v>
      </c>
      <c r="J124" s="71">
        <f>'[9]bilat constant'!M70+('[9]unhcr oda constant'!M70*'[9]oda contribs constant'!$X$105)+('[9]oda contribs constant'!$Y$105*'[9]unrwa oda constant'!M70)+('[9]oda contribs constant'!$Z$105*'[9]wfp oda constant adj'!M70)+('[9]eu multilat shares constant'!J$72*'[9]eu total ha constant'!M70)+'[9]Imputed CERF'!M70</f>
        <v>2.279949132171206</v>
      </c>
      <c r="K124" s="71">
        <f>'[9]bilat constant'!N70+('[9]unhcr oda constant'!N70*'[9]oda contribs constant'!$AA$105)+('[9]oda contribs constant'!$AB$105*'[9]unrwa oda constant'!N70)+('[9]oda contribs constant'!$AC$105*'[9]wfp oda constant adj'!N70)+('[9]eu multilat shares constant'!K$72*'[9]eu total ha constant'!N70)+'[9]Imputed CERF'!N70</f>
        <v>2.789343163631518</v>
      </c>
      <c r="L124" s="71">
        <f>'[9]bilat constant'!O70+('[9]unhcr oda constant'!O70*'[9]oda contribs constant'!$AD$105)+('[9]oda contribs constant'!$AE$105*'[9]unrwa oda constant'!O70)+('[9]oda contribs constant'!$AF$105*'[9]wfp oda constant adj'!O70)+('[9]eu multilat shares constant'!L$72*'[9]eu total ha constant'!O70)+'[9]Imputed CERF'!O70</f>
        <v>4.281966010138748</v>
      </c>
      <c r="M124" s="71">
        <f>'[9]bilat constant'!P70+('[9]unhcr oda constant'!P70*'[9]oda contribs constant'!$AG$105)+('[9]oda contribs constant'!$AH$105*'[9]unrwa oda constant'!P70)+('[9]oda contribs constant'!$AI$105*'[9]wfp oda constant adj'!P70)+('[9]eu multilat shares constant'!M$72*'[9]eu total ha constant'!P70)+'[9]Imputed CERF'!P70</f>
        <v>3.2777795450807465</v>
      </c>
      <c r="N124" s="71">
        <f>'[9]bilat constant'!Q70+('[9]unhcr oda constant'!Q70*'[9]oda contribs constant'!$AJ$105)+('[9]oda contribs constant'!$AK$105*'[9]unrwa oda constant'!Q70)+('[9]oda contribs constant'!$AL$105*'[9]wfp oda constant adj'!Q70)+('[9]eu multilat shares constant'!N$72*'[9]eu total ha constant'!Q70)+'[9]Imputed CERF'!Q70</f>
        <v>4.612686996560066</v>
      </c>
      <c r="O124" s="71">
        <f>'[9]bilat constant'!R70+('[9]unhcr oda constant'!R70*'[9]oda contribs constant'!$AM$105)+('[9]oda contribs constant'!$AN$105*'[9]unrwa oda constant'!R70)+('[9]oda contribs constant'!$AO$105*'[9]wfp oda constant adj'!R70)+('[9]eu multilat shares constant'!O$72*'[9]eu total ha constant'!R70)+'[9]Imputed CERF'!R70</f>
        <v>7.55258832918442</v>
      </c>
      <c r="P124" s="71">
        <f>'[9]bilat constant'!S70+('[9]unhcr oda constant'!S70*'[9]oda contribs constant'!$AP$105)+('[9]oda contribs constant'!$AQ$105*'[9]unrwa oda constant'!S70)+('[9]oda contribs constant'!$AR$105*'[9]wfp oda constant adj'!S70)+('[9]eu multilat shares constant'!P$72*'[9]eu total ha constant'!S70)+'[9]Imputed CERF'!S70</f>
        <v>7.098147827508296</v>
      </c>
      <c r="Q124" s="71">
        <f>'[9]bilat constant'!T70+('[9]unhcr oda constant'!T70*'[9]oda contribs constant'!$AS$105)+('[9]oda contribs constant'!$AT$105*'[9]unrwa oda constant'!T70)+('[9]oda contribs constant'!$AU$105*'[9]wfp oda constant adj'!T70)+('[9]eu multilat shares constant'!Q$72*'[9]eu total ha constant'!T70)+'[9]Imputed CERF'!T70</f>
        <v>5.536749752993813</v>
      </c>
      <c r="S124" s="74">
        <f t="shared" si="2"/>
        <v>-0.219972605876622</v>
      </c>
    </row>
    <row r="125" spans="1:19" ht="13.5">
      <c r="A125" s="7" t="s">
        <v>25</v>
      </c>
      <c r="B125" s="91" t="s">
        <v>99</v>
      </c>
      <c r="C125" s="71">
        <f>'[9]bilat constant'!F173+('[9]unhcr oda constant'!F173*'[9]oda contribs constant'!$C$105)+('[9]oda contribs constant'!$D$105*'[9]unrwa oda constant'!F173)+('[9]oda contribs constant'!$E$105*'[9]wfp oda constant adj'!F173)+('[9]eu multilat shares constant'!C$72*'[9]eu total ha constant'!F173)+'[9]Imputed CERF'!F173</f>
        <v>1.8489301173134887</v>
      </c>
      <c r="D125" s="71">
        <f>'[9]bilat constant'!G173+('[9]unhcr oda constant'!G173*'[9]oda contribs constant'!$F$105)+('[9]oda contribs constant'!$G$105*'[9]unrwa oda constant'!G173)+('[9]oda contribs constant'!$H$105*'[9]wfp oda constant adj'!G173)+('[9]eu multilat shares constant'!D$72*'[9]eu total ha constant'!G173)+'[9]Imputed CERF'!G173</f>
        <v>0.5838049136664489</v>
      </c>
      <c r="E125" s="71">
        <f>'[9]bilat constant'!H173+('[9]unhcr oda constant'!H173*'[9]oda contribs constant'!$I$105)+('[9]oda contribs constant'!$J$105*'[9]unrwa oda constant'!H173)+('[9]oda contribs constant'!$K$105*'[9]wfp oda constant adj'!H173)+('[9]eu multilat shares constant'!E$72*'[9]eu total ha constant'!H173)+'[9]Imputed CERF'!H173</f>
        <v>0.8904468952136265</v>
      </c>
      <c r="F125" s="71">
        <f>'[9]bilat constant'!I173+('[9]unhcr oda constant'!I173*'[9]oda contribs constant'!$L$105)+('[9]oda contribs constant'!$M$105*'[9]unrwa oda constant'!I173)+('[9]oda contribs constant'!$N$105*'[9]wfp oda constant adj'!I173)+('[9]eu multilat shares constant'!F$72*'[9]eu total ha constant'!I173)+'[9]Imputed CERF'!I173</f>
        <v>0.7203984142049173</v>
      </c>
      <c r="G125" s="71">
        <f>'[9]bilat constant'!J173+('[9]unhcr oda constant'!J173*'[9]oda contribs constant'!$O$105)+('[9]oda contribs constant'!$P$105*'[9]unrwa oda constant'!J173)+('[9]oda contribs constant'!$Q$105*'[9]wfp oda constant adj'!J173)+('[9]eu multilat shares constant'!G$72*'[9]eu total ha constant'!J173)+'[9]Imputed CERF'!J173</f>
        <v>0.5030583596234313</v>
      </c>
      <c r="H125" s="71">
        <f>'[9]bilat constant'!K173+('[9]unhcr oda constant'!K173*'[9]oda contribs constant'!$R$105)+('[9]oda contribs constant'!$S$105*'[9]unrwa oda constant'!K173)+('[9]oda contribs constant'!$T$105*'[9]wfp oda constant adj'!K173)+('[9]eu multilat shares constant'!H$72*'[9]eu total ha constant'!K173)+'[9]Imputed CERF'!K173</f>
        <v>0.9550456113291372</v>
      </c>
      <c r="I125" s="71">
        <f>'[9]bilat constant'!L173+('[9]unhcr oda constant'!L173*'[9]oda contribs constant'!$U$105)+('[9]oda contribs constant'!$V$105*'[9]unrwa oda constant'!L173)+('[9]oda contribs constant'!$W$105*'[9]wfp oda constant adj'!L173)+('[9]eu multilat shares constant'!I$72*'[9]eu total ha constant'!L173)+'[9]Imputed CERF'!L173</f>
        <v>2.6911585024107554</v>
      </c>
      <c r="J125" s="71">
        <f>'[9]bilat constant'!M173+('[9]unhcr oda constant'!M173*'[9]oda contribs constant'!$X$105)+('[9]oda contribs constant'!$Y$105*'[9]unrwa oda constant'!M173)+('[9]oda contribs constant'!$Z$105*'[9]wfp oda constant adj'!M173)+('[9]eu multilat shares constant'!J$72*'[9]eu total ha constant'!M173)+'[9]Imputed CERF'!M173</f>
        <v>3.3687891453080687</v>
      </c>
      <c r="K125" s="71">
        <f>'[9]bilat constant'!N173+('[9]unhcr oda constant'!N173*'[9]oda contribs constant'!$AA$105)+('[9]oda contribs constant'!$AB$105*'[9]unrwa oda constant'!N173)+('[9]oda contribs constant'!$AC$105*'[9]wfp oda constant adj'!N173)+('[9]eu multilat shares constant'!K$72*'[9]eu total ha constant'!N173)+'[9]Imputed CERF'!N173</f>
        <v>2.5821049394325484</v>
      </c>
      <c r="L125" s="71">
        <f>'[9]bilat constant'!O173+('[9]unhcr oda constant'!O173*'[9]oda contribs constant'!$AD$105)+('[9]oda contribs constant'!$AE$105*'[9]unrwa oda constant'!O173)+('[9]oda contribs constant'!$AF$105*'[9]wfp oda constant adj'!O173)+('[9]eu multilat shares constant'!L$72*'[9]eu total ha constant'!O173)+'[9]Imputed CERF'!O173</f>
        <v>4.842585064540469</v>
      </c>
      <c r="M125" s="71">
        <f>'[9]bilat constant'!P173+('[9]unhcr oda constant'!P173*'[9]oda contribs constant'!$AG$105)+('[9]oda contribs constant'!$AH$105*'[9]unrwa oda constant'!P173)+('[9]oda contribs constant'!$AI$105*'[9]wfp oda constant adj'!P173)+('[9]eu multilat shares constant'!M$72*'[9]eu total ha constant'!P173)+'[9]Imputed CERF'!P173</f>
        <v>6.6292827712226305</v>
      </c>
      <c r="N125" s="71">
        <f>'[9]bilat constant'!Q173+('[9]unhcr oda constant'!Q173*'[9]oda contribs constant'!$AJ$105)+('[9]oda contribs constant'!$AK$105*'[9]unrwa oda constant'!Q173)+('[9]oda contribs constant'!$AL$105*'[9]wfp oda constant adj'!Q173)+('[9]eu multilat shares constant'!N$72*'[9]eu total ha constant'!Q173)+'[9]Imputed CERF'!Q173</f>
        <v>5.363995898290208</v>
      </c>
      <c r="O125" s="71">
        <f>'[9]bilat constant'!R173+('[9]unhcr oda constant'!R173*'[9]oda contribs constant'!$AM$105)+('[9]oda contribs constant'!$AN$105*'[9]unrwa oda constant'!R173)+('[9]oda contribs constant'!$AO$105*'[9]wfp oda constant adj'!R173)+('[9]eu multilat shares constant'!O$72*'[9]eu total ha constant'!R173)+'[9]Imputed CERF'!R173</f>
        <v>5.127743820293791</v>
      </c>
      <c r="P125" s="71">
        <f>'[9]bilat constant'!S173+('[9]unhcr oda constant'!S173*'[9]oda contribs constant'!$AP$105)+('[9]oda contribs constant'!$AQ$105*'[9]unrwa oda constant'!S173)+('[9]oda contribs constant'!$AR$105*'[9]wfp oda constant adj'!S173)+('[9]eu multilat shares constant'!P$72*'[9]eu total ha constant'!S173)+'[9]Imputed CERF'!S173</f>
        <v>19.435879674971076</v>
      </c>
      <c r="Q125" s="71">
        <f>'[9]bilat constant'!T173+('[9]unhcr oda constant'!T173*'[9]oda contribs constant'!$AS$105)+('[9]oda contribs constant'!$AT$105*'[9]unrwa oda constant'!T173)+('[9]oda contribs constant'!$AU$105*'[9]wfp oda constant adj'!T173)+('[9]eu multilat shares constant'!Q$72*'[9]eu total ha constant'!T173)+'[9]Imputed CERF'!T173</f>
        <v>12.15660305642737</v>
      </c>
      <c r="S125" s="74">
        <f t="shared" si="2"/>
        <v>-0.3745277672158947</v>
      </c>
    </row>
    <row r="126" spans="1:19" ht="13.5">
      <c r="A126" s="7" t="s">
        <v>26</v>
      </c>
      <c r="B126" s="91" t="s">
        <v>99</v>
      </c>
      <c r="C126" s="71">
        <f>'[9]bilat constant'!F71+('[9]unhcr oda constant'!F71*'[9]oda contribs constant'!$C$105)+('[9]oda contribs constant'!$D$105*'[9]unrwa oda constant'!F71)+('[9]oda contribs constant'!$E$105*'[9]wfp oda constant adj'!F71)+('[9]eu multilat shares constant'!C$72*'[9]eu total ha constant'!F71)+'[9]Imputed CERF'!F71</f>
        <v>0.19779352205359</v>
      </c>
      <c r="D126" s="71">
        <f>'[9]bilat constant'!G71+('[9]unhcr oda constant'!G71*'[9]oda contribs constant'!$F$105)+('[9]oda contribs constant'!$G$105*'[9]unrwa oda constant'!G71)+('[9]oda contribs constant'!$H$105*'[9]wfp oda constant adj'!G71)+('[9]eu multilat shares constant'!D$72*'[9]eu total ha constant'!G71)+'[9]Imputed CERF'!G71</f>
        <v>0.06940964378274939</v>
      </c>
      <c r="E126" s="71">
        <f>'[9]bilat constant'!H71+('[9]unhcr oda constant'!H71*'[9]oda contribs constant'!$I$105)+('[9]oda contribs constant'!$J$105*'[9]unrwa oda constant'!H71)+('[9]oda contribs constant'!$K$105*'[9]wfp oda constant adj'!H71)+('[9]eu multilat shares constant'!E$72*'[9]eu total ha constant'!H71)+'[9]Imputed CERF'!H71</f>
        <v>0.013824740940979597</v>
      </c>
      <c r="F126" s="71">
        <f>'[9]bilat constant'!I71+('[9]unhcr oda constant'!I71*'[9]oda contribs constant'!$L$105)+('[9]oda contribs constant'!$M$105*'[9]unrwa oda constant'!I71)+('[9]oda contribs constant'!$N$105*'[9]wfp oda constant adj'!I71)+('[9]eu multilat shares constant'!F$72*'[9]eu total ha constant'!I71)+'[9]Imputed CERF'!I71</f>
        <v>0.012952597698159828</v>
      </c>
      <c r="G126" s="71">
        <f>'[9]bilat constant'!J71+('[9]unhcr oda constant'!J71*'[9]oda contribs constant'!$O$105)+('[9]oda contribs constant'!$P$105*'[9]unrwa oda constant'!J71)+('[9]oda contribs constant'!$Q$105*'[9]wfp oda constant adj'!J71)+('[9]eu multilat shares constant'!G$72*'[9]eu total ha constant'!J71)+'[9]Imputed CERF'!J71</f>
        <v>0.07405057126389242</v>
      </c>
      <c r="H126" s="71">
        <f>'[9]bilat constant'!K71+('[9]unhcr oda constant'!K71*'[9]oda contribs constant'!$R$105)+('[9]oda contribs constant'!$S$105*'[9]unrwa oda constant'!K71)+('[9]oda contribs constant'!$T$105*'[9]wfp oda constant adj'!K71)+('[9]eu multilat shares constant'!H$72*'[9]eu total ha constant'!K71)+'[9]Imputed CERF'!K71</f>
        <v>0.16631325311966697</v>
      </c>
      <c r="I126" s="71">
        <f>'[9]bilat constant'!L71+('[9]unhcr oda constant'!L71*'[9]oda contribs constant'!$U$105)+('[9]oda contribs constant'!$V$105*'[9]unrwa oda constant'!L71)+('[9]oda contribs constant'!$W$105*'[9]wfp oda constant adj'!L71)+('[9]eu multilat shares constant'!I$72*'[9]eu total ha constant'!L71)+'[9]Imputed CERF'!L71</f>
        <v>0.12742134145057277</v>
      </c>
      <c r="J126" s="71">
        <f>'[9]bilat constant'!M71+('[9]unhcr oda constant'!M71*'[9]oda contribs constant'!$X$105)+('[9]oda contribs constant'!$Y$105*'[9]unrwa oda constant'!M71)+('[9]oda contribs constant'!$Z$105*'[9]wfp oda constant adj'!M71)+('[9]eu multilat shares constant'!J$72*'[9]eu total ha constant'!M71)+'[9]Imputed CERF'!M71</f>
        <v>0.253912754132707</v>
      </c>
      <c r="K126" s="71">
        <f>'[9]bilat constant'!N71+('[9]unhcr oda constant'!N71*'[9]oda contribs constant'!$AA$105)+('[9]oda contribs constant'!$AB$105*'[9]unrwa oda constant'!N71)+('[9]oda contribs constant'!$AC$105*'[9]wfp oda constant adj'!N71)+('[9]eu multilat shares constant'!K$72*'[9]eu total ha constant'!N71)+'[9]Imputed CERF'!N71</f>
        <v>0.26175886621819344</v>
      </c>
      <c r="L126" s="71">
        <f>'[9]bilat constant'!O71+('[9]unhcr oda constant'!O71*'[9]oda contribs constant'!$AD$105)+('[9]oda contribs constant'!$AE$105*'[9]unrwa oda constant'!O71)+('[9]oda contribs constant'!$AF$105*'[9]wfp oda constant adj'!O71)+('[9]eu multilat shares constant'!L$72*'[9]eu total ha constant'!O71)+'[9]Imputed CERF'!O71</f>
        <v>0.5842902744888883</v>
      </c>
      <c r="M126" s="71">
        <f>'[9]bilat constant'!P71+('[9]unhcr oda constant'!P71*'[9]oda contribs constant'!$AG$105)+('[9]oda contribs constant'!$AH$105*'[9]unrwa oda constant'!P71)+('[9]oda contribs constant'!$AI$105*'[9]wfp oda constant adj'!P71)+('[9]eu multilat shares constant'!M$72*'[9]eu total ha constant'!P71)+'[9]Imputed CERF'!P71</f>
        <v>0.07146432350100856</v>
      </c>
      <c r="N126" s="71">
        <f>'[9]bilat constant'!Q71+('[9]unhcr oda constant'!Q71*'[9]oda contribs constant'!$AJ$105)+('[9]oda contribs constant'!$AK$105*'[9]unrwa oda constant'!Q71)+('[9]oda contribs constant'!$AL$105*'[9]wfp oda constant adj'!Q71)+('[9]eu multilat shares constant'!N$72*'[9]eu total ha constant'!Q71)+'[9]Imputed CERF'!Q71</f>
        <v>0.0764160501047605</v>
      </c>
      <c r="O126" s="71">
        <f>'[9]bilat constant'!R71+('[9]unhcr oda constant'!R71*'[9]oda contribs constant'!$AM$105)+('[9]oda contribs constant'!$AN$105*'[9]unrwa oda constant'!R71)+('[9]oda contribs constant'!$AO$105*'[9]wfp oda constant adj'!R71)+('[9]eu multilat shares constant'!O$72*'[9]eu total ha constant'!R71)+'[9]Imputed CERF'!R71</f>
        <v>0.031937752530383945</v>
      </c>
      <c r="P126" s="71">
        <f>'[9]bilat constant'!S71+('[9]unhcr oda constant'!S71*'[9]oda contribs constant'!$AP$105)+('[9]oda contribs constant'!$AQ$105*'[9]unrwa oda constant'!S71)+('[9]oda contribs constant'!$AR$105*'[9]wfp oda constant adj'!S71)+('[9]eu multilat shares constant'!P$72*'[9]eu total ha constant'!S71)+'[9]Imputed CERF'!S71</f>
        <v>0.3308960779715377</v>
      </c>
      <c r="Q126" s="71">
        <f>'[9]bilat constant'!T71+('[9]unhcr oda constant'!T71*'[9]oda contribs constant'!$AS$105)+('[9]oda contribs constant'!$AT$105*'[9]unrwa oda constant'!T71)+('[9]oda contribs constant'!$AU$105*'[9]wfp oda constant adj'!T71)+('[9]eu multilat shares constant'!Q$72*'[9]eu total ha constant'!T71)+'[9]Imputed CERF'!T71</f>
        <v>0.5170546005155128</v>
      </c>
      <c r="S126" s="74">
        <f t="shared" si="2"/>
        <v>0.5625890874414887</v>
      </c>
    </row>
    <row r="127" spans="1:19" ht="13.5">
      <c r="A127" s="7" t="s">
        <v>164</v>
      </c>
      <c r="B127" s="91" t="s">
        <v>99</v>
      </c>
      <c r="C127" s="71">
        <f>'[9]bilat constant'!F207+('[9]unhcr oda constant'!F207*'[9]oda contribs constant'!$C$105)+('[9]oda contribs constant'!$D$105*'[9]unrwa oda constant'!F207)+('[9]oda contribs constant'!$E$105*'[9]wfp oda constant adj'!F207)+('[9]eu multilat shares constant'!C$72*'[9]eu total ha constant'!F207)+'[9]Imputed CERF'!F207</f>
        <v>0</v>
      </c>
      <c r="D127" s="71">
        <f>'[9]bilat constant'!G207+('[9]unhcr oda constant'!G207*'[9]oda contribs constant'!$F$105)+('[9]oda contribs constant'!$G$105*'[9]unrwa oda constant'!G207)+('[9]oda contribs constant'!$H$105*'[9]wfp oda constant adj'!G207)+('[9]eu multilat shares constant'!D$72*'[9]eu total ha constant'!G207)+'[9]Imputed CERF'!G207</f>
        <v>0</v>
      </c>
      <c r="E127" s="71">
        <f>'[9]bilat constant'!H207+('[9]unhcr oda constant'!H207*'[9]oda contribs constant'!$I$105)+('[9]oda contribs constant'!$J$105*'[9]unrwa oda constant'!H207)+('[9]oda contribs constant'!$K$105*'[9]wfp oda constant adj'!H207)+('[9]eu multilat shares constant'!E$72*'[9]eu total ha constant'!H207)+'[9]Imputed CERF'!H207</f>
        <v>0</v>
      </c>
      <c r="F127" s="71">
        <f>'[9]bilat constant'!I207+('[9]unhcr oda constant'!I207*'[9]oda contribs constant'!$L$105)+('[9]oda contribs constant'!$M$105*'[9]unrwa oda constant'!I207)+('[9]oda contribs constant'!$N$105*'[9]wfp oda constant adj'!I207)+('[9]eu multilat shares constant'!F$72*'[9]eu total ha constant'!I207)+'[9]Imputed CERF'!I207</f>
        <v>0</v>
      </c>
      <c r="G127" s="71">
        <f>'[9]bilat constant'!J207+('[9]unhcr oda constant'!J207*'[9]oda contribs constant'!$O$105)+('[9]oda contribs constant'!$P$105*'[9]unrwa oda constant'!J207)+('[9]oda contribs constant'!$Q$105*'[9]wfp oda constant adj'!J207)+('[9]eu multilat shares constant'!G$72*'[9]eu total ha constant'!J207)+'[9]Imputed CERF'!J207</f>
        <v>0</v>
      </c>
      <c r="H127" s="71">
        <f>'[9]bilat constant'!K207+('[9]unhcr oda constant'!K207*'[9]oda contribs constant'!$R$105)+('[9]oda contribs constant'!$S$105*'[9]unrwa oda constant'!K207)+('[9]oda contribs constant'!$T$105*'[9]wfp oda constant adj'!K207)+('[9]eu multilat shares constant'!H$72*'[9]eu total ha constant'!K207)+'[9]Imputed CERF'!K207</f>
        <v>0</v>
      </c>
      <c r="I127" s="71">
        <f>'[9]bilat constant'!L207+('[9]unhcr oda constant'!L207*'[9]oda contribs constant'!$U$105)+('[9]oda contribs constant'!$V$105*'[9]unrwa oda constant'!L207)+('[9]oda contribs constant'!$W$105*'[9]wfp oda constant adj'!L207)+('[9]eu multilat shares constant'!I$72*'[9]eu total ha constant'!L207)+'[9]Imputed CERF'!L207</f>
        <v>0</v>
      </c>
      <c r="J127" s="71">
        <f>'[9]bilat constant'!M207+('[9]unhcr oda constant'!M207*'[9]oda contribs constant'!$X$105)+('[9]oda contribs constant'!$Y$105*'[9]unrwa oda constant'!M207)+('[9]oda contribs constant'!$Z$105*'[9]wfp oda constant adj'!M207)+('[9]eu multilat shares constant'!J$72*'[9]eu total ha constant'!M207)+'[9]Imputed CERF'!M207</f>
        <v>0</v>
      </c>
      <c r="K127" s="71">
        <f>'[9]bilat constant'!N207+('[9]unhcr oda constant'!N207*'[9]oda contribs constant'!$AA$105)+('[9]oda contribs constant'!$AB$105*'[9]unrwa oda constant'!N207)+('[9]oda contribs constant'!$AC$105*'[9]wfp oda constant adj'!N207)+('[9]eu multilat shares constant'!K$72*'[9]eu total ha constant'!N207)+'[9]Imputed CERF'!N207</f>
        <v>0</v>
      </c>
      <c r="L127" s="71">
        <f>'[9]bilat constant'!O207+('[9]unhcr oda constant'!O207*'[9]oda contribs constant'!$AD$105)+('[9]oda contribs constant'!$AE$105*'[9]unrwa oda constant'!O207)+('[9]oda contribs constant'!$AF$105*'[9]wfp oda constant adj'!O207)+('[9]eu multilat shares constant'!L$72*'[9]eu total ha constant'!O207)+'[9]Imputed CERF'!O207</f>
        <v>0</v>
      </c>
      <c r="M127" s="71">
        <f>'[9]bilat constant'!P207+('[9]unhcr oda constant'!P207*'[9]oda contribs constant'!$AG$105)+('[9]oda contribs constant'!$AH$105*'[9]unrwa oda constant'!P207)+('[9]oda contribs constant'!$AI$105*'[9]wfp oda constant adj'!P207)+('[9]eu multilat shares constant'!M$72*'[9]eu total ha constant'!P207)+'[9]Imputed CERF'!P207</f>
        <v>0</v>
      </c>
      <c r="N127" s="71">
        <f>'[9]bilat constant'!Q207+('[9]unhcr oda constant'!Q207*'[9]oda contribs constant'!$AJ$105)+('[9]oda contribs constant'!$AK$105*'[9]unrwa oda constant'!Q207)+('[9]oda contribs constant'!$AL$105*'[9]wfp oda constant adj'!Q207)+('[9]eu multilat shares constant'!N$72*'[9]eu total ha constant'!Q207)+'[9]Imputed CERF'!Q207</f>
        <v>0</v>
      </c>
      <c r="O127" s="71">
        <f>'[9]bilat constant'!R207+('[9]unhcr oda constant'!R207*'[9]oda contribs constant'!$AM$105)+('[9]oda contribs constant'!$AN$105*'[9]unrwa oda constant'!R207)+('[9]oda contribs constant'!$AO$105*'[9]wfp oda constant adj'!R207)+('[9]eu multilat shares constant'!O$72*'[9]eu total ha constant'!R207)+'[9]Imputed CERF'!R207</f>
        <v>0</v>
      </c>
      <c r="P127" s="71">
        <f>'[9]bilat constant'!S207+('[9]unhcr oda constant'!S207*'[9]oda contribs constant'!$AP$105)+('[9]oda contribs constant'!$AQ$105*'[9]unrwa oda constant'!S207)+('[9]oda contribs constant'!$AR$105*'[9]wfp oda constant adj'!S207)+('[9]eu multilat shares constant'!P$72*'[9]eu total ha constant'!S207)+'[9]Imputed CERF'!S207</f>
        <v>0.01069143994489646</v>
      </c>
      <c r="Q127" s="71">
        <f>'[9]bilat constant'!T207+('[9]unhcr oda constant'!T207*'[9]oda contribs constant'!$AS$105)+('[9]oda contribs constant'!$AT$105*'[9]unrwa oda constant'!T207)+('[9]oda contribs constant'!$AU$105*'[9]wfp oda constant adj'!T207)+('[9]eu multilat shares constant'!Q$72*'[9]eu total ha constant'!T207)+'[9]Imputed CERF'!T207</f>
        <v>0.05898106968352591</v>
      </c>
      <c r="S127" s="74">
        <f t="shared" si="2"/>
        <v>4.516662861832789</v>
      </c>
    </row>
    <row r="128" spans="1:19" ht="13.5">
      <c r="A128" s="7" t="s">
        <v>27</v>
      </c>
      <c r="B128" s="91" t="s">
        <v>99</v>
      </c>
      <c r="C128" s="71">
        <f>'[9]bilat constant'!F174+('[9]unhcr oda constant'!F174*'[9]oda contribs constant'!$C$105)+('[9]oda contribs constant'!$D$105*'[9]unrwa oda constant'!F174)+('[9]oda contribs constant'!$E$105*'[9]wfp oda constant adj'!F174)+('[9]eu multilat shares constant'!C$72*'[9]eu total ha constant'!F174)+'[9]Imputed CERF'!F174</f>
        <v>1.8869792115427204</v>
      </c>
      <c r="D128" s="71">
        <f>'[9]bilat constant'!G174+('[9]unhcr oda constant'!G174*'[9]oda contribs constant'!$F$105)+('[9]oda contribs constant'!$G$105*'[9]unrwa oda constant'!G174)+('[9]oda contribs constant'!$H$105*'[9]wfp oda constant adj'!G174)+('[9]eu multilat shares constant'!D$72*'[9]eu total ha constant'!G174)+'[9]Imputed CERF'!G174</f>
        <v>0.9985418754338669</v>
      </c>
      <c r="E128" s="71">
        <f>'[9]bilat constant'!H174+('[9]unhcr oda constant'!H174*'[9]oda contribs constant'!$I$105)+('[9]oda contribs constant'!$J$105*'[9]unrwa oda constant'!H174)+('[9]oda contribs constant'!$K$105*'[9]wfp oda constant adj'!H174)+('[9]eu multilat shares constant'!E$72*'[9]eu total ha constant'!H174)+'[9]Imputed CERF'!H174</f>
        <v>1.6037442703643798</v>
      </c>
      <c r="F128" s="71">
        <f>'[9]bilat constant'!I174+('[9]unhcr oda constant'!I174*'[9]oda contribs constant'!$L$105)+('[9]oda contribs constant'!$M$105*'[9]unrwa oda constant'!I174)+('[9]oda contribs constant'!$N$105*'[9]wfp oda constant adj'!I174)+('[9]eu multilat shares constant'!F$72*'[9]eu total ha constant'!I174)+'[9]Imputed CERF'!I174</f>
        <v>0.7058503897877711</v>
      </c>
      <c r="G128" s="71">
        <f>'[9]bilat constant'!J174+('[9]unhcr oda constant'!J174*'[9]oda contribs constant'!$O$105)+('[9]oda contribs constant'!$P$105*'[9]unrwa oda constant'!J174)+('[9]oda contribs constant'!$Q$105*'[9]wfp oda constant adj'!J174)+('[9]eu multilat shares constant'!G$72*'[9]eu total ha constant'!J174)+'[9]Imputed CERF'!J174</f>
        <v>1.1839730585501598</v>
      </c>
      <c r="H128" s="71">
        <f>'[9]bilat constant'!K174+('[9]unhcr oda constant'!K174*'[9]oda contribs constant'!$R$105)+('[9]oda contribs constant'!$S$105*'[9]unrwa oda constant'!K174)+('[9]oda contribs constant'!$T$105*'[9]wfp oda constant adj'!K174)+('[9]eu multilat shares constant'!H$72*'[9]eu total ha constant'!K174)+'[9]Imputed CERF'!K174</f>
        <v>0.5936519647905794</v>
      </c>
      <c r="I128" s="71">
        <f>'[9]bilat constant'!L174+('[9]unhcr oda constant'!L174*'[9]oda contribs constant'!$U$105)+('[9]oda contribs constant'!$V$105*'[9]unrwa oda constant'!L174)+('[9]oda contribs constant'!$W$105*'[9]wfp oda constant adj'!L174)+('[9]eu multilat shares constant'!I$72*'[9]eu total ha constant'!L174)+'[9]Imputed CERF'!L174</f>
        <v>2.5403815101127947</v>
      </c>
      <c r="J128" s="71">
        <f>'[9]bilat constant'!M174+('[9]unhcr oda constant'!M174*'[9]oda contribs constant'!$X$105)+('[9]oda contribs constant'!$Y$105*'[9]unrwa oda constant'!M174)+('[9]oda contribs constant'!$Z$105*'[9]wfp oda constant adj'!M174)+('[9]eu multilat shares constant'!J$72*'[9]eu total ha constant'!M174)+'[9]Imputed CERF'!M174</f>
        <v>2.5489578564253783</v>
      </c>
      <c r="K128" s="71">
        <f>'[9]bilat constant'!N174+('[9]unhcr oda constant'!N174*'[9]oda contribs constant'!$AA$105)+('[9]oda contribs constant'!$AB$105*'[9]unrwa oda constant'!N174)+('[9]oda contribs constant'!$AC$105*'[9]wfp oda constant adj'!N174)+('[9]eu multilat shares constant'!K$72*'[9]eu total ha constant'!N174)+'[9]Imputed CERF'!N174</f>
        <v>2.7222895941772824</v>
      </c>
      <c r="L128" s="71">
        <f>'[9]bilat constant'!O174+('[9]unhcr oda constant'!O174*'[9]oda contribs constant'!$AD$105)+('[9]oda contribs constant'!$AE$105*'[9]unrwa oda constant'!O174)+('[9]oda contribs constant'!$AF$105*'[9]wfp oda constant adj'!O174)+('[9]eu multilat shares constant'!L$72*'[9]eu total ha constant'!O174)+'[9]Imputed CERF'!O174</f>
        <v>4.846682637046474</v>
      </c>
      <c r="M128" s="71">
        <f>'[9]bilat constant'!P174+('[9]unhcr oda constant'!P174*'[9]oda contribs constant'!$AG$105)+('[9]oda contribs constant'!$AH$105*'[9]unrwa oda constant'!P174)+('[9]oda contribs constant'!$AI$105*'[9]wfp oda constant adj'!P174)+('[9]eu multilat shares constant'!M$72*'[9]eu total ha constant'!P174)+'[9]Imputed CERF'!P174</f>
        <v>6.106222987192719</v>
      </c>
      <c r="N128" s="71">
        <f>'[9]bilat constant'!Q174+('[9]unhcr oda constant'!Q174*'[9]oda contribs constant'!$AJ$105)+('[9]oda contribs constant'!$AK$105*'[9]unrwa oda constant'!Q174)+('[9]oda contribs constant'!$AL$105*'[9]wfp oda constant adj'!Q174)+('[9]eu multilat shares constant'!N$72*'[9]eu total ha constant'!Q174)+'[9]Imputed CERF'!Q174</f>
        <v>8.66510479075706</v>
      </c>
      <c r="O128" s="71">
        <f>'[9]bilat constant'!R174+('[9]unhcr oda constant'!R174*'[9]oda contribs constant'!$AM$105)+('[9]oda contribs constant'!$AN$105*'[9]unrwa oda constant'!R174)+('[9]oda contribs constant'!$AO$105*'[9]wfp oda constant adj'!R174)+('[9]eu multilat shares constant'!O$72*'[9]eu total ha constant'!R174)+'[9]Imputed CERF'!R174</f>
        <v>7.757896240838747</v>
      </c>
      <c r="P128" s="71">
        <f>'[9]bilat constant'!S174+('[9]unhcr oda constant'!S174*'[9]oda contribs constant'!$AP$105)+('[9]oda contribs constant'!$AQ$105*'[9]unrwa oda constant'!S174)+('[9]oda contribs constant'!$AR$105*'[9]wfp oda constant adj'!S174)+('[9]eu multilat shares constant'!P$72*'[9]eu total ha constant'!S174)+'[9]Imputed CERF'!S174</f>
        <v>7.340192001508785</v>
      </c>
      <c r="Q128" s="71">
        <f>'[9]bilat constant'!T174+('[9]unhcr oda constant'!T174*'[9]oda contribs constant'!$AS$105)+('[9]oda contribs constant'!$AT$105*'[9]unrwa oda constant'!T174)+('[9]oda contribs constant'!$AU$105*'[9]wfp oda constant adj'!T174)+('[9]eu multilat shares constant'!Q$72*'[9]eu total ha constant'!T174)+'[9]Imputed CERF'!T174</f>
        <v>5.278209497375855</v>
      </c>
      <c r="S128" s="74">
        <f t="shared" si="2"/>
        <v>-0.2809166985971331</v>
      </c>
    </row>
    <row r="129" spans="1:19" ht="13.5">
      <c r="A129" s="7" t="s">
        <v>165</v>
      </c>
      <c r="B129" s="91" t="s">
        <v>99</v>
      </c>
      <c r="C129" s="71">
        <f>'[9]bilat constant'!F113+('[9]unhcr oda constant'!F113*'[9]oda contribs constant'!$C$105)+('[9]oda contribs constant'!$D$105*'[9]unrwa oda constant'!F113)+('[9]oda contribs constant'!$E$105*'[9]wfp oda constant adj'!F113)+('[9]eu multilat shares constant'!C$72*'[9]eu total ha constant'!F113)+'[9]Imputed CERF'!F113</f>
        <v>0</v>
      </c>
      <c r="D129" s="71">
        <f>'[9]bilat constant'!G113+('[9]unhcr oda constant'!G113*'[9]oda contribs constant'!$F$105)+('[9]oda contribs constant'!$G$105*'[9]unrwa oda constant'!G113)+('[9]oda contribs constant'!$H$105*'[9]wfp oda constant adj'!G113)+('[9]eu multilat shares constant'!D$72*'[9]eu total ha constant'!G113)+'[9]Imputed CERF'!G113</f>
        <v>0</v>
      </c>
      <c r="E129" s="71">
        <f>'[9]bilat constant'!H113+('[9]unhcr oda constant'!H113*'[9]oda contribs constant'!$I$105)+('[9]oda contribs constant'!$J$105*'[9]unrwa oda constant'!H113)+('[9]oda contribs constant'!$K$105*'[9]wfp oda constant adj'!H113)+('[9]eu multilat shares constant'!E$72*'[9]eu total ha constant'!H113)+'[9]Imputed CERF'!H113</f>
        <v>0</v>
      </c>
      <c r="F129" s="71">
        <f>'[9]bilat constant'!I113+('[9]unhcr oda constant'!I113*'[9]oda contribs constant'!$L$105)+('[9]oda contribs constant'!$M$105*'[9]unrwa oda constant'!I113)+('[9]oda contribs constant'!$N$105*'[9]wfp oda constant adj'!I113)+('[9]eu multilat shares constant'!F$72*'[9]eu total ha constant'!I113)+'[9]Imputed CERF'!I113</f>
        <v>0</v>
      </c>
      <c r="G129" s="71">
        <f>'[9]bilat constant'!J113+('[9]unhcr oda constant'!J113*'[9]oda contribs constant'!$O$105)+('[9]oda contribs constant'!$P$105*'[9]unrwa oda constant'!J113)+('[9]oda contribs constant'!$Q$105*'[9]wfp oda constant adj'!J113)+('[9]eu multilat shares constant'!G$72*'[9]eu total ha constant'!J113)+'[9]Imputed CERF'!J113</f>
        <v>0</v>
      </c>
      <c r="H129" s="71">
        <f>'[9]bilat constant'!K113+('[9]unhcr oda constant'!K113*'[9]oda contribs constant'!$R$105)+('[9]oda contribs constant'!$S$105*'[9]unrwa oda constant'!K113)+('[9]oda contribs constant'!$T$105*'[9]wfp oda constant adj'!K113)+('[9]eu multilat shares constant'!H$72*'[9]eu total ha constant'!K113)+'[9]Imputed CERF'!K113</f>
        <v>0</v>
      </c>
      <c r="I129" s="71">
        <f>'[9]bilat constant'!L113+('[9]unhcr oda constant'!L113*'[9]oda contribs constant'!$U$105)+('[9]oda contribs constant'!$V$105*'[9]unrwa oda constant'!L113)+('[9]oda contribs constant'!$W$105*'[9]wfp oda constant adj'!L113)+('[9]eu multilat shares constant'!I$72*'[9]eu total ha constant'!L113)+'[9]Imputed CERF'!L113</f>
        <v>0</v>
      </c>
      <c r="J129" s="71">
        <f>'[9]bilat constant'!M113+('[9]unhcr oda constant'!M113*'[9]oda contribs constant'!$X$105)+('[9]oda contribs constant'!$Y$105*'[9]unrwa oda constant'!M113)+('[9]oda contribs constant'!$Z$105*'[9]wfp oda constant adj'!M113)+('[9]eu multilat shares constant'!J$72*'[9]eu total ha constant'!M113)+'[9]Imputed CERF'!M113</f>
        <v>0</v>
      </c>
      <c r="K129" s="71">
        <f>'[9]bilat constant'!N113+('[9]unhcr oda constant'!N113*'[9]oda contribs constant'!$AA$105)+('[9]oda contribs constant'!$AB$105*'[9]unrwa oda constant'!N113)+('[9]oda contribs constant'!$AC$105*'[9]wfp oda constant adj'!N113)+('[9]eu multilat shares constant'!K$72*'[9]eu total ha constant'!N113)+'[9]Imputed CERF'!N113</f>
        <v>0</v>
      </c>
      <c r="L129" s="71">
        <f>'[9]bilat constant'!O113+('[9]unhcr oda constant'!O113*'[9]oda contribs constant'!$AD$105)+('[9]oda contribs constant'!$AE$105*'[9]unrwa oda constant'!O113)+('[9]oda contribs constant'!$AF$105*'[9]wfp oda constant adj'!O113)+('[9]eu multilat shares constant'!L$72*'[9]eu total ha constant'!O113)+'[9]Imputed CERF'!O113</f>
        <v>0</v>
      </c>
      <c r="M129" s="71">
        <f>'[9]bilat constant'!P113+('[9]unhcr oda constant'!P113*'[9]oda contribs constant'!$AG$105)+('[9]oda contribs constant'!$AH$105*'[9]unrwa oda constant'!P113)+('[9]oda contribs constant'!$AI$105*'[9]wfp oda constant adj'!P113)+('[9]eu multilat shares constant'!M$72*'[9]eu total ha constant'!P113)+'[9]Imputed CERF'!P113</f>
        <v>0</v>
      </c>
      <c r="N129" s="71">
        <f>'[9]bilat constant'!Q113+('[9]unhcr oda constant'!Q113*'[9]oda contribs constant'!$AJ$105)+('[9]oda contribs constant'!$AK$105*'[9]unrwa oda constant'!Q113)+('[9]oda contribs constant'!$AL$105*'[9]wfp oda constant adj'!Q113)+('[9]eu multilat shares constant'!N$72*'[9]eu total ha constant'!Q113)+'[9]Imputed CERF'!Q113</f>
        <v>0</v>
      </c>
      <c r="O129" s="71">
        <f>'[9]bilat constant'!R113+('[9]unhcr oda constant'!R113*'[9]oda contribs constant'!$AM$105)+('[9]oda contribs constant'!$AN$105*'[9]unrwa oda constant'!R113)+('[9]oda contribs constant'!$AO$105*'[9]wfp oda constant adj'!R113)+('[9]eu multilat shares constant'!O$72*'[9]eu total ha constant'!R113)+'[9]Imputed CERF'!R113</f>
        <v>0</v>
      </c>
      <c r="P129" s="71">
        <f>'[9]bilat constant'!S113+('[9]unhcr oda constant'!S113*'[9]oda contribs constant'!$AP$105)+('[9]oda contribs constant'!$AQ$105*'[9]unrwa oda constant'!S113)+('[9]oda contribs constant'!$AR$105*'[9]wfp oda constant adj'!S113)+('[9]eu multilat shares constant'!P$72*'[9]eu total ha constant'!S113)+'[9]Imputed CERF'!S113</f>
        <v>0</v>
      </c>
      <c r="Q129" s="71">
        <f>'[9]bilat constant'!T113+('[9]unhcr oda constant'!T113*'[9]oda contribs constant'!$AS$105)+('[9]oda contribs constant'!$AT$105*'[9]unrwa oda constant'!T113)+('[9]oda contribs constant'!$AU$105*'[9]wfp oda constant adj'!T113)+('[9]eu multilat shares constant'!Q$72*'[9]eu total ha constant'!T113)+'[9]Imputed CERF'!T113</f>
        <v>0</v>
      </c>
      <c r="S129" s="74" t="e">
        <f t="shared" si="2"/>
        <v>#DIV/0!</v>
      </c>
    </row>
    <row r="130" spans="1:19" ht="13.5">
      <c r="A130" s="7" t="s">
        <v>166</v>
      </c>
      <c r="B130" s="91" t="s">
        <v>99</v>
      </c>
      <c r="C130" s="71">
        <f>'[9]bilat constant'!F208+('[9]unhcr oda constant'!F208*'[9]oda contribs constant'!$C$105)+('[9]oda contribs constant'!$D$105*'[9]unrwa oda constant'!F208)+('[9]oda contribs constant'!$E$105*'[9]wfp oda constant adj'!F208)+('[9]eu multilat shares constant'!C$72*'[9]eu total ha constant'!F208)+'[9]Imputed CERF'!F208</f>
        <v>0</v>
      </c>
      <c r="D130" s="71">
        <f>'[9]bilat constant'!G208+('[9]unhcr oda constant'!G208*'[9]oda contribs constant'!$F$105)+('[9]oda contribs constant'!$G$105*'[9]unrwa oda constant'!G208)+('[9]oda contribs constant'!$H$105*'[9]wfp oda constant adj'!G208)+('[9]eu multilat shares constant'!D$72*'[9]eu total ha constant'!G208)+'[9]Imputed CERF'!G208</f>
        <v>0</v>
      </c>
      <c r="E130" s="71">
        <f>'[9]bilat constant'!H208+('[9]unhcr oda constant'!H208*'[9]oda contribs constant'!$I$105)+('[9]oda contribs constant'!$J$105*'[9]unrwa oda constant'!H208)+('[9]oda contribs constant'!$K$105*'[9]wfp oda constant adj'!H208)+('[9]eu multilat shares constant'!E$72*'[9]eu total ha constant'!H208)+'[9]Imputed CERF'!H208</f>
        <v>0</v>
      </c>
      <c r="F130" s="71">
        <f>'[9]bilat constant'!I208+('[9]unhcr oda constant'!I208*'[9]oda contribs constant'!$L$105)+('[9]oda contribs constant'!$M$105*'[9]unrwa oda constant'!I208)+('[9]oda contribs constant'!$N$105*'[9]wfp oda constant adj'!I208)+('[9]eu multilat shares constant'!F$72*'[9]eu total ha constant'!I208)+'[9]Imputed CERF'!I208</f>
        <v>0</v>
      </c>
      <c r="G130" s="71">
        <f>'[9]bilat constant'!J208+('[9]unhcr oda constant'!J208*'[9]oda contribs constant'!$O$105)+('[9]oda contribs constant'!$P$105*'[9]unrwa oda constant'!J208)+('[9]oda contribs constant'!$Q$105*'[9]wfp oda constant adj'!J208)+('[9]eu multilat shares constant'!G$72*'[9]eu total ha constant'!J208)+'[9]Imputed CERF'!J208</f>
        <v>0</v>
      </c>
      <c r="H130" s="71">
        <f>'[9]bilat constant'!K208+('[9]unhcr oda constant'!K208*'[9]oda contribs constant'!$R$105)+('[9]oda contribs constant'!$S$105*'[9]unrwa oda constant'!K208)+('[9]oda contribs constant'!$T$105*'[9]wfp oda constant adj'!K208)+('[9]eu multilat shares constant'!H$72*'[9]eu total ha constant'!K208)+'[9]Imputed CERF'!K208</f>
        <v>0</v>
      </c>
      <c r="I130" s="71">
        <f>'[9]bilat constant'!L208+('[9]unhcr oda constant'!L208*'[9]oda contribs constant'!$U$105)+('[9]oda contribs constant'!$V$105*'[9]unrwa oda constant'!L208)+('[9]oda contribs constant'!$W$105*'[9]wfp oda constant adj'!L208)+('[9]eu multilat shares constant'!I$72*'[9]eu total ha constant'!L208)+'[9]Imputed CERF'!L208</f>
        <v>0</v>
      </c>
      <c r="J130" s="71">
        <f>'[9]bilat constant'!M208+('[9]unhcr oda constant'!M208*'[9]oda contribs constant'!$X$105)+('[9]oda contribs constant'!$Y$105*'[9]unrwa oda constant'!M208)+('[9]oda contribs constant'!$Z$105*'[9]wfp oda constant adj'!M208)+('[9]eu multilat shares constant'!J$72*'[9]eu total ha constant'!M208)+'[9]Imputed CERF'!M208</f>
        <v>0</v>
      </c>
      <c r="K130" s="71">
        <f>'[9]bilat constant'!N208+('[9]unhcr oda constant'!N208*'[9]oda contribs constant'!$AA$105)+('[9]oda contribs constant'!$AB$105*'[9]unrwa oda constant'!N208)+('[9]oda contribs constant'!$AC$105*'[9]wfp oda constant adj'!N208)+('[9]eu multilat shares constant'!K$72*'[9]eu total ha constant'!N208)+'[9]Imputed CERF'!N208</f>
        <v>0</v>
      </c>
      <c r="L130" s="71">
        <f>'[9]bilat constant'!O208+('[9]unhcr oda constant'!O208*'[9]oda contribs constant'!$AD$105)+('[9]oda contribs constant'!$AE$105*'[9]unrwa oda constant'!O208)+('[9]oda contribs constant'!$AF$105*'[9]wfp oda constant adj'!O208)+('[9]eu multilat shares constant'!L$72*'[9]eu total ha constant'!O208)+'[9]Imputed CERF'!O208</f>
        <v>0</v>
      </c>
      <c r="M130" s="71">
        <f>'[9]bilat constant'!P208+('[9]unhcr oda constant'!P208*'[9]oda contribs constant'!$AG$105)+('[9]oda contribs constant'!$AH$105*'[9]unrwa oda constant'!P208)+('[9]oda contribs constant'!$AI$105*'[9]wfp oda constant adj'!P208)+('[9]eu multilat shares constant'!M$72*'[9]eu total ha constant'!P208)+'[9]Imputed CERF'!P208</f>
        <v>0</v>
      </c>
      <c r="N130" s="71">
        <f>'[9]bilat constant'!Q208+('[9]unhcr oda constant'!Q208*'[9]oda contribs constant'!$AJ$105)+('[9]oda contribs constant'!$AK$105*'[9]unrwa oda constant'!Q208)+('[9]oda contribs constant'!$AL$105*'[9]wfp oda constant adj'!Q208)+('[9]eu multilat shares constant'!N$72*'[9]eu total ha constant'!Q208)+'[9]Imputed CERF'!Q208</f>
        <v>0</v>
      </c>
      <c r="O130" s="71">
        <f>'[9]bilat constant'!R208+('[9]unhcr oda constant'!R208*'[9]oda contribs constant'!$AM$105)+('[9]oda contribs constant'!$AN$105*'[9]unrwa oda constant'!R208)+('[9]oda contribs constant'!$AO$105*'[9]wfp oda constant adj'!R208)+('[9]eu multilat shares constant'!O$72*'[9]eu total ha constant'!R208)+'[9]Imputed CERF'!R208</f>
        <v>0</v>
      </c>
      <c r="P130" s="71">
        <f>'[9]bilat constant'!S208+('[9]unhcr oda constant'!S208*'[9]oda contribs constant'!$AP$105)+('[9]oda contribs constant'!$AQ$105*'[9]unrwa oda constant'!S208)+('[9]oda contribs constant'!$AR$105*'[9]wfp oda constant adj'!S208)+('[9]eu multilat shares constant'!P$72*'[9]eu total ha constant'!S208)+'[9]Imputed CERF'!S208</f>
        <v>0</v>
      </c>
      <c r="Q130" s="71">
        <f>'[9]bilat constant'!T208+('[9]unhcr oda constant'!T208*'[9]oda contribs constant'!$AS$105)+('[9]oda contribs constant'!$AT$105*'[9]unrwa oda constant'!T208)+('[9]oda contribs constant'!$AU$105*'[9]wfp oda constant adj'!T208)+('[9]eu multilat shares constant'!Q$72*'[9]eu total ha constant'!T208)+'[9]Imputed CERF'!T208</f>
        <v>0</v>
      </c>
      <c r="S130" s="74" t="e">
        <f t="shared" si="2"/>
        <v>#DIV/0!</v>
      </c>
    </row>
    <row r="131" spans="1:19" ht="13.5">
      <c r="A131" s="7" t="s">
        <v>28</v>
      </c>
      <c r="B131" s="91" t="s">
        <v>99</v>
      </c>
      <c r="C131" s="71">
        <f>'[9]bilat constant'!F114+('[9]unhcr oda constant'!F114*'[9]oda contribs constant'!$C$105)+('[9]oda contribs constant'!$D$105*'[9]unrwa oda constant'!F114)+('[9]oda contribs constant'!$E$105*'[9]wfp oda constant adj'!F114)+('[9]eu multilat shares constant'!C$72*'[9]eu total ha constant'!F114)+'[9]Imputed CERF'!F114</f>
        <v>4.779056590165281</v>
      </c>
      <c r="D131" s="71">
        <f>'[9]bilat constant'!G114+('[9]unhcr oda constant'!G114*'[9]oda contribs constant'!$F$105)+('[9]oda contribs constant'!$G$105*'[9]unrwa oda constant'!G114)+('[9]oda contribs constant'!$H$105*'[9]wfp oda constant adj'!G114)+('[9]eu multilat shares constant'!D$72*'[9]eu total ha constant'!G114)+'[9]Imputed CERF'!G114</f>
        <v>5.622945313457552</v>
      </c>
      <c r="E131" s="71">
        <f>'[9]bilat constant'!H114+('[9]unhcr oda constant'!H114*'[9]oda contribs constant'!$I$105)+('[9]oda contribs constant'!$J$105*'[9]unrwa oda constant'!H114)+('[9]oda contribs constant'!$K$105*'[9]wfp oda constant adj'!H114)+('[9]eu multilat shares constant'!E$72*'[9]eu total ha constant'!H114)+'[9]Imputed CERF'!H114</f>
        <v>4.9175078933073335</v>
      </c>
      <c r="F131" s="71">
        <f>'[9]bilat constant'!I114+('[9]unhcr oda constant'!I114*'[9]oda contribs constant'!$L$105)+('[9]oda contribs constant'!$M$105*'[9]unrwa oda constant'!I114)+('[9]oda contribs constant'!$N$105*'[9]wfp oda constant adj'!I114)+('[9]eu multilat shares constant'!F$72*'[9]eu total ha constant'!I114)+'[9]Imputed CERF'!I114</f>
        <v>8.576312309452994</v>
      </c>
      <c r="G131" s="71">
        <f>'[9]bilat constant'!J114+('[9]unhcr oda constant'!J114*'[9]oda contribs constant'!$O$105)+('[9]oda contribs constant'!$P$105*'[9]unrwa oda constant'!J114)+('[9]oda contribs constant'!$Q$105*'[9]wfp oda constant adj'!J114)+('[9]eu multilat shares constant'!G$72*'[9]eu total ha constant'!J114)+'[9]Imputed CERF'!J114</f>
        <v>5.835410302931638</v>
      </c>
      <c r="H131" s="71">
        <f>'[9]bilat constant'!K114+('[9]unhcr oda constant'!K114*'[9]oda contribs constant'!$R$105)+('[9]oda contribs constant'!$S$105*'[9]unrwa oda constant'!K114)+('[9]oda contribs constant'!$T$105*'[9]wfp oda constant adj'!K114)+('[9]eu multilat shares constant'!H$72*'[9]eu total ha constant'!K114)+'[9]Imputed CERF'!K114</f>
        <v>2.41883675634506</v>
      </c>
      <c r="I131" s="71">
        <f>'[9]bilat constant'!L114+('[9]unhcr oda constant'!L114*'[9]oda contribs constant'!$U$105)+('[9]oda contribs constant'!$V$105*'[9]unrwa oda constant'!L114)+('[9]oda contribs constant'!$W$105*'[9]wfp oda constant adj'!L114)+('[9]eu multilat shares constant'!I$72*'[9]eu total ha constant'!L114)+'[9]Imputed CERF'!L114</f>
        <v>1.7408468155176844</v>
      </c>
      <c r="J131" s="71">
        <f>'[9]bilat constant'!M114+('[9]unhcr oda constant'!M114*'[9]oda contribs constant'!$X$105)+('[9]oda contribs constant'!$Y$105*'[9]unrwa oda constant'!M114)+('[9]oda contribs constant'!$Z$105*'[9]wfp oda constant adj'!M114)+('[9]eu multilat shares constant'!J$72*'[9]eu total ha constant'!M114)+'[9]Imputed CERF'!M114</f>
        <v>1.7245470197529287</v>
      </c>
      <c r="K131" s="71">
        <f>'[9]bilat constant'!N114+('[9]unhcr oda constant'!N114*'[9]oda contribs constant'!$AA$105)+('[9]oda contribs constant'!$AB$105*'[9]unrwa oda constant'!N114)+('[9]oda contribs constant'!$AC$105*'[9]wfp oda constant adj'!N114)+('[9]eu multilat shares constant'!K$72*'[9]eu total ha constant'!N114)+'[9]Imputed CERF'!N114</f>
        <v>0.8624987181242627</v>
      </c>
      <c r="L131" s="71">
        <f>'[9]bilat constant'!O114+('[9]unhcr oda constant'!O114*'[9]oda contribs constant'!$AD$105)+('[9]oda contribs constant'!$AE$105*'[9]unrwa oda constant'!O114)+('[9]oda contribs constant'!$AF$105*'[9]wfp oda constant adj'!O114)+('[9]eu multilat shares constant'!L$72*'[9]eu total ha constant'!O114)+'[9]Imputed CERF'!O114</f>
        <v>7.162903991517778</v>
      </c>
      <c r="M131" s="71">
        <f>'[9]bilat constant'!P114+('[9]unhcr oda constant'!P114*'[9]oda contribs constant'!$AG$105)+('[9]oda contribs constant'!$AH$105*'[9]unrwa oda constant'!P114)+('[9]oda contribs constant'!$AI$105*'[9]wfp oda constant adj'!P114)+('[9]eu multilat shares constant'!M$72*'[9]eu total ha constant'!P114)+'[9]Imputed CERF'!P114</f>
        <v>6.357292996737263</v>
      </c>
      <c r="N131" s="71">
        <f>'[9]bilat constant'!Q114+('[9]unhcr oda constant'!Q114*'[9]oda contribs constant'!$AJ$105)+('[9]oda contribs constant'!$AK$105*'[9]unrwa oda constant'!Q114)+('[9]oda contribs constant'!$AL$105*'[9]wfp oda constant adj'!Q114)+('[9]eu multilat shares constant'!N$72*'[9]eu total ha constant'!Q114)+'[9]Imputed CERF'!Q114</f>
        <v>6.00273349203035</v>
      </c>
      <c r="O131" s="71">
        <f>'[9]bilat constant'!R114+('[9]unhcr oda constant'!R114*'[9]oda contribs constant'!$AM$105)+('[9]oda contribs constant'!$AN$105*'[9]unrwa oda constant'!R114)+('[9]oda contribs constant'!$AO$105*'[9]wfp oda constant adj'!R114)+('[9]eu multilat shares constant'!O$72*'[9]eu total ha constant'!R114)+'[9]Imputed CERF'!R114</f>
        <v>4.991639323960826</v>
      </c>
      <c r="P131" s="71">
        <f>'[9]bilat constant'!S114+('[9]unhcr oda constant'!S114*'[9]oda contribs constant'!$AP$105)+('[9]oda contribs constant'!$AQ$105*'[9]unrwa oda constant'!S114)+('[9]oda contribs constant'!$AR$105*'[9]wfp oda constant adj'!S114)+('[9]eu multilat shares constant'!P$72*'[9]eu total ha constant'!S114)+'[9]Imputed CERF'!S114</f>
        <v>2.8799511609908297</v>
      </c>
      <c r="Q131" s="71">
        <f>'[9]bilat constant'!T114+('[9]unhcr oda constant'!T114*'[9]oda contribs constant'!$AS$105)+('[9]oda contribs constant'!$AT$105*'[9]unrwa oda constant'!T114)+('[9]oda contribs constant'!$AU$105*'[9]wfp oda constant adj'!T114)+('[9]eu multilat shares constant'!Q$72*'[9]eu total ha constant'!T114)+'[9]Imputed CERF'!T114</f>
        <v>2.2763546186313857</v>
      </c>
      <c r="S131" s="74">
        <f t="shared" si="2"/>
        <v>-0.209585686915531</v>
      </c>
    </row>
    <row r="132" spans="1:19" ht="13.5">
      <c r="A132" s="7" t="s">
        <v>66</v>
      </c>
      <c r="B132" s="91" t="s">
        <v>99</v>
      </c>
      <c r="C132" s="71">
        <f>'[9]bilat constant'!F72+('[9]unhcr oda constant'!F72*'[9]oda contribs constant'!$C$105)+('[9]oda contribs constant'!$D$105*'[9]unrwa oda constant'!F72)+('[9]oda contribs constant'!$E$105*'[9]wfp oda constant adj'!F72)+('[9]eu multilat shares constant'!C$72*'[9]eu total ha constant'!F72)+'[9]Imputed CERF'!F72</f>
        <v>0.7774720726232024</v>
      </c>
      <c r="D132" s="71">
        <f>'[9]bilat constant'!G72+('[9]unhcr oda constant'!G72*'[9]oda contribs constant'!$F$105)+('[9]oda contribs constant'!$G$105*'[9]unrwa oda constant'!G72)+('[9]oda contribs constant'!$H$105*'[9]wfp oda constant adj'!G72)+('[9]eu multilat shares constant'!D$72*'[9]eu total ha constant'!G72)+'[9]Imputed CERF'!G72</f>
        <v>0.5684736576009422</v>
      </c>
      <c r="E132" s="71">
        <f>'[9]bilat constant'!H72+('[9]unhcr oda constant'!H72*'[9]oda contribs constant'!$I$105)+('[9]oda contribs constant'!$J$105*'[9]unrwa oda constant'!H72)+('[9]oda contribs constant'!$K$105*'[9]wfp oda constant adj'!H72)+('[9]eu multilat shares constant'!E$72*'[9]eu total ha constant'!H72)+'[9]Imputed CERF'!H72</f>
        <v>0.9848858295186406</v>
      </c>
      <c r="F132" s="71">
        <f>'[9]bilat constant'!I72+('[9]unhcr oda constant'!I72*'[9]oda contribs constant'!$L$105)+('[9]oda contribs constant'!$M$105*'[9]unrwa oda constant'!I72)+('[9]oda contribs constant'!$N$105*'[9]wfp oda constant adj'!I72)+('[9]eu multilat shares constant'!F$72*'[9]eu total ha constant'!I72)+'[9]Imputed CERF'!I72</f>
        <v>1.2660028884871792</v>
      </c>
      <c r="G132" s="71">
        <f>'[9]bilat constant'!J72+('[9]unhcr oda constant'!J72*'[9]oda contribs constant'!$O$105)+('[9]oda contribs constant'!$P$105*'[9]unrwa oda constant'!J72)+('[9]oda contribs constant'!$Q$105*'[9]wfp oda constant adj'!J72)+('[9]eu multilat shares constant'!G$72*'[9]eu total ha constant'!J72)+'[9]Imputed CERF'!J72</f>
        <v>0.8908076922671265</v>
      </c>
      <c r="H132" s="71">
        <f>'[9]bilat constant'!K72+('[9]unhcr oda constant'!K72*'[9]oda contribs constant'!$R$105)+('[9]oda contribs constant'!$S$105*'[9]unrwa oda constant'!K72)+('[9]oda contribs constant'!$T$105*'[9]wfp oda constant adj'!K72)+('[9]eu multilat shares constant'!H$72*'[9]eu total ha constant'!K72)+'[9]Imputed CERF'!K72</f>
        <v>0.470861094726791</v>
      </c>
      <c r="I132" s="71">
        <f>'[9]bilat constant'!L72+('[9]unhcr oda constant'!L72*'[9]oda contribs constant'!$U$105)+('[9]oda contribs constant'!$V$105*'[9]unrwa oda constant'!L72)+('[9]oda contribs constant'!$W$105*'[9]wfp oda constant adj'!L72)+('[9]eu multilat shares constant'!I$72*'[9]eu total ha constant'!L72)+'[9]Imputed CERF'!L72</f>
        <v>4.413852482503867</v>
      </c>
      <c r="J132" s="71">
        <f>'[9]bilat constant'!M72+('[9]unhcr oda constant'!M72*'[9]oda contribs constant'!$X$105)+('[9]oda contribs constant'!$Y$105*'[9]unrwa oda constant'!M72)+('[9]oda contribs constant'!$Z$105*'[9]wfp oda constant adj'!M72)+('[9]eu multilat shares constant'!J$72*'[9]eu total ha constant'!M72)+'[9]Imputed CERF'!M72</f>
        <v>2.0537856536640997</v>
      </c>
      <c r="K132" s="71">
        <f>'[9]bilat constant'!N72+('[9]unhcr oda constant'!N72*'[9]oda contribs constant'!$AA$105)+('[9]oda contribs constant'!$AB$105*'[9]unrwa oda constant'!N72)+('[9]oda contribs constant'!$AC$105*'[9]wfp oda constant adj'!N72)+('[9]eu multilat shares constant'!K$72*'[9]eu total ha constant'!N72)+'[9]Imputed CERF'!N72</f>
        <v>0.8141838518465295</v>
      </c>
      <c r="L132" s="71">
        <f>'[9]bilat constant'!O72+('[9]unhcr oda constant'!O72*'[9]oda contribs constant'!$AD$105)+('[9]oda contribs constant'!$AE$105*'[9]unrwa oda constant'!O72)+('[9]oda contribs constant'!$AF$105*'[9]wfp oda constant adj'!O72)+('[9]eu multilat shares constant'!L$72*'[9]eu total ha constant'!O72)+'[9]Imputed CERF'!O72</f>
        <v>0.5969879126655463</v>
      </c>
      <c r="M132" s="71">
        <f>'[9]bilat constant'!P72+('[9]unhcr oda constant'!P72*'[9]oda contribs constant'!$AG$105)+('[9]oda contribs constant'!$AH$105*'[9]unrwa oda constant'!P72)+('[9]oda contribs constant'!$AI$105*'[9]wfp oda constant adj'!P72)+('[9]eu multilat shares constant'!M$72*'[9]eu total ha constant'!P72)+'[9]Imputed CERF'!P72</f>
        <v>8.164218309344133</v>
      </c>
      <c r="N132" s="71">
        <f>'[9]bilat constant'!Q72+('[9]unhcr oda constant'!Q72*'[9]oda contribs constant'!$AJ$105)+('[9]oda contribs constant'!$AK$105*'[9]unrwa oda constant'!Q72)+('[9]oda contribs constant'!$AL$105*'[9]wfp oda constant adj'!Q72)+('[9]eu multilat shares constant'!N$72*'[9]eu total ha constant'!Q72)+'[9]Imputed CERF'!Q72</f>
        <v>7.303054820362636</v>
      </c>
      <c r="O132" s="71">
        <f>'[9]bilat constant'!R72+('[9]unhcr oda constant'!R72*'[9]oda contribs constant'!$AM$105)+('[9]oda contribs constant'!$AN$105*'[9]unrwa oda constant'!R72)+('[9]oda contribs constant'!$AO$105*'[9]wfp oda constant adj'!R72)+('[9]eu multilat shares constant'!O$72*'[9]eu total ha constant'!R72)+'[9]Imputed CERF'!R72</f>
        <v>3.883612663126991</v>
      </c>
      <c r="P132" s="71">
        <f>'[9]bilat constant'!S72+('[9]unhcr oda constant'!S72*'[9]oda contribs constant'!$AP$105)+('[9]oda contribs constant'!$AQ$105*'[9]unrwa oda constant'!S72)+('[9]oda contribs constant'!$AR$105*'[9]wfp oda constant adj'!S72)+('[9]eu multilat shares constant'!P$72*'[9]eu total ha constant'!S72)+'[9]Imputed CERF'!S72</f>
        <v>3.9220865517183663</v>
      </c>
      <c r="Q132" s="71">
        <f>'[9]bilat constant'!T72+('[9]unhcr oda constant'!T72*'[9]oda contribs constant'!$AS$105)+('[9]oda contribs constant'!$AT$105*'[9]unrwa oda constant'!T72)+('[9]oda contribs constant'!$AU$105*'[9]wfp oda constant adj'!T72)+('[9]eu multilat shares constant'!Q$72*'[9]eu total ha constant'!T72)+'[9]Imputed CERF'!T72</f>
        <v>3.8062796778013883</v>
      </c>
      <c r="S132" s="74">
        <f t="shared" si="2"/>
        <v>-0.02952685321700512</v>
      </c>
    </row>
    <row r="133" spans="1:19" ht="13.5">
      <c r="A133" s="7" t="s">
        <v>167</v>
      </c>
      <c r="B133" s="91" t="s">
        <v>99</v>
      </c>
      <c r="C133" s="71">
        <f>'[9]bilat constant'!F73+('[9]unhcr oda constant'!F73*'[9]oda contribs constant'!$C$105)+('[9]oda contribs constant'!$D$105*'[9]unrwa oda constant'!F73)+('[9]oda contribs constant'!$E$105*'[9]wfp oda constant adj'!F73)+('[9]eu multilat shares constant'!C$72*'[9]eu total ha constant'!F73)+'[9]Imputed CERF'!F73</f>
        <v>0.10670258165581818</v>
      </c>
      <c r="D133" s="71">
        <f>'[9]bilat constant'!G73+('[9]unhcr oda constant'!G73*'[9]oda contribs constant'!$F$105)+('[9]oda contribs constant'!$G$105*'[9]unrwa oda constant'!G73)+('[9]oda contribs constant'!$H$105*'[9]wfp oda constant adj'!G73)+('[9]eu multilat shares constant'!D$72*'[9]eu total ha constant'!G73)+'[9]Imputed CERF'!G73</f>
        <v>1.188460537746933</v>
      </c>
      <c r="E133" s="71">
        <f>'[9]bilat constant'!H73+('[9]unhcr oda constant'!H73*'[9]oda contribs constant'!$I$105)+('[9]oda contribs constant'!$J$105*'[9]unrwa oda constant'!H73)+('[9]oda contribs constant'!$K$105*'[9]wfp oda constant adj'!H73)+('[9]eu multilat shares constant'!E$72*'[9]eu total ha constant'!H73)+'[9]Imputed CERF'!H73</f>
        <v>0.472352792999462</v>
      </c>
      <c r="F133" s="71">
        <f>'[9]bilat constant'!I73+('[9]unhcr oda constant'!I73*'[9]oda contribs constant'!$L$105)+('[9]oda contribs constant'!$M$105*'[9]unrwa oda constant'!I73)+('[9]oda contribs constant'!$N$105*'[9]wfp oda constant adj'!I73)+('[9]eu multilat shares constant'!F$72*'[9]eu total ha constant'!I73)+'[9]Imputed CERF'!I73</f>
        <v>0.19499708287713535</v>
      </c>
      <c r="G133" s="71">
        <f>'[9]bilat constant'!J73+('[9]unhcr oda constant'!J73*'[9]oda contribs constant'!$O$105)+('[9]oda contribs constant'!$P$105*'[9]unrwa oda constant'!J73)+('[9]oda contribs constant'!$Q$105*'[9]wfp oda constant adj'!J73)+('[9]eu multilat shares constant'!G$72*'[9]eu total ha constant'!J73)+'[9]Imputed CERF'!J73</f>
        <v>0.08307604438642298</v>
      </c>
      <c r="H133" s="71">
        <f>'[9]bilat constant'!K73+('[9]unhcr oda constant'!K73*'[9]oda contribs constant'!$R$105)+('[9]oda contribs constant'!$S$105*'[9]unrwa oda constant'!K73)+('[9]oda contribs constant'!$T$105*'[9]wfp oda constant adj'!K73)+('[9]eu multilat shares constant'!H$72*'[9]eu total ha constant'!K73)+'[9]Imputed CERF'!K73</f>
        <v>0.06428970331588132</v>
      </c>
      <c r="I133" s="71">
        <f>'[9]bilat constant'!L73+('[9]unhcr oda constant'!L73*'[9]oda contribs constant'!$U$105)+('[9]oda contribs constant'!$V$105*'[9]unrwa oda constant'!L73)+('[9]oda contribs constant'!$W$105*'[9]wfp oda constant adj'!L73)+('[9]eu multilat shares constant'!I$72*'[9]eu total ha constant'!L73)+'[9]Imputed CERF'!L73</f>
        <v>0.1031901603762209</v>
      </c>
      <c r="J133" s="71">
        <f>'[9]bilat constant'!M73+('[9]unhcr oda constant'!M73*'[9]oda contribs constant'!$X$105)+('[9]oda contribs constant'!$Y$105*'[9]unrwa oda constant'!M73)+('[9]oda contribs constant'!$Z$105*'[9]wfp oda constant adj'!M73)+('[9]eu multilat shares constant'!J$72*'[9]eu total ha constant'!M73)+'[9]Imputed CERF'!M73</f>
        <v>0.1673248407643312</v>
      </c>
      <c r="K133" s="71">
        <f>'[9]bilat constant'!N73+('[9]unhcr oda constant'!N73*'[9]oda contribs constant'!$AA$105)+('[9]oda contribs constant'!$AB$105*'[9]unrwa oda constant'!N73)+('[9]oda contribs constant'!$AC$105*'[9]wfp oda constant adj'!N73)+('[9]eu multilat shares constant'!K$72*'[9]eu total ha constant'!N73)+'[9]Imputed CERF'!N73</f>
        <v>0.23342990494621207</v>
      </c>
      <c r="L133" s="71">
        <f>'[9]bilat constant'!O73+('[9]unhcr oda constant'!O73*'[9]oda contribs constant'!$AD$105)+('[9]oda contribs constant'!$AE$105*'[9]unrwa oda constant'!O73)+('[9]oda contribs constant'!$AF$105*'[9]wfp oda constant adj'!O73)+('[9]eu multilat shares constant'!L$72*'[9]eu total ha constant'!O73)+'[9]Imputed CERF'!O73</f>
        <v>0.13044361921011693</v>
      </c>
      <c r="M133" s="71">
        <f>'[9]bilat constant'!P73+('[9]unhcr oda constant'!P73*'[9]oda contribs constant'!$AG$105)+('[9]oda contribs constant'!$AH$105*'[9]unrwa oda constant'!P73)+('[9]oda contribs constant'!$AI$105*'[9]wfp oda constant adj'!P73)+('[9]eu multilat shares constant'!M$72*'[9]eu total ha constant'!P73)+'[9]Imputed CERF'!P73</f>
        <v>0.09440010438640367</v>
      </c>
      <c r="N133" s="71">
        <f>'[9]bilat constant'!Q73+('[9]unhcr oda constant'!Q73*'[9]oda contribs constant'!$AJ$105)+('[9]oda contribs constant'!$AK$105*'[9]unrwa oda constant'!Q73)+('[9]oda contribs constant'!$AL$105*'[9]wfp oda constant adj'!Q73)+('[9]eu multilat shares constant'!N$72*'[9]eu total ha constant'!Q73)+'[9]Imputed CERF'!Q73</f>
        <v>0.01177580344411539</v>
      </c>
      <c r="O133" s="71">
        <f>'[9]bilat constant'!R73+('[9]unhcr oda constant'!R73*'[9]oda contribs constant'!$AM$105)+('[9]oda contribs constant'!$AN$105*'[9]unrwa oda constant'!R73)+('[9]oda contribs constant'!$AO$105*'[9]wfp oda constant adj'!R73)+('[9]eu multilat shares constant'!O$72*'[9]eu total ha constant'!R73)+'[9]Imputed CERF'!R73</f>
        <v>0.10031610875176974</v>
      </c>
      <c r="P133" s="71">
        <f>'[9]bilat constant'!S73+('[9]unhcr oda constant'!S73*'[9]oda contribs constant'!$AP$105)+('[9]oda contribs constant'!$AQ$105*'[9]unrwa oda constant'!S73)+('[9]oda contribs constant'!$AR$105*'[9]wfp oda constant adj'!S73)+('[9]eu multilat shares constant'!P$72*'[9]eu total ha constant'!S73)+'[9]Imputed CERF'!S73</f>
        <v>0.6873324183069425</v>
      </c>
      <c r="Q133" s="71">
        <f>'[9]bilat constant'!T73+('[9]unhcr oda constant'!T73*'[9]oda contribs constant'!$AS$105)+('[9]oda contribs constant'!$AT$105*'[9]unrwa oda constant'!T73)+('[9]oda contribs constant'!$AU$105*'[9]wfp oda constant adj'!T73)+('[9]eu multilat shares constant'!Q$72*'[9]eu total ha constant'!T73)+'[9]Imputed CERF'!T73</f>
        <v>0.8303644669254286</v>
      </c>
      <c r="S133" s="74">
        <f t="shared" si="2"/>
        <v>0.20809734097921198</v>
      </c>
    </row>
    <row r="134" spans="1:19" ht="13.5">
      <c r="A134" s="7" t="s">
        <v>168</v>
      </c>
      <c r="B134" s="91" t="s">
        <v>99</v>
      </c>
      <c r="C134" s="71">
        <f>'[9]bilat constant'!F209+('[9]unhcr oda constant'!F209*'[9]oda contribs constant'!$C$105)+('[9]oda contribs constant'!$D$105*'[9]unrwa oda constant'!F209)+('[9]oda contribs constant'!$E$105*'[9]wfp oda constant adj'!F209)+('[9]eu multilat shares constant'!C$72*'[9]eu total ha constant'!F209)+'[9]Imputed CERF'!F209</f>
        <v>0</v>
      </c>
      <c r="D134" s="71">
        <f>'[9]bilat constant'!G209+('[9]unhcr oda constant'!G209*'[9]oda contribs constant'!$F$105)+('[9]oda contribs constant'!$G$105*'[9]unrwa oda constant'!G209)+('[9]oda contribs constant'!$H$105*'[9]wfp oda constant adj'!G209)+('[9]eu multilat shares constant'!D$72*'[9]eu total ha constant'!G209)+'[9]Imputed CERF'!G209</f>
        <v>0</v>
      </c>
      <c r="E134" s="71">
        <f>'[9]bilat constant'!H209+('[9]unhcr oda constant'!H209*'[9]oda contribs constant'!$I$105)+('[9]oda contribs constant'!$J$105*'[9]unrwa oda constant'!H209)+('[9]oda contribs constant'!$K$105*'[9]wfp oda constant adj'!H209)+('[9]eu multilat shares constant'!E$72*'[9]eu total ha constant'!H209)+'[9]Imputed CERF'!H209</f>
        <v>0</v>
      </c>
      <c r="F134" s="71">
        <f>'[9]bilat constant'!I209+('[9]unhcr oda constant'!I209*'[9]oda contribs constant'!$L$105)+('[9]oda contribs constant'!$M$105*'[9]unrwa oda constant'!I209)+('[9]oda contribs constant'!$N$105*'[9]wfp oda constant adj'!I209)+('[9]eu multilat shares constant'!F$72*'[9]eu total ha constant'!I209)+'[9]Imputed CERF'!I209</f>
        <v>0</v>
      </c>
      <c r="G134" s="71">
        <f>'[9]bilat constant'!J209+('[9]unhcr oda constant'!J209*'[9]oda contribs constant'!$O$105)+('[9]oda contribs constant'!$P$105*'[9]unrwa oda constant'!J209)+('[9]oda contribs constant'!$Q$105*'[9]wfp oda constant adj'!J209)+('[9]eu multilat shares constant'!G$72*'[9]eu total ha constant'!J209)+'[9]Imputed CERF'!J209</f>
        <v>0</v>
      </c>
      <c r="H134" s="71">
        <f>'[9]bilat constant'!K209+('[9]unhcr oda constant'!K209*'[9]oda contribs constant'!$R$105)+('[9]oda contribs constant'!$S$105*'[9]unrwa oda constant'!K209)+('[9]oda contribs constant'!$T$105*'[9]wfp oda constant adj'!K209)+('[9]eu multilat shares constant'!H$72*'[9]eu total ha constant'!K209)+'[9]Imputed CERF'!K209</f>
        <v>0</v>
      </c>
      <c r="I134" s="71">
        <f>'[9]bilat constant'!L209+('[9]unhcr oda constant'!L209*'[9]oda contribs constant'!$U$105)+('[9]oda contribs constant'!$V$105*'[9]unrwa oda constant'!L209)+('[9]oda contribs constant'!$W$105*'[9]wfp oda constant adj'!L209)+('[9]eu multilat shares constant'!I$72*'[9]eu total ha constant'!L209)+'[9]Imputed CERF'!L209</f>
        <v>0</v>
      </c>
      <c r="J134" s="71">
        <f>'[9]bilat constant'!M209+('[9]unhcr oda constant'!M209*'[9]oda contribs constant'!$X$105)+('[9]oda contribs constant'!$Y$105*'[9]unrwa oda constant'!M209)+('[9]oda contribs constant'!$Z$105*'[9]wfp oda constant adj'!M209)+('[9]eu multilat shares constant'!J$72*'[9]eu total ha constant'!M209)+'[9]Imputed CERF'!M209</f>
        <v>0</v>
      </c>
      <c r="K134" s="71">
        <f>'[9]bilat constant'!N209+('[9]unhcr oda constant'!N209*'[9]oda contribs constant'!$AA$105)+('[9]oda contribs constant'!$AB$105*'[9]unrwa oda constant'!N209)+('[9]oda contribs constant'!$AC$105*'[9]wfp oda constant adj'!N209)+('[9]eu multilat shares constant'!K$72*'[9]eu total ha constant'!N209)+'[9]Imputed CERF'!N209</f>
        <v>0</v>
      </c>
      <c r="L134" s="71">
        <f>'[9]bilat constant'!O209+('[9]unhcr oda constant'!O209*'[9]oda contribs constant'!$AD$105)+('[9]oda contribs constant'!$AE$105*'[9]unrwa oda constant'!O209)+('[9]oda contribs constant'!$AF$105*'[9]wfp oda constant adj'!O209)+('[9]eu multilat shares constant'!L$72*'[9]eu total ha constant'!O209)+'[9]Imputed CERF'!O209</f>
        <v>0.01</v>
      </c>
      <c r="M134" s="71">
        <f>'[9]bilat constant'!P209+('[9]unhcr oda constant'!P209*'[9]oda contribs constant'!$AG$105)+('[9]oda contribs constant'!$AH$105*'[9]unrwa oda constant'!P209)+('[9]oda contribs constant'!$AI$105*'[9]wfp oda constant adj'!P209)+('[9]eu multilat shares constant'!M$72*'[9]eu total ha constant'!P209)+'[9]Imputed CERF'!P209</f>
        <v>0</v>
      </c>
      <c r="N134" s="71">
        <f>'[9]bilat constant'!Q209+('[9]unhcr oda constant'!Q209*'[9]oda contribs constant'!$AJ$105)+('[9]oda contribs constant'!$AK$105*'[9]unrwa oda constant'!Q209)+('[9]oda contribs constant'!$AL$105*'[9]wfp oda constant adj'!Q209)+('[9]eu multilat shares constant'!N$72*'[9]eu total ha constant'!Q209)+'[9]Imputed CERF'!Q209</f>
        <v>0</v>
      </c>
      <c r="O134" s="71">
        <f>'[9]bilat constant'!R209+('[9]unhcr oda constant'!R209*'[9]oda contribs constant'!$AM$105)+('[9]oda contribs constant'!$AN$105*'[9]unrwa oda constant'!R209)+('[9]oda contribs constant'!$AO$105*'[9]wfp oda constant adj'!R209)+('[9]eu multilat shares constant'!O$72*'[9]eu total ha constant'!R209)+'[9]Imputed CERF'!R209</f>
        <v>0</v>
      </c>
      <c r="P134" s="71">
        <f>'[9]bilat constant'!S209+('[9]unhcr oda constant'!S209*'[9]oda contribs constant'!$AP$105)+('[9]oda contribs constant'!$AQ$105*'[9]unrwa oda constant'!S209)+('[9]oda contribs constant'!$AR$105*'[9]wfp oda constant adj'!S209)+('[9]eu multilat shares constant'!P$72*'[9]eu total ha constant'!S209)+'[9]Imputed CERF'!S209</f>
        <v>0</v>
      </c>
      <c r="Q134" s="71">
        <f>'[9]bilat constant'!T209+('[9]unhcr oda constant'!T209*'[9]oda contribs constant'!$AS$105)+('[9]oda contribs constant'!$AT$105*'[9]unrwa oda constant'!T209)+('[9]oda contribs constant'!$AU$105*'[9]wfp oda constant adj'!T209)+('[9]eu multilat shares constant'!Q$72*'[9]eu total ha constant'!T209)+'[9]Imputed CERF'!T209</f>
        <v>0</v>
      </c>
      <c r="S134" s="74" t="e">
        <f t="shared" si="2"/>
        <v>#DIV/0!</v>
      </c>
    </row>
    <row r="135" spans="1:19" ht="13.5">
      <c r="A135" s="7" t="s">
        <v>169</v>
      </c>
      <c r="B135" s="91" t="s">
        <v>99</v>
      </c>
      <c r="C135" s="71">
        <f>'[9]bilat constant'!F210+('[9]unhcr oda constant'!F210*'[9]oda contribs constant'!$C$105)+('[9]oda contribs constant'!$D$105*'[9]unrwa oda constant'!F210)+('[9]oda contribs constant'!$E$105*'[9]wfp oda constant adj'!F210)+('[9]eu multilat shares constant'!C$72*'[9]eu total ha constant'!F210)+'[9]Imputed CERF'!F210</f>
        <v>0</v>
      </c>
      <c r="D135" s="71">
        <f>'[9]bilat constant'!G210+('[9]unhcr oda constant'!G210*'[9]oda contribs constant'!$F$105)+('[9]oda contribs constant'!$G$105*'[9]unrwa oda constant'!G210)+('[9]oda contribs constant'!$H$105*'[9]wfp oda constant adj'!G210)+('[9]eu multilat shares constant'!D$72*'[9]eu total ha constant'!G210)+'[9]Imputed CERF'!G210</f>
        <v>0</v>
      </c>
      <c r="E135" s="71">
        <f>'[9]bilat constant'!H210+('[9]unhcr oda constant'!H210*'[9]oda contribs constant'!$I$105)+('[9]oda contribs constant'!$J$105*'[9]unrwa oda constant'!H210)+('[9]oda contribs constant'!$K$105*'[9]wfp oda constant adj'!H210)+('[9]eu multilat shares constant'!E$72*'[9]eu total ha constant'!H210)+'[9]Imputed CERF'!H210</f>
        <v>0</v>
      </c>
      <c r="F135" s="71">
        <f>'[9]bilat constant'!I210+('[9]unhcr oda constant'!I210*'[9]oda contribs constant'!$L$105)+('[9]oda contribs constant'!$M$105*'[9]unrwa oda constant'!I210)+('[9]oda contribs constant'!$N$105*'[9]wfp oda constant adj'!I210)+('[9]eu multilat shares constant'!F$72*'[9]eu total ha constant'!I210)+'[9]Imputed CERF'!I210</f>
        <v>0</v>
      </c>
      <c r="G135" s="71">
        <f>'[9]bilat constant'!J210+('[9]unhcr oda constant'!J210*'[9]oda contribs constant'!$O$105)+('[9]oda contribs constant'!$P$105*'[9]unrwa oda constant'!J210)+('[9]oda contribs constant'!$Q$105*'[9]wfp oda constant adj'!J210)+('[9]eu multilat shares constant'!G$72*'[9]eu total ha constant'!J210)+'[9]Imputed CERF'!J210</f>
        <v>0</v>
      </c>
      <c r="H135" s="71">
        <f>'[9]bilat constant'!K210+('[9]unhcr oda constant'!K210*'[9]oda contribs constant'!$R$105)+('[9]oda contribs constant'!$S$105*'[9]unrwa oda constant'!K210)+('[9]oda contribs constant'!$T$105*'[9]wfp oda constant adj'!K210)+('[9]eu multilat shares constant'!H$72*'[9]eu total ha constant'!K210)+'[9]Imputed CERF'!K210</f>
        <v>0</v>
      </c>
      <c r="I135" s="71">
        <f>'[9]bilat constant'!L210+('[9]unhcr oda constant'!L210*'[9]oda contribs constant'!$U$105)+('[9]oda contribs constant'!$V$105*'[9]unrwa oda constant'!L210)+('[9]oda contribs constant'!$W$105*'[9]wfp oda constant adj'!L210)+('[9]eu multilat shares constant'!I$72*'[9]eu total ha constant'!L210)+'[9]Imputed CERF'!L210</f>
        <v>0</v>
      </c>
      <c r="J135" s="71">
        <f>'[9]bilat constant'!M210+('[9]unhcr oda constant'!M210*'[9]oda contribs constant'!$X$105)+('[9]oda contribs constant'!$Y$105*'[9]unrwa oda constant'!M210)+('[9]oda contribs constant'!$Z$105*'[9]wfp oda constant adj'!M210)+('[9]eu multilat shares constant'!J$72*'[9]eu total ha constant'!M210)+'[9]Imputed CERF'!M210</f>
        <v>0</v>
      </c>
      <c r="K135" s="71">
        <f>'[9]bilat constant'!N210+('[9]unhcr oda constant'!N210*'[9]oda contribs constant'!$AA$105)+('[9]oda contribs constant'!$AB$105*'[9]unrwa oda constant'!N210)+('[9]oda contribs constant'!$AC$105*'[9]wfp oda constant adj'!N210)+('[9]eu multilat shares constant'!K$72*'[9]eu total ha constant'!N210)+'[9]Imputed CERF'!N210</f>
        <v>0</v>
      </c>
      <c r="L135" s="71">
        <f>'[9]bilat constant'!O210+('[9]unhcr oda constant'!O210*'[9]oda contribs constant'!$AD$105)+('[9]oda contribs constant'!$AE$105*'[9]unrwa oda constant'!O210)+('[9]oda contribs constant'!$AF$105*'[9]wfp oda constant adj'!O210)+('[9]eu multilat shares constant'!L$72*'[9]eu total ha constant'!O210)+'[9]Imputed CERF'!O210</f>
        <v>0</v>
      </c>
      <c r="M135" s="71">
        <f>'[9]bilat constant'!P210+('[9]unhcr oda constant'!P210*'[9]oda contribs constant'!$AG$105)+('[9]oda contribs constant'!$AH$105*'[9]unrwa oda constant'!P210)+('[9]oda contribs constant'!$AI$105*'[9]wfp oda constant adj'!P210)+('[9]eu multilat shares constant'!M$72*'[9]eu total ha constant'!P210)+'[9]Imputed CERF'!P210</f>
        <v>0</v>
      </c>
      <c r="N135" s="71">
        <f>'[9]bilat constant'!Q210+('[9]unhcr oda constant'!Q210*'[9]oda contribs constant'!$AJ$105)+('[9]oda contribs constant'!$AK$105*'[9]unrwa oda constant'!Q210)+('[9]oda contribs constant'!$AL$105*'[9]wfp oda constant adj'!Q210)+('[9]eu multilat shares constant'!N$72*'[9]eu total ha constant'!Q210)+'[9]Imputed CERF'!Q210</f>
        <v>0</v>
      </c>
      <c r="O135" s="71">
        <f>'[9]bilat constant'!R210+('[9]unhcr oda constant'!R210*'[9]oda contribs constant'!$AM$105)+('[9]oda contribs constant'!$AN$105*'[9]unrwa oda constant'!R210)+('[9]oda contribs constant'!$AO$105*'[9]wfp oda constant adj'!R210)+('[9]eu multilat shares constant'!O$72*'[9]eu total ha constant'!R210)+'[9]Imputed CERF'!R210</f>
        <v>0</v>
      </c>
      <c r="P135" s="71">
        <f>'[9]bilat constant'!S210+('[9]unhcr oda constant'!S210*'[9]oda contribs constant'!$AP$105)+('[9]oda contribs constant'!$AQ$105*'[9]unrwa oda constant'!S210)+('[9]oda contribs constant'!$AR$105*'[9]wfp oda constant adj'!S210)+('[9]eu multilat shares constant'!P$72*'[9]eu total ha constant'!S210)+'[9]Imputed CERF'!S210</f>
        <v>0</v>
      </c>
      <c r="Q135" s="71">
        <f>'[9]bilat constant'!T210+('[9]unhcr oda constant'!T210*'[9]oda contribs constant'!$AS$105)+('[9]oda contribs constant'!$AT$105*'[9]unrwa oda constant'!T210)+('[9]oda contribs constant'!$AU$105*'[9]wfp oda constant adj'!T210)+('[9]eu multilat shares constant'!Q$72*'[9]eu total ha constant'!T210)+'[9]Imputed CERF'!T210</f>
        <v>0</v>
      </c>
      <c r="S135" s="74" t="e">
        <f t="shared" si="2"/>
        <v>#DIV/0!</v>
      </c>
    </row>
    <row r="136" spans="1:19" ht="13.5">
      <c r="A136" s="7" t="s">
        <v>67</v>
      </c>
      <c r="B136" s="91" t="s">
        <v>99</v>
      </c>
      <c r="C136" s="71">
        <f>'[9]bilat constant'!F191+('[9]unhcr oda constant'!F191*'[9]oda contribs constant'!$C$105)+('[9]oda contribs constant'!$D$105*'[9]unrwa oda constant'!F191)+('[9]oda contribs constant'!$E$105*'[9]wfp oda constant adj'!F191)+('[9]eu multilat shares constant'!C$72*'[9]eu total ha constant'!F191)+'[9]Imputed CERF'!F191</f>
        <v>0</v>
      </c>
      <c r="D136" s="71">
        <f>'[9]bilat constant'!G191+('[9]unhcr oda constant'!G191*'[9]oda contribs constant'!$F$105)+('[9]oda contribs constant'!$G$105*'[9]unrwa oda constant'!G191)+('[9]oda contribs constant'!$H$105*'[9]wfp oda constant adj'!G191)+('[9]eu multilat shares constant'!D$72*'[9]eu total ha constant'!G191)+'[9]Imputed CERF'!G191</f>
        <v>0</v>
      </c>
      <c r="E136" s="71">
        <f>'[9]bilat constant'!H191+('[9]unhcr oda constant'!H191*'[9]oda contribs constant'!$I$105)+('[9]oda contribs constant'!$J$105*'[9]unrwa oda constant'!H191)+('[9]oda contribs constant'!$K$105*'[9]wfp oda constant adj'!H191)+('[9]eu multilat shares constant'!E$72*'[9]eu total ha constant'!H191)+'[9]Imputed CERF'!H191</f>
        <v>0</v>
      </c>
      <c r="F136" s="71">
        <f>'[9]bilat constant'!I191+('[9]unhcr oda constant'!I191*'[9]oda contribs constant'!$L$105)+('[9]oda contribs constant'!$M$105*'[9]unrwa oda constant'!I191)+('[9]oda contribs constant'!$N$105*'[9]wfp oda constant adj'!I191)+('[9]eu multilat shares constant'!F$72*'[9]eu total ha constant'!I191)+'[9]Imputed CERF'!I191</f>
        <v>0</v>
      </c>
      <c r="G136" s="71">
        <f>'[9]bilat constant'!J191+('[9]unhcr oda constant'!J191*'[9]oda contribs constant'!$O$105)+('[9]oda contribs constant'!$P$105*'[9]unrwa oda constant'!J191)+('[9]oda contribs constant'!$Q$105*'[9]wfp oda constant adj'!J191)+('[9]eu multilat shares constant'!G$72*'[9]eu total ha constant'!J191)+'[9]Imputed CERF'!J191</f>
        <v>0</v>
      </c>
      <c r="H136" s="71">
        <f>'[9]bilat constant'!K191+('[9]unhcr oda constant'!K191*'[9]oda contribs constant'!$R$105)+('[9]oda contribs constant'!$S$105*'[9]unrwa oda constant'!K191)+('[9]oda contribs constant'!$T$105*'[9]wfp oda constant adj'!K191)+('[9]eu multilat shares constant'!H$72*'[9]eu total ha constant'!K191)+'[9]Imputed CERF'!K191</f>
        <v>0</v>
      </c>
      <c r="I136" s="71">
        <f>'[9]bilat constant'!L191+('[9]unhcr oda constant'!L191*'[9]oda contribs constant'!$U$105)+('[9]oda contribs constant'!$V$105*'[9]unrwa oda constant'!L191)+('[9]oda contribs constant'!$W$105*'[9]wfp oda constant adj'!L191)+('[9]eu multilat shares constant'!I$72*'[9]eu total ha constant'!L191)+'[9]Imputed CERF'!L191</f>
        <v>0</v>
      </c>
      <c r="J136" s="71">
        <f>'[9]bilat constant'!M191+('[9]unhcr oda constant'!M191*'[9]oda contribs constant'!$X$105)+('[9]oda contribs constant'!$Y$105*'[9]unrwa oda constant'!M191)+('[9]oda contribs constant'!$Z$105*'[9]wfp oda constant adj'!M191)+('[9]eu multilat shares constant'!J$72*'[9]eu total ha constant'!M191)+'[9]Imputed CERF'!M191</f>
        <v>0</v>
      </c>
      <c r="K136" s="71">
        <f>'[9]bilat constant'!N191+('[9]unhcr oda constant'!N191*'[9]oda contribs constant'!$AA$105)+('[9]oda contribs constant'!$AB$105*'[9]unrwa oda constant'!N191)+('[9]oda contribs constant'!$AC$105*'[9]wfp oda constant adj'!N191)+('[9]eu multilat shares constant'!K$72*'[9]eu total ha constant'!N191)+'[9]Imputed CERF'!N191</f>
        <v>0</v>
      </c>
      <c r="L136" s="71">
        <f>'[9]bilat constant'!O191+('[9]unhcr oda constant'!O191*'[9]oda contribs constant'!$AD$105)+('[9]oda contribs constant'!$AE$105*'[9]unrwa oda constant'!O191)+('[9]oda contribs constant'!$AF$105*'[9]wfp oda constant adj'!O191)+('[9]eu multilat shares constant'!L$72*'[9]eu total ha constant'!O191)+'[9]Imputed CERF'!O191</f>
        <v>0</v>
      </c>
      <c r="M136" s="71">
        <f>'[9]bilat constant'!P191+('[9]unhcr oda constant'!P191*'[9]oda contribs constant'!$AG$105)+('[9]oda contribs constant'!$AH$105*'[9]unrwa oda constant'!P191)+('[9]oda contribs constant'!$AI$105*'[9]wfp oda constant adj'!P191)+('[9]eu multilat shares constant'!M$72*'[9]eu total ha constant'!P191)+'[9]Imputed CERF'!P191</f>
        <v>0</v>
      </c>
      <c r="N136" s="71">
        <f>'[9]bilat constant'!Q191+('[9]unhcr oda constant'!Q191*'[9]oda contribs constant'!$AJ$105)+('[9]oda contribs constant'!$AK$105*'[9]unrwa oda constant'!Q191)+('[9]oda contribs constant'!$AL$105*'[9]wfp oda constant adj'!Q191)+('[9]eu multilat shares constant'!N$72*'[9]eu total ha constant'!Q191)+'[9]Imputed CERF'!Q191</f>
        <v>0</v>
      </c>
      <c r="O136" s="71">
        <f>'[9]bilat constant'!R191+('[9]unhcr oda constant'!R191*'[9]oda contribs constant'!$AM$105)+('[9]oda contribs constant'!$AN$105*'[9]unrwa oda constant'!R191)+('[9]oda contribs constant'!$AO$105*'[9]wfp oda constant adj'!R191)+('[9]eu multilat shares constant'!O$72*'[9]eu total ha constant'!R191)+'[9]Imputed CERF'!R191</f>
        <v>0</v>
      </c>
      <c r="P136" s="71">
        <f>'[9]bilat constant'!S191+('[9]unhcr oda constant'!S191*'[9]oda contribs constant'!$AP$105)+('[9]oda contribs constant'!$AQ$105*'[9]unrwa oda constant'!S191)+('[9]oda contribs constant'!$AR$105*'[9]wfp oda constant adj'!S191)+('[9]eu multilat shares constant'!P$72*'[9]eu total ha constant'!S191)+'[9]Imputed CERF'!S191</f>
        <v>0</v>
      </c>
      <c r="Q136" s="71">
        <f>'[9]bilat constant'!T191+('[9]unhcr oda constant'!T191*'[9]oda contribs constant'!$AS$105)+('[9]oda contribs constant'!$AT$105*'[9]unrwa oda constant'!T191)+('[9]oda contribs constant'!$AU$105*'[9]wfp oda constant adj'!T191)+('[9]eu multilat shares constant'!Q$72*'[9]eu total ha constant'!T191)+'[9]Imputed CERF'!T191</f>
        <v>0</v>
      </c>
      <c r="S136" s="74" t="e">
        <f t="shared" si="2"/>
        <v>#DIV/0!</v>
      </c>
    </row>
    <row r="137" spans="1:19" ht="13.5">
      <c r="A137" s="7" t="s">
        <v>29</v>
      </c>
      <c r="B137" s="91" t="s">
        <v>99</v>
      </c>
      <c r="C137" s="71">
        <f>'[9]bilat constant'!F175+('[9]unhcr oda constant'!F175*'[9]oda contribs constant'!$C$105)+('[9]oda contribs constant'!$D$105*'[9]unrwa oda constant'!F175)+('[9]oda contribs constant'!$E$105*'[9]wfp oda constant adj'!F175)+('[9]eu multilat shares constant'!C$72*'[9]eu total ha constant'!F175)+'[9]Imputed CERF'!F175</f>
        <v>2.583907978662174</v>
      </c>
      <c r="D137" s="71">
        <f>'[9]bilat constant'!G175+('[9]unhcr oda constant'!G175*'[9]oda contribs constant'!$F$105)+('[9]oda contribs constant'!$G$105*'[9]unrwa oda constant'!G175)+('[9]oda contribs constant'!$H$105*'[9]wfp oda constant adj'!G175)+('[9]eu multilat shares constant'!D$72*'[9]eu total ha constant'!G175)+'[9]Imputed CERF'!G175</f>
        <v>2.401615831313564</v>
      </c>
      <c r="E137" s="71">
        <f>'[9]bilat constant'!H175+('[9]unhcr oda constant'!H175*'[9]oda contribs constant'!$I$105)+('[9]oda contribs constant'!$J$105*'[9]unrwa oda constant'!H175)+('[9]oda contribs constant'!$K$105*'[9]wfp oda constant adj'!H175)+('[9]eu multilat shares constant'!E$72*'[9]eu total ha constant'!H175)+'[9]Imputed CERF'!H175</f>
        <v>3.4425647299172706</v>
      </c>
      <c r="F137" s="71">
        <f>'[9]bilat constant'!I175+('[9]unhcr oda constant'!I175*'[9]oda contribs constant'!$L$105)+('[9]oda contribs constant'!$M$105*'[9]unrwa oda constant'!I175)+('[9]oda contribs constant'!$N$105*'[9]wfp oda constant adj'!I175)+('[9]eu multilat shares constant'!F$72*'[9]eu total ha constant'!I175)+'[9]Imputed CERF'!I175</f>
        <v>2.25684401538992</v>
      </c>
      <c r="G137" s="71">
        <f>'[9]bilat constant'!J175+('[9]unhcr oda constant'!J175*'[9]oda contribs constant'!$O$105)+('[9]oda contribs constant'!$P$105*'[9]unrwa oda constant'!J175)+('[9]oda contribs constant'!$Q$105*'[9]wfp oda constant adj'!J175)+('[9]eu multilat shares constant'!G$72*'[9]eu total ha constant'!J175)+'[9]Imputed CERF'!J175</f>
        <v>2.3681624109229666</v>
      </c>
      <c r="H137" s="71">
        <f>'[9]bilat constant'!K175+('[9]unhcr oda constant'!K175*'[9]oda contribs constant'!$R$105)+('[9]oda contribs constant'!$S$105*'[9]unrwa oda constant'!K175)+('[9]oda contribs constant'!$T$105*'[9]wfp oda constant adj'!K175)+('[9]eu multilat shares constant'!H$72*'[9]eu total ha constant'!K175)+'[9]Imputed CERF'!K175</f>
        <v>3.0279583133999015</v>
      </c>
      <c r="I137" s="71">
        <f>'[9]bilat constant'!L175+('[9]unhcr oda constant'!L175*'[9]oda contribs constant'!$U$105)+('[9]oda contribs constant'!$V$105*'[9]unrwa oda constant'!L175)+('[9]oda contribs constant'!$W$105*'[9]wfp oda constant adj'!L175)+('[9]eu multilat shares constant'!I$72*'[9]eu total ha constant'!L175)+'[9]Imputed CERF'!L175</f>
        <v>19.72300235165711</v>
      </c>
      <c r="J137" s="71">
        <f>'[9]bilat constant'!M175+('[9]unhcr oda constant'!M175*'[9]oda contribs constant'!$X$105)+('[9]oda contribs constant'!$Y$105*'[9]unrwa oda constant'!M175)+('[9]oda contribs constant'!$Z$105*'[9]wfp oda constant adj'!M175)+('[9]eu multilat shares constant'!J$72*'[9]eu total ha constant'!M175)+'[9]Imputed CERF'!M175</f>
        <v>6.179163512984518</v>
      </c>
      <c r="K137" s="71">
        <f>'[9]bilat constant'!N175+('[9]unhcr oda constant'!N175*'[9]oda contribs constant'!$AA$105)+('[9]oda contribs constant'!$AB$105*'[9]unrwa oda constant'!N175)+('[9]oda contribs constant'!$AC$105*'[9]wfp oda constant adj'!N175)+('[9]eu multilat shares constant'!K$72*'[9]eu total ha constant'!N175)+'[9]Imputed CERF'!N175</f>
        <v>6.7643988532371955</v>
      </c>
      <c r="L137" s="71">
        <f>'[9]bilat constant'!O175+('[9]unhcr oda constant'!O175*'[9]oda contribs constant'!$AD$105)+('[9]oda contribs constant'!$AE$105*'[9]unrwa oda constant'!O175)+('[9]oda contribs constant'!$AF$105*'[9]wfp oda constant adj'!O175)+('[9]eu multilat shares constant'!L$72*'[9]eu total ha constant'!O175)+'[9]Imputed CERF'!O175</f>
        <v>3.4454033948322618</v>
      </c>
      <c r="M137" s="71">
        <f>'[9]bilat constant'!P175+('[9]unhcr oda constant'!P175*'[9]oda contribs constant'!$AG$105)+('[9]oda contribs constant'!$AH$105*'[9]unrwa oda constant'!P175)+('[9]oda contribs constant'!$AI$105*'[9]wfp oda constant adj'!P175)+('[9]eu multilat shares constant'!M$72*'[9]eu total ha constant'!P175)+'[9]Imputed CERF'!P175</f>
        <v>30.197518532278494</v>
      </c>
      <c r="N137" s="71">
        <f>'[9]bilat constant'!Q175+('[9]unhcr oda constant'!Q175*'[9]oda contribs constant'!$AJ$105)+('[9]oda contribs constant'!$AK$105*'[9]unrwa oda constant'!Q175)+('[9]oda contribs constant'!$AL$105*'[9]wfp oda constant adj'!Q175)+('[9]eu multilat shares constant'!N$72*'[9]eu total ha constant'!Q175)+'[9]Imputed CERF'!Q175</f>
        <v>54.67763079008698</v>
      </c>
      <c r="O137" s="71">
        <f>'[9]bilat constant'!R175+('[9]unhcr oda constant'!R175*'[9]oda contribs constant'!$AM$105)+('[9]oda contribs constant'!$AN$105*'[9]unrwa oda constant'!R175)+('[9]oda contribs constant'!$AO$105*'[9]wfp oda constant adj'!R175)+('[9]eu multilat shares constant'!O$72*'[9]eu total ha constant'!R175)+'[9]Imputed CERF'!R175</f>
        <v>16.76601734104143</v>
      </c>
      <c r="P137" s="71">
        <f>'[9]bilat constant'!S175+('[9]unhcr oda constant'!S175*'[9]oda contribs constant'!$AP$105)+('[9]oda contribs constant'!$AQ$105*'[9]unrwa oda constant'!S175)+('[9]oda contribs constant'!$AR$105*'[9]wfp oda constant adj'!S175)+('[9]eu multilat shares constant'!P$72*'[9]eu total ha constant'!S175)+'[9]Imputed CERF'!S175</f>
        <v>10.552305148346962</v>
      </c>
      <c r="Q137" s="71">
        <f>'[9]bilat constant'!T175+('[9]unhcr oda constant'!T175*'[9]oda contribs constant'!$AS$105)+('[9]oda contribs constant'!$AT$105*'[9]unrwa oda constant'!T175)+('[9]oda contribs constant'!$AU$105*'[9]wfp oda constant adj'!T175)+('[9]eu multilat shares constant'!Q$72*'[9]eu total ha constant'!T175)+'[9]Imputed CERF'!T175</f>
        <v>45.85455301700815</v>
      </c>
      <c r="S137" s="74">
        <f t="shared" si="2"/>
        <v>3.3454536589279122</v>
      </c>
    </row>
    <row r="138" spans="1:19" ht="13.5">
      <c r="A138" s="7" t="s">
        <v>170</v>
      </c>
      <c r="B138" s="91" t="s">
        <v>99</v>
      </c>
      <c r="C138" s="71">
        <f>'[9]bilat constant'!F211+('[9]unhcr oda constant'!F211*'[9]oda contribs constant'!$C$105)+('[9]oda contribs constant'!$D$105*'[9]unrwa oda constant'!F211)+('[9]oda contribs constant'!$E$105*'[9]wfp oda constant adj'!F211)+('[9]eu multilat shares constant'!C$72*'[9]eu total ha constant'!F211)+'[9]Imputed CERF'!F211</f>
        <v>0</v>
      </c>
      <c r="D138" s="71">
        <f>'[9]bilat constant'!G211+('[9]unhcr oda constant'!G211*'[9]oda contribs constant'!$F$105)+('[9]oda contribs constant'!$G$105*'[9]unrwa oda constant'!G211)+('[9]oda contribs constant'!$H$105*'[9]wfp oda constant adj'!G211)+('[9]eu multilat shares constant'!D$72*'[9]eu total ha constant'!G211)+'[9]Imputed CERF'!G211</f>
        <v>0</v>
      </c>
      <c r="E138" s="71">
        <f>'[9]bilat constant'!H211+('[9]unhcr oda constant'!H211*'[9]oda contribs constant'!$I$105)+('[9]oda contribs constant'!$J$105*'[9]unrwa oda constant'!H211)+('[9]oda contribs constant'!$K$105*'[9]wfp oda constant adj'!H211)+('[9]eu multilat shares constant'!E$72*'[9]eu total ha constant'!H211)+'[9]Imputed CERF'!H211</f>
        <v>0</v>
      </c>
      <c r="F138" s="71">
        <f>'[9]bilat constant'!I211+('[9]unhcr oda constant'!I211*'[9]oda contribs constant'!$L$105)+('[9]oda contribs constant'!$M$105*'[9]unrwa oda constant'!I211)+('[9]oda contribs constant'!$N$105*'[9]wfp oda constant adj'!I211)+('[9]eu multilat shares constant'!F$72*'[9]eu total ha constant'!I211)+'[9]Imputed CERF'!I211</f>
        <v>0</v>
      </c>
      <c r="G138" s="71">
        <f>'[9]bilat constant'!J211+('[9]unhcr oda constant'!J211*'[9]oda contribs constant'!$O$105)+('[9]oda contribs constant'!$P$105*'[9]unrwa oda constant'!J211)+('[9]oda contribs constant'!$Q$105*'[9]wfp oda constant adj'!J211)+('[9]eu multilat shares constant'!G$72*'[9]eu total ha constant'!J211)+'[9]Imputed CERF'!J211</f>
        <v>0</v>
      </c>
      <c r="H138" s="71">
        <f>'[9]bilat constant'!K211+('[9]unhcr oda constant'!K211*'[9]oda contribs constant'!$R$105)+('[9]oda contribs constant'!$S$105*'[9]unrwa oda constant'!K211)+('[9]oda contribs constant'!$T$105*'[9]wfp oda constant adj'!K211)+('[9]eu multilat shares constant'!H$72*'[9]eu total ha constant'!K211)+'[9]Imputed CERF'!K211</f>
        <v>0</v>
      </c>
      <c r="I138" s="71">
        <f>'[9]bilat constant'!L211+('[9]unhcr oda constant'!L211*'[9]oda contribs constant'!$U$105)+('[9]oda contribs constant'!$V$105*'[9]unrwa oda constant'!L211)+('[9]oda contribs constant'!$W$105*'[9]wfp oda constant adj'!L211)+('[9]eu multilat shares constant'!I$72*'[9]eu total ha constant'!L211)+'[9]Imputed CERF'!L211</f>
        <v>0</v>
      </c>
      <c r="J138" s="71">
        <f>'[9]bilat constant'!M211+('[9]unhcr oda constant'!M211*'[9]oda contribs constant'!$X$105)+('[9]oda contribs constant'!$Y$105*'[9]unrwa oda constant'!M211)+('[9]oda contribs constant'!$Z$105*'[9]wfp oda constant adj'!M211)+('[9]eu multilat shares constant'!J$72*'[9]eu total ha constant'!M211)+'[9]Imputed CERF'!M211</f>
        <v>0</v>
      </c>
      <c r="K138" s="71">
        <f>'[9]bilat constant'!N211+('[9]unhcr oda constant'!N211*'[9]oda contribs constant'!$AA$105)+('[9]oda contribs constant'!$AB$105*'[9]unrwa oda constant'!N211)+('[9]oda contribs constant'!$AC$105*'[9]wfp oda constant adj'!N211)+('[9]eu multilat shares constant'!K$72*'[9]eu total ha constant'!N211)+'[9]Imputed CERF'!N211</f>
        <v>0</v>
      </c>
      <c r="L138" s="71">
        <f>'[9]bilat constant'!O211+('[9]unhcr oda constant'!O211*'[9]oda contribs constant'!$AD$105)+('[9]oda contribs constant'!$AE$105*'[9]unrwa oda constant'!O211)+('[9]oda contribs constant'!$AF$105*'[9]wfp oda constant adj'!O211)+('[9]eu multilat shares constant'!L$72*'[9]eu total ha constant'!O211)+'[9]Imputed CERF'!O211</f>
        <v>0</v>
      </c>
      <c r="M138" s="71">
        <f>'[9]bilat constant'!P211+('[9]unhcr oda constant'!P211*'[9]oda contribs constant'!$AG$105)+('[9]oda contribs constant'!$AH$105*'[9]unrwa oda constant'!P211)+('[9]oda contribs constant'!$AI$105*'[9]wfp oda constant adj'!P211)+('[9]eu multilat shares constant'!M$72*'[9]eu total ha constant'!P211)+'[9]Imputed CERF'!P211</f>
        <v>0</v>
      </c>
      <c r="N138" s="71">
        <f>'[9]bilat constant'!Q211+('[9]unhcr oda constant'!Q211*'[9]oda contribs constant'!$AJ$105)+('[9]oda contribs constant'!$AK$105*'[9]unrwa oda constant'!Q211)+('[9]oda contribs constant'!$AL$105*'[9]wfp oda constant adj'!Q211)+('[9]eu multilat shares constant'!N$72*'[9]eu total ha constant'!Q211)+'[9]Imputed CERF'!Q211</f>
        <v>0</v>
      </c>
      <c r="O138" s="71">
        <f>'[9]bilat constant'!R211+('[9]unhcr oda constant'!R211*'[9]oda contribs constant'!$AM$105)+('[9]oda contribs constant'!$AN$105*'[9]unrwa oda constant'!R211)+('[9]oda contribs constant'!$AO$105*'[9]wfp oda constant adj'!R211)+('[9]eu multilat shares constant'!O$72*'[9]eu total ha constant'!R211)+'[9]Imputed CERF'!R211</f>
        <v>0</v>
      </c>
      <c r="P138" s="71">
        <f>'[9]bilat constant'!S211+('[9]unhcr oda constant'!S211*'[9]oda contribs constant'!$AP$105)+('[9]oda contribs constant'!$AQ$105*'[9]unrwa oda constant'!S211)+('[9]oda contribs constant'!$AR$105*'[9]wfp oda constant adj'!S211)+('[9]eu multilat shares constant'!P$72*'[9]eu total ha constant'!S211)+'[9]Imputed CERF'!S211</f>
        <v>0.01282972793387575</v>
      </c>
      <c r="Q138" s="71">
        <f>'[9]bilat constant'!T211+('[9]unhcr oda constant'!T211*'[9]oda contribs constant'!$AS$105)+('[9]oda contribs constant'!$AT$105*'[9]unrwa oda constant'!T211)+('[9]oda contribs constant'!$AU$105*'[9]wfp oda constant adj'!T211)+('[9]eu multilat shares constant'!Q$72*'[9]eu total ha constant'!T211)+'[9]Imputed CERF'!T211</f>
        <v>0.06915021962896141</v>
      </c>
      <c r="S138" s="74">
        <f t="shared" si="2"/>
        <v>4.389843025928588</v>
      </c>
    </row>
    <row r="139" spans="1:19" ht="13.5">
      <c r="A139" s="7" t="s">
        <v>271</v>
      </c>
      <c r="B139" s="91" t="s">
        <v>99</v>
      </c>
      <c r="C139" s="71">
        <f>'[9]bilat constant'!F192+('[9]unhcr oda constant'!F192*'[9]oda contribs constant'!$C$105)+('[9]oda contribs constant'!$D$105*'[9]unrwa oda constant'!F192)+('[9]oda contribs constant'!$E$105*'[9]wfp oda constant adj'!F192)+('[9]eu multilat shares constant'!C$72*'[9]eu total ha constant'!F192)+'[9]Imputed CERF'!F192</f>
        <v>5.0060681662601025</v>
      </c>
      <c r="D139" s="71">
        <f>'[9]bilat constant'!G192+('[9]unhcr oda constant'!G192*'[9]oda contribs constant'!$F$105)+('[9]oda contribs constant'!$G$105*'[9]unrwa oda constant'!G192)+('[9]oda contribs constant'!$H$105*'[9]wfp oda constant adj'!G192)+('[9]eu multilat shares constant'!D$72*'[9]eu total ha constant'!G192)+'[9]Imputed CERF'!G192</f>
        <v>6.064665219639442</v>
      </c>
      <c r="E139" s="71">
        <f>'[9]bilat constant'!H192+('[9]unhcr oda constant'!H192*'[9]oda contribs constant'!$I$105)+('[9]oda contribs constant'!$J$105*'[9]unrwa oda constant'!H192)+('[9]oda contribs constant'!$K$105*'[9]wfp oda constant adj'!H192)+('[9]eu multilat shares constant'!E$72*'[9]eu total ha constant'!H192)+'[9]Imputed CERF'!H192</f>
        <v>21.84249531863503</v>
      </c>
      <c r="F139" s="71">
        <f>'[9]bilat constant'!I192+('[9]unhcr oda constant'!I192*'[9]oda contribs constant'!$L$105)+('[9]oda contribs constant'!$M$105*'[9]unrwa oda constant'!I192)+('[9]oda contribs constant'!$N$105*'[9]wfp oda constant adj'!I192)+('[9]eu multilat shares constant'!F$72*'[9]eu total ha constant'!I192)+'[9]Imputed CERF'!I192</f>
        <v>22.337768373305316</v>
      </c>
      <c r="G139" s="71">
        <f>'[9]bilat constant'!J192+('[9]unhcr oda constant'!J192*'[9]oda contribs constant'!$O$105)+('[9]oda contribs constant'!$P$105*'[9]unrwa oda constant'!J192)+('[9]oda contribs constant'!$Q$105*'[9]wfp oda constant adj'!J192)+('[9]eu multilat shares constant'!G$72*'[9]eu total ha constant'!J192)+'[9]Imputed CERF'!J192</f>
        <v>9.606789225480812</v>
      </c>
      <c r="H139" s="71">
        <f>'[9]bilat constant'!K192+('[9]unhcr oda constant'!K192*'[9]oda contribs constant'!$R$105)+('[9]oda contribs constant'!$S$105*'[9]unrwa oda constant'!K192)+('[9]oda contribs constant'!$T$105*'[9]wfp oda constant adj'!K192)+('[9]eu multilat shares constant'!H$72*'[9]eu total ha constant'!K192)+'[9]Imputed CERF'!K192</f>
        <v>18.047620283081717</v>
      </c>
      <c r="I139" s="71">
        <f>'[9]bilat constant'!L192+('[9]unhcr oda constant'!L192*'[9]oda contribs constant'!$U$105)+('[9]oda contribs constant'!$V$105*'[9]unrwa oda constant'!L192)+('[9]oda contribs constant'!$W$105*'[9]wfp oda constant adj'!L192)+('[9]eu multilat shares constant'!I$72*'[9]eu total ha constant'!L192)+'[9]Imputed CERF'!L192</f>
        <v>28.18580836426059</v>
      </c>
      <c r="J139" s="71">
        <f>'[9]bilat constant'!M192+('[9]unhcr oda constant'!M192*'[9]oda contribs constant'!$X$105)+('[9]oda contribs constant'!$Y$105*'[9]unrwa oda constant'!M192)+('[9]oda contribs constant'!$Z$105*'[9]wfp oda constant adj'!M192)+('[9]eu multilat shares constant'!J$72*'[9]eu total ha constant'!M192)+'[9]Imputed CERF'!M192</f>
        <v>38.55358471789948</v>
      </c>
      <c r="K139" s="71">
        <f>'[9]bilat constant'!N192+('[9]unhcr oda constant'!N192*'[9]oda contribs constant'!$AA$105)+('[9]oda contribs constant'!$AB$105*'[9]unrwa oda constant'!N192)+('[9]oda contribs constant'!$AC$105*'[9]wfp oda constant adj'!N192)+('[9]eu multilat shares constant'!K$72*'[9]eu total ha constant'!N192)+'[9]Imputed CERF'!N192</f>
        <v>43.94469951381145</v>
      </c>
      <c r="L139" s="71">
        <f>'[9]bilat constant'!O192+('[9]unhcr oda constant'!O192*'[9]oda contribs constant'!$AD$105)+('[9]oda contribs constant'!$AE$105*'[9]unrwa oda constant'!O192)+('[9]oda contribs constant'!$AF$105*'[9]wfp oda constant adj'!O192)+('[9]eu multilat shares constant'!L$72*'[9]eu total ha constant'!O192)+'[9]Imputed CERF'!O192</f>
        <v>46.22088882852945</v>
      </c>
      <c r="M139" s="71">
        <f>'[9]bilat constant'!P192+('[9]unhcr oda constant'!P192*'[9]oda contribs constant'!$AG$105)+('[9]oda contribs constant'!$AH$105*'[9]unrwa oda constant'!P192)+('[9]oda contribs constant'!$AI$105*'[9]wfp oda constant adj'!P192)+('[9]eu multilat shares constant'!M$72*'[9]eu total ha constant'!P192)+'[9]Imputed CERF'!P192</f>
        <v>50.570430582737686</v>
      </c>
      <c r="N139" s="71">
        <f>'[9]bilat constant'!Q192+('[9]unhcr oda constant'!Q192*'[9]oda contribs constant'!$AJ$105)+('[9]oda contribs constant'!$AK$105*'[9]unrwa oda constant'!Q192)+('[9]oda contribs constant'!$AL$105*'[9]wfp oda constant adj'!Q192)+('[9]eu multilat shares constant'!N$72*'[9]eu total ha constant'!Q192)+'[9]Imputed CERF'!Q192</f>
        <v>100.36721847561681</v>
      </c>
      <c r="O139" s="71">
        <f>'[9]bilat constant'!R192+('[9]unhcr oda constant'!R192*'[9]oda contribs constant'!$AM$105)+('[9]oda contribs constant'!$AN$105*'[9]unrwa oda constant'!R192)+('[9]oda contribs constant'!$AO$105*'[9]wfp oda constant adj'!R192)+('[9]eu multilat shares constant'!O$72*'[9]eu total ha constant'!R192)+'[9]Imputed CERF'!R192</f>
        <v>98.31581307547268</v>
      </c>
      <c r="P139" s="71">
        <f>'[9]bilat constant'!S192+('[9]unhcr oda constant'!S192*'[9]oda contribs constant'!$AP$105)+('[9]oda contribs constant'!$AQ$105*'[9]unrwa oda constant'!S192)+('[9]oda contribs constant'!$AR$105*'[9]wfp oda constant adj'!S192)+('[9]eu multilat shares constant'!P$72*'[9]eu total ha constant'!S192)+'[9]Imputed CERF'!S192</f>
        <v>82.60751987499386</v>
      </c>
      <c r="Q139" s="71">
        <f>'[9]bilat constant'!T192+('[9]unhcr oda constant'!T192*'[9]oda contribs constant'!$AS$105)+('[9]oda contribs constant'!$AT$105*'[9]unrwa oda constant'!T192)+('[9]oda contribs constant'!$AU$105*'[9]wfp oda constant adj'!T192)+('[9]eu multilat shares constant'!Q$72*'[9]eu total ha constant'!T192)+'[9]Imputed CERF'!T192</f>
        <v>80.11869328599845</v>
      </c>
      <c r="S139" s="74">
        <f t="shared" si="2"/>
        <v>-0.030128329633447835</v>
      </c>
    </row>
    <row r="140" spans="1:19" ht="13.5">
      <c r="A140" s="7" t="s">
        <v>171</v>
      </c>
      <c r="B140" s="91" t="s">
        <v>99</v>
      </c>
      <c r="C140" s="71">
        <f>'[9]bilat constant'!F115+('[9]unhcr oda constant'!F115*'[9]oda contribs constant'!$C$105)+('[9]oda contribs constant'!$D$105*'[9]unrwa oda constant'!F115)+('[9]oda contribs constant'!$E$105*'[9]wfp oda constant adj'!F115)+('[9]eu multilat shares constant'!C$72*'[9]eu total ha constant'!F115)+'[9]Imputed CERF'!F115</f>
        <v>0.062148165753459564</v>
      </c>
      <c r="D140" s="71">
        <f>'[9]bilat constant'!G115+('[9]unhcr oda constant'!G115*'[9]oda contribs constant'!$F$105)+('[9]oda contribs constant'!$G$105*'[9]unrwa oda constant'!G115)+('[9]oda contribs constant'!$H$105*'[9]wfp oda constant adj'!G115)+('[9]eu multilat shares constant'!D$72*'[9]eu total ha constant'!G115)+'[9]Imputed CERF'!G115</f>
        <v>0.056044059212491185</v>
      </c>
      <c r="E140" s="71">
        <f>'[9]bilat constant'!H115+('[9]unhcr oda constant'!H115*'[9]oda contribs constant'!$I$105)+('[9]oda contribs constant'!$J$105*'[9]unrwa oda constant'!H115)+('[9]oda contribs constant'!$K$105*'[9]wfp oda constant adj'!H115)+('[9]eu multilat shares constant'!E$72*'[9]eu total ha constant'!H115)+'[9]Imputed CERF'!H115</f>
        <v>0.15537326400252044</v>
      </c>
      <c r="F140" s="71">
        <f>'[9]bilat constant'!I115+('[9]unhcr oda constant'!I115*'[9]oda contribs constant'!$L$105)+('[9]oda contribs constant'!$M$105*'[9]unrwa oda constant'!I115)+('[9]oda contribs constant'!$N$105*'[9]wfp oda constant adj'!I115)+('[9]eu multilat shares constant'!F$72*'[9]eu total ha constant'!I115)+'[9]Imputed CERF'!I115</f>
        <v>0.07147226954115103</v>
      </c>
      <c r="G140" s="71">
        <f>'[9]bilat constant'!J115+('[9]unhcr oda constant'!J115*'[9]oda contribs constant'!$O$105)+('[9]oda contribs constant'!$P$105*'[9]unrwa oda constant'!J115)+('[9]oda contribs constant'!$Q$105*'[9]wfp oda constant adj'!J115)+('[9]eu multilat shares constant'!G$72*'[9]eu total ha constant'!J115)+'[9]Imputed CERF'!J115</f>
        <v>0.0018986618798955614</v>
      </c>
      <c r="H140" s="71">
        <f>'[9]bilat constant'!K115+('[9]unhcr oda constant'!K115*'[9]oda contribs constant'!$R$105)+('[9]oda contribs constant'!$S$105*'[9]unrwa oda constant'!K115)+('[9]oda contribs constant'!$T$105*'[9]wfp oda constant adj'!K115)+('[9]eu multilat shares constant'!H$72*'[9]eu total ha constant'!K115)+'[9]Imputed CERF'!K115</f>
        <v>0</v>
      </c>
      <c r="I140" s="71">
        <f>'[9]bilat constant'!L115+('[9]unhcr oda constant'!L115*'[9]oda contribs constant'!$U$105)+('[9]oda contribs constant'!$V$105*'[9]unrwa oda constant'!L115)+('[9]oda contribs constant'!$W$105*'[9]wfp oda constant adj'!L115)+('[9]eu multilat shares constant'!I$72*'[9]eu total ha constant'!L115)+'[9]Imputed CERF'!L115</f>
        <v>0.004359459785361148</v>
      </c>
      <c r="J140" s="71">
        <f>'[9]bilat constant'!M115+('[9]unhcr oda constant'!M115*'[9]oda contribs constant'!$X$105)+('[9]oda contribs constant'!$Y$105*'[9]unrwa oda constant'!M115)+('[9]oda contribs constant'!$Z$105*'[9]wfp oda constant adj'!M115)+('[9]eu multilat shares constant'!J$72*'[9]eu total ha constant'!M115)+'[9]Imputed CERF'!M115</f>
        <v>0.03688078782129466</v>
      </c>
      <c r="K140" s="71">
        <f>'[9]bilat constant'!N115+('[9]unhcr oda constant'!N115*'[9]oda contribs constant'!$AA$105)+('[9]oda contribs constant'!$AB$105*'[9]unrwa oda constant'!N115)+('[9]oda contribs constant'!$AC$105*'[9]wfp oda constant adj'!N115)+('[9]eu multilat shares constant'!K$72*'[9]eu total ha constant'!N115)+'[9]Imputed CERF'!N115</f>
        <v>0.006104502248278218</v>
      </c>
      <c r="L140" s="71">
        <f>'[9]bilat constant'!O115+('[9]unhcr oda constant'!O115*'[9]oda contribs constant'!$AD$105)+('[9]oda contribs constant'!$AE$105*'[9]unrwa oda constant'!O115)+('[9]oda contribs constant'!$AF$105*'[9]wfp oda constant adj'!O115)+('[9]eu multilat shares constant'!L$72*'[9]eu total ha constant'!O115)+'[9]Imputed CERF'!O115</f>
        <v>0.014958598885933658</v>
      </c>
      <c r="M140" s="71">
        <f>'[9]bilat constant'!P115+('[9]unhcr oda constant'!P115*'[9]oda contribs constant'!$AG$105)+('[9]oda contribs constant'!$AH$105*'[9]unrwa oda constant'!P115)+('[9]oda contribs constant'!$AI$105*'[9]wfp oda constant adj'!P115)+('[9]eu multilat shares constant'!M$72*'[9]eu total ha constant'!P115)+'[9]Imputed CERF'!P115</f>
        <v>0.007741991605593372</v>
      </c>
      <c r="N140" s="71">
        <f>'[9]bilat constant'!Q115+('[9]unhcr oda constant'!Q115*'[9]oda contribs constant'!$AJ$105)+('[9]oda contribs constant'!$AK$105*'[9]unrwa oda constant'!Q115)+('[9]oda contribs constant'!$AL$105*'[9]wfp oda constant adj'!Q115)+('[9]eu multilat shares constant'!N$72*'[9]eu total ha constant'!Q115)+'[9]Imputed CERF'!Q115</f>
        <v>0.021874310956754475</v>
      </c>
      <c r="O140" s="71">
        <f>'[9]bilat constant'!R115+('[9]unhcr oda constant'!R115*'[9]oda contribs constant'!$AM$105)+('[9]oda contribs constant'!$AN$105*'[9]unrwa oda constant'!R115)+('[9]oda contribs constant'!$AO$105*'[9]wfp oda constant adj'!R115)+('[9]eu multilat shares constant'!O$72*'[9]eu total ha constant'!R115)+'[9]Imputed CERF'!R115</f>
        <v>0.03229912462299436</v>
      </c>
      <c r="P140" s="71">
        <f>'[9]bilat constant'!S115+('[9]unhcr oda constant'!S115*'[9]oda contribs constant'!$AP$105)+('[9]oda contribs constant'!$AQ$105*'[9]unrwa oda constant'!S115)+('[9]oda contribs constant'!$AR$105*'[9]wfp oda constant adj'!S115)+('[9]eu multilat shares constant'!P$72*'[9]eu total ha constant'!S115)+'[9]Imputed CERF'!S115</f>
        <v>0.16215556127397507</v>
      </c>
      <c r="Q140" s="71">
        <f>'[9]bilat constant'!T115+('[9]unhcr oda constant'!T115*'[9]oda contribs constant'!$AS$105)+('[9]oda contribs constant'!$AT$105*'[9]unrwa oda constant'!T115)+('[9]oda contribs constant'!$AU$105*'[9]wfp oda constant adj'!T115)+('[9]eu multilat shares constant'!Q$72*'[9]eu total ha constant'!T115)+'[9]Imputed CERF'!T115</f>
        <v>0.27427367177497364</v>
      </c>
      <c r="S140" s="74">
        <f aca="true" t="shared" si="3" ref="S140:S193">(Q140-P140)/P140</f>
        <v>0.691423159465779</v>
      </c>
    </row>
    <row r="141" spans="1:19" ht="13.5">
      <c r="A141" s="7" t="s">
        <v>68</v>
      </c>
      <c r="B141" s="91" t="s">
        <v>99</v>
      </c>
      <c r="C141" s="71">
        <f>'[9]bilat constant'!F212+('[9]unhcr oda constant'!F212*'[9]oda contribs constant'!$C$105)+('[9]oda contribs constant'!$D$105*'[9]unrwa oda constant'!F212)+('[9]oda contribs constant'!$E$105*'[9]wfp oda constant adj'!F212)+('[9]eu multilat shares constant'!C$72*'[9]eu total ha constant'!F212)+'[9]Imputed CERF'!F212</f>
        <v>0.0659566757494385</v>
      </c>
      <c r="D141" s="71">
        <f>'[9]bilat constant'!G212+('[9]unhcr oda constant'!G212*'[9]oda contribs constant'!$F$105)+('[9]oda contribs constant'!$G$105*'[9]unrwa oda constant'!G212)+('[9]oda contribs constant'!$H$105*'[9]wfp oda constant adj'!G212)+('[9]eu multilat shares constant'!D$72*'[9]eu total ha constant'!G212)+'[9]Imputed CERF'!G212</f>
        <v>0.028175035169872537</v>
      </c>
      <c r="E141" s="71">
        <f>'[9]bilat constant'!H212+('[9]unhcr oda constant'!H212*'[9]oda contribs constant'!$I$105)+('[9]oda contribs constant'!$J$105*'[9]unrwa oda constant'!H212)+('[9]oda contribs constant'!$K$105*'[9]wfp oda constant adj'!H212)+('[9]eu multilat shares constant'!E$72*'[9]eu total ha constant'!H212)+'[9]Imputed CERF'!H212</f>
        <v>0.21200766357511283</v>
      </c>
      <c r="F141" s="71">
        <f>'[9]bilat constant'!I212+('[9]unhcr oda constant'!I212*'[9]oda contribs constant'!$L$105)+('[9]oda contribs constant'!$M$105*'[9]unrwa oda constant'!I212)+('[9]oda contribs constant'!$N$105*'[9]wfp oda constant adj'!I212)+('[9]eu multilat shares constant'!F$72*'[9]eu total ha constant'!I212)+'[9]Imputed CERF'!I212</f>
        <v>0.25518650958409395</v>
      </c>
      <c r="G141" s="71">
        <f>'[9]bilat constant'!J212+('[9]unhcr oda constant'!J212*'[9]oda contribs constant'!$O$105)+('[9]oda contribs constant'!$P$105*'[9]unrwa oda constant'!J212)+('[9]oda contribs constant'!$Q$105*'[9]wfp oda constant adj'!J212)+('[9]eu multilat shares constant'!G$72*'[9]eu total ha constant'!J212)+'[9]Imputed CERF'!J212</f>
        <v>0.0023368146214099218</v>
      </c>
      <c r="H141" s="71">
        <f>'[9]bilat constant'!K212+('[9]unhcr oda constant'!K212*'[9]oda contribs constant'!$R$105)+('[9]oda contribs constant'!$S$105*'[9]unrwa oda constant'!K212)+('[9]oda contribs constant'!$T$105*'[9]wfp oda constant adj'!K212)+('[9]eu multilat shares constant'!H$72*'[9]eu total ha constant'!K212)+'[9]Imputed CERF'!K212</f>
        <v>0.0029821989528795814</v>
      </c>
      <c r="I141" s="71">
        <f>'[9]bilat constant'!L212+('[9]unhcr oda constant'!L212*'[9]oda contribs constant'!$U$105)+('[9]oda contribs constant'!$V$105*'[9]unrwa oda constant'!L212)+('[9]oda contribs constant'!$W$105*'[9]wfp oda constant adj'!L212)+('[9]eu multilat shares constant'!I$72*'[9]eu total ha constant'!L212)+'[9]Imputed CERF'!L212</f>
        <v>0.006930423248522851</v>
      </c>
      <c r="J141" s="71">
        <f>'[9]bilat constant'!M212+('[9]unhcr oda constant'!M212*'[9]oda contribs constant'!$X$105)+('[9]oda contribs constant'!$Y$105*'[9]unrwa oda constant'!M212)+('[9]oda contribs constant'!$Z$105*'[9]wfp oda constant adj'!M212)+('[9]eu multilat shares constant'!J$72*'[9]eu total ha constant'!M212)+'[9]Imputed CERF'!M212</f>
        <v>0.08270316664408005</v>
      </c>
      <c r="K141" s="71">
        <f>'[9]bilat constant'!N212+('[9]unhcr oda constant'!N212*'[9]oda contribs constant'!$AA$105)+('[9]oda contribs constant'!$AB$105*'[9]unrwa oda constant'!N212)+('[9]oda contribs constant'!$AC$105*'[9]wfp oda constant adj'!N212)+('[9]eu multilat shares constant'!K$72*'[9]eu total ha constant'!N212)+'[9]Imputed CERF'!N212</f>
        <v>0</v>
      </c>
      <c r="L141" s="71">
        <f>'[9]bilat constant'!O212+('[9]unhcr oda constant'!O212*'[9]oda contribs constant'!$AD$105)+('[9]oda contribs constant'!$AE$105*'[9]unrwa oda constant'!O212)+('[9]oda contribs constant'!$AF$105*'[9]wfp oda constant adj'!O212)+('[9]eu multilat shares constant'!L$72*'[9]eu total ha constant'!O212)+'[9]Imputed CERF'!O212</f>
        <v>0</v>
      </c>
      <c r="M141" s="71">
        <f>'[9]bilat constant'!P212+('[9]unhcr oda constant'!P212*'[9]oda contribs constant'!$AG$105)+('[9]oda contribs constant'!$AH$105*'[9]unrwa oda constant'!P212)+('[9]oda contribs constant'!$AI$105*'[9]wfp oda constant adj'!P212)+('[9]eu multilat shares constant'!M$72*'[9]eu total ha constant'!P212)+'[9]Imputed CERF'!P212</f>
        <v>0.06184587847181433</v>
      </c>
      <c r="N141" s="71">
        <f>'[9]bilat constant'!Q212+('[9]unhcr oda constant'!Q212*'[9]oda contribs constant'!$AJ$105)+('[9]oda contribs constant'!$AK$105*'[9]unrwa oda constant'!Q212)+('[9]oda contribs constant'!$AL$105*'[9]wfp oda constant adj'!Q212)+('[9]eu multilat shares constant'!N$72*'[9]eu total ha constant'!Q212)+'[9]Imputed CERF'!Q212</f>
        <v>0.014088033000106422</v>
      </c>
      <c r="O141" s="71">
        <f>'[9]bilat constant'!R212+('[9]unhcr oda constant'!R212*'[9]oda contribs constant'!$AM$105)+('[9]oda contribs constant'!$AN$105*'[9]unrwa oda constant'!R212)+('[9]oda contribs constant'!$AO$105*'[9]wfp oda constant adj'!R212)+('[9]eu multilat shares constant'!O$72*'[9]eu total ha constant'!R212)+'[9]Imputed CERF'!R212</f>
        <v>0.03315037349788892</v>
      </c>
      <c r="P141" s="71">
        <f>'[9]bilat constant'!S212+('[9]unhcr oda constant'!S212*'[9]oda contribs constant'!$AP$105)+('[9]oda contribs constant'!$AQ$105*'[9]unrwa oda constant'!S212)+('[9]oda contribs constant'!$AR$105*'[9]wfp oda constant adj'!S212)+('[9]eu multilat shares constant'!P$72*'[9]eu total ha constant'!S212)+'[9]Imputed CERF'!S212</f>
        <v>0.08738558612032002</v>
      </c>
      <c r="Q141" s="71">
        <f>'[9]bilat constant'!T212+('[9]unhcr oda constant'!T212*'[9]oda contribs constant'!$AS$105)+('[9]oda contribs constant'!$AT$105*'[9]unrwa oda constant'!T212)+('[9]oda contribs constant'!$AU$105*'[9]wfp oda constant adj'!T212)+('[9]eu multilat shares constant'!Q$72*'[9]eu total ha constant'!T212)+'[9]Imputed CERF'!T212</f>
        <v>0.6673813067168727</v>
      </c>
      <c r="S141" s="74">
        <f t="shared" si="3"/>
        <v>6.637201240465041</v>
      </c>
    </row>
    <row r="142" spans="1:19" ht="13.5">
      <c r="A142" s="7" t="s">
        <v>172</v>
      </c>
      <c r="B142" s="91" t="s">
        <v>99</v>
      </c>
      <c r="C142" s="71">
        <f>'[9]bilat constant'!F133+('[9]unhcr oda constant'!F133*'[9]oda contribs constant'!$C$105)+('[9]oda contribs constant'!$D$105*'[9]unrwa oda constant'!F133)+('[9]oda contribs constant'!$E$105*'[9]wfp oda constant adj'!F133)+('[9]eu multilat shares constant'!C$72*'[9]eu total ha constant'!F133)+'[9]Imputed CERF'!F133</f>
        <v>0.037105325922030266</v>
      </c>
      <c r="D142" s="71">
        <f>'[9]bilat constant'!G133+('[9]unhcr oda constant'!G133*'[9]oda contribs constant'!$F$105)+('[9]oda contribs constant'!$G$105*'[9]unrwa oda constant'!G133)+('[9]oda contribs constant'!$H$105*'[9]wfp oda constant adj'!G133)+('[9]eu multilat shares constant'!D$72*'[9]eu total ha constant'!G133)+'[9]Imputed CERF'!G133</f>
        <v>0.10222535343149872</v>
      </c>
      <c r="E142" s="71">
        <f>'[9]bilat constant'!H133+('[9]unhcr oda constant'!H133*'[9]oda contribs constant'!$I$105)+('[9]oda contribs constant'!$J$105*'[9]unrwa oda constant'!H133)+('[9]oda contribs constant'!$K$105*'[9]wfp oda constant adj'!H133)+('[9]eu multilat shares constant'!E$72*'[9]eu total ha constant'!H133)+'[9]Imputed CERF'!H133</f>
        <v>0.1274335929213436</v>
      </c>
      <c r="F142" s="71">
        <f>'[9]bilat constant'!I133+('[9]unhcr oda constant'!I133*'[9]oda contribs constant'!$L$105)+('[9]oda contribs constant'!$M$105*'[9]unrwa oda constant'!I133)+('[9]oda contribs constant'!$N$105*'[9]wfp oda constant adj'!I133)+('[9]eu multilat shares constant'!F$72*'[9]eu total ha constant'!I133)+'[9]Imputed CERF'!I133</f>
        <v>0.040283633526237074</v>
      </c>
      <c r="G142" s="71">
        <f>'[9]bilat constant'!J133+('[9]unhcr oda constant'!J133*'[9]oda contribs constant'!$O$105)+('[9]oda contribs constant'!$P$105*'[9]unrwa oda constant'!J133)+('[9]oda contribs constant'!$Q$105*'[9]wfp oda constant adj'!J133)+('[9]eu multilat shares constant'!G$72*'[9]eu total ha constant'!J133)+'[9]Imputed CERF'!J133</f>
        <v>0</v>
      </c>
      <c r="H142" s="71">
        <f>'[9]bilat constant'!K133+('[9]unhcr oda constant'!K133*'[9]oda contribs constant'!$R$105)+('[9]oda contribs constant'!$S$105*'[9]unrwa oda constant'!K133)+('[9]oda contribs constant'!$T$105*'[9]wfp oda constant adj'!K133)+('[9]eu multilat shares constant'!H$72*'[9]eu total ha constant'!K133)+'[9]Imputed CERF'!K133</f>
        <v>0.13592904492918936</v>
      </c>
      <c r="I142" s="71">
        <f>'[9]bilat constant'!L133+('[9]unhcr oda constant'!L133*'[9]oda contribs constant'!$U$105)+('[9]oda contribs constant'!$V$105*'[9]unrwa oda constant'!L133)+('[9]oda contribs constant'!$W$105*'[9]wfp oda constant adj'!L133)+('[9]eu multilat shares constant'!I$72*'[9]eu total ha constant'!L133)+'[9]Imputed CERF'!L133</f>
        <v>0.2400318888401372</v>
      </c>
      <c r="J142" s="71">
        <f>'[9]bilat constant'!M133+('[9]unhcr oda constant'!M133*'[9]oda contribs constant'!$X$105)+('[9]oda contribs constant'!$Y$105*'[9]unrwa oda constant'!M133)+('[9]oda contribs constant'!$Z$105*'[9]wfp oda constant adj'!M133)+('[9]eu multilat shares constant'!J$72*'[9]eu total ha constant'!M133)+'[9]Imputed CERF'!M133</f>
        <v>0.36176551378131766</v>
      </c>
      <c r="K142" s="71">
        <f>'[9]bilat constant'!N133+('[9]unhcr oda constant'!N133*'[9]oda contribs constant'!$AA$105)+('[9]oda contribs constant'!$AB$105*'[9]unrwa oda constant'!N133)+('[9]oda contribs constant'!$AC$105*'[9]wfp oda constant adj'!N133)+('[9]eu multilat shares constant'!K$72*'[9]eu total ha constant'!N133)+'[9]Imputed CERF'!N133</f>
        <v>0.0762478855370736</v>
      </c>
      <c r="L142" s="71">
        <f>'[9]bilat constant'!O133+('[9]unhcr oda constant'!O133*'[9]oda contribs constant'!$AD$105)+('[9]oda contribs constant'!$AE$105*'[9]unrwa oda constant'!O133)+('[9]oda contribs constant'!$AF$105*'[9]wfp oda constant adj'!O133)+('[9]eu multilat shares constant'!L$72*'[9]eu total ha constant'!O133)+'[9]Imputed CERF'!O133</f>
        <v>0.04663902044153281</v>
      </c>
      <c r="M142" s="71">
        <f>'[9]bilat constant'!P133+('[9]unhcr oda constant'!P133*'[9]oda contribs constant'!$AG$105)+('[9]oda contribs constant'!$AH$105*'[9]unrwa oda constant'!P133)+('[9]oda contribs constant'!$AI$105*'[9]wfp oda constant adj'!P133)+('[9]eu multilat shares constant'!M$72*'[9]eu total ha constant'!P133)+'[9]Imputed CERF'!P133</f>
        <v>0</v>
      </c>
      <c r="N142" s="71">
        <f>'[9]bilat constant'!Q133+('[9]unhcr oda constant'!Q133*'[9]oda contribs constant'!$AJ$105)+('[9]oda contribs constant'!$AK$105*'[9]unrwa oda constant'!Q133)+('[9]oda contribs constant'!$AL$105*'[9]wfp oda constant adj'!Q133)+('[9]eu multilat shares constant'!N$72*'[9]eu total ha constant'!Q133)+'[9]Imputed CERF'!Q133</f>
        <v>0</v>
      </c>
      <c r="O142" s="71">
        <f>'[9]bilat constant'!R133+('[9]unhcr oda constant'!R133*'[9]oda contribs constant'!$AM$105)+('[9]oda contribs constant'!$AN$105*'[9]unrwa oda constant'!R133)+('[9]oda contribs constant'!$AO$105*'[9]wfp oda constant adj'!R133)+('[9]eu multilat shares constant'!O$72*'[9]eu total ha constant'!R133)+'[9]Imputed CERF'!R133</f>
        <v>0.43469830009704286</v>
      </c>
      <c r="P142" s="71">
        <f>'[9]bilat constant'!S133+('[9]unhcr oda constant'!S133*'[9]oda contribs constant'!$AP$105)+('[9]oda contribs constant'!$AQ$105*'[9]unrwa oda constant'!S133)+('[9]oda contribs constant'!$AR$105*'[9]wfp oda constant adj'!S133)+('[9]eu multilat shares constant'!P$72*'[9]eu total ha constant'!S133)+'[9]Imputed CERF'!S133</f>
        <v>0.431934173773817</v>
      </c>
      <c r="Q142" s="71">
        <f>'[9]bilat constant'!T133+('[9]unhcr oda constant'!T133*'[9]oda contribs constant'!$AS$105)+('[9]oda contribs constant'!$AT$105*'[9]unrwa oda constant'!T133)+('[9]oda contribs constant'!$AU$105*'[9]wfp oda constant adj'!T133)+('[9]eu multilat shares constant'!Q$72*'[9]eu total ha constant'!T133)+'[9]Imputed CERF'!T133</f>
        <v>0.3274466282430232</v>
      </c>
      <c r="S142" s="74">
        <f t="shared" si="3"/>
        <v>-0.24190617893899008</v>
      </c>
    </row>
    <row r="143" spans="1:19" ht="13.5">
      <c r="A143" s="7" t="s">
        <v>30</v>
      </c>
      <c r="B143" s="91" t="s">
        <v>99</v>
      </c>
      <c r="C143" s="71">
        <f>'[9]bilat constant'!F134+('[9]unhcr oda constant'!F134*'[9]oda contribs constant'!$C$105)+('[9]oda contribs constant'!$D$105*'[9]unrwa oda constant'!F134)+('[9]oda contribs constant'!$E$105*'[9]wfp oda constant adj'!F134)+('[9]eu multilat shares constant'!C$72*'[9]eu total ha constant'!F134)+'[9]Imputed CERF'!F134</f>
        <v>1.2389213968264072</v>
      </c>
      <c r="D143" s="71">
        <f>'[9]bilat constant'!G134+('[9]unhcr oda constant'!G134*'[9]oda contribs constant'!$F$105)+('[9]oda contribs constant'!$G$105*'[9]unrwa oda constant'!G134)+('[9]oda contribs constant'!$H$105*'[9]wfp oda constant adj'!G134)+('[9]eu multilat shares constant'!D$72*'[9]eu total ha constant'!G134)+'[9]Imputed CERF'!G134</f>
        <v>2.422308270517509</v>
      </c>
      <c r="E143" s="71">
        <f>'[9]bilat constant'!H134+('[9]unhcr oda constant'!H134*'[9]oda contribs constant'!$I$105)+('[9]oda contribs constant'!$J$105*'[9]unrwa oda constant'!H134)+('[9]oda contribs constant'!$K$105*'[9]wfp oda constant adj'!H134)+('[9]eu multilat shares constant'!E$72*'[9]eu total ha constant'!H134)+'[9]Imputed CERF'!H134</f>
        <v>2.0183281935206154</v>
      </c>
      <c r="F143" s="71">
        <f>'[9]bilat constant'!I134+('[9]unhcr oda constant'!I134*'[9]oda contribs constant'!$L$105)+('[9]oda contribs constant'!$M$105*'[9]unrwa oda constant'!I134)+('[9]oda contribs constant'!$N$105*'[9]wfp oda constant adj'!I134)+('[9]eu multilat shares constant'!F$72*'[9]eu total ha constant'!I134)+'[9]Imputed CERF'!I134</f>
        <v>2.3397042286813594</v>
      </c>
      <c r="G143" s="71">
        <f>'[9]bilat constant'!J134+('[9]unhcr oda constant'!J134*'[9]oda contribs constant'!$O$105)+('[9]oda contribs constant'!$P$105*'[9]unrwa oda constant'!J134)+('[9]oda contribs constant'!$Q$105*'[9]wfp oda constant adj'!J134)+('[9]eu multilat shares constant'!G$72*'[9]eu total ha constant'!J134)+'[9]Imputed CERF'!J134</f>
        <v>2.2831984295262844</v>
      </c>
      <c r="H143" s="71">
        <f>'[9]bilat constant'!K134+('[9]unhcr oda constant'!K134*'[9]oda contribs constant'!$R$105)+('[9]oda contribs constant'!$S$105*'[9]unrwa oda constant'!K134)+('[9]oda contribs constant'!$T$105*'[9]wfp oda constant adj'!K134)+('[9]eu multilat shares constant'!H$72*'[9]eu total ha constant'!K134)+'[9]Imputed CERF'!K134</f>
        <v>0.8985093370573047</v>
      </c>
      <c r="I143" s="71">
        <f>'[9]bilat constant'!L134+('[9]unhcr oda constant'!L134*'[9]oda contribs constant'!$U$105)+('[9]oda contribs constant'!$V$105*'[9]unrwa oda constant'!L134)+('[9]oda contribs constant'!$W$105*'[9]wfp oda constant adj'!L134)+('[9]eu multilat shares constant'!I$72*'[9]eu total ha constant'!L134)+'[9]Imputed CERF'!L134</f>
        <v>5.035593452662141</v>
      </c>
      <c r="J143" s="71">
        <f>'[9]bilat constant'!M134+('[9]unhcr oda constant'!M134*'[9]oda contribs constant'!$X$105)+('[9]oda contribs constant'!$Y$105*'[9]unrwa oda constant'!M134)+('[9]oda contribs constant'!$Z$105*'[9]wfp oda constant adj'!M134)+('[9]eu multilat shares constant'!J$72*'[9]eu total ha constant'!M134)+'[9]Imputed CERF'!M134</f>
        <v>3.532267446224751</v>
      </c>
      <c r="K143" s="71">
        <f>'[9]bilat constant'!N134+('[9]unhcr oda constant'!N134*'[9]oda contribs constant'!$AA$105)+('[9]oda contribs constant'!$AB$105*'[9]unrwa oda constant'!N134)+('[9]oda contribs constant'!$AC$105*'[9]wfp oda constant adj'!N134)+('[9]eu multilat shares constant'!K$72*'[9]eu total ha constant'!N134)+'[9]Imputed CERF'!N134</f>
        <v>1.0916903203519075</v>
      </c>
      <c r="L143" s="71">
        <f>'[9]bilat constant'!O134+('[9]unhcr oda constant'!O134*'[9]oda contribs constant'!$AD$105)+('[9]oda contribs constant'!$AE$105*'[9]unrwa oda constant'!O134)+('[9]oda contribs constant'!$AF$105*'[9]wfp oda constant adj'!O134)+('[9]eu multilat shares constant'!L$72*'[9]eu total ha constant'!O134)+'[9]Imputed CERF'!O134</f>
        <v>1.5643408410217092</v>
      </c>
      <c r="M143" s="71">
        <f>'[9]bilat constant'!P134+('[9]unhcr oda constant'!P134*'[9]oda contribs constant'!$AG$105)+('[9]oda contribs constant'!$AH$105*'[9]unrwa oda constant'!P134)+('[9]oda contribs constant'!$AI$105*'[9]wfp oda constant adj'!P134)+('[9]eu multilat shares constant'!M$72*'[9]eu total ha constant'!P134)+'[9]Imputed CERF'!P134</f>
        <v>0.9849773303926013</v>
      </c>
      <c r="N143" s="71">
        <f>'[9]bilat constant'!Q134+('[9]unhcr oda constant'!Q134*'[9]oda contribs constant'!$AJ$105)+('[9]oda contribs constant'!$AK$105*'[9]unrwa oda constant'!Q134)+('[9]oda contribs constant'!$AL$105*'[9]wfp oda constant adj'!Q134)+('[9]eu multilat shares constant'!N$72*'[9]eu total ha constant'!Q134)+'[9]Imputed CERF'!Q134</f>
        <v>0.09539775962403223</v>
      </c>
      <c r="O143" s="71">
        <f>'[9]bilat constant'!R134+('[9]unhcr oda constant'!R134*'[9]oda contribs constant'!$AM$105)+('[9]oda contribs constant'!$AN$105*'[9]unrwa oda constant'!R134)+('[9]oda contribs constant'!$AO$105*'[9]wfp oda constant adj'!R134)+('[9]eu multilat shares constant'!O$72*'[9]eu total ha constant'!R134)+'[9]Imputed CERF'!R134</f>
        <v>4.051792182661517</v>
      </c>
      <c r="P143" s="71">
        <f>'[9]bilat constant'!S134+('[9]unhcr oda constant'!S134*'[9]oda contribs constant'!$AP$105)+('[9]oda contribs constant'!$AQ$105*'[9]unrwa oda constant'!S134)+('[9]oda contribs constant'!$AR$105*'[9]wfp oda constant adj'!S134)+('[9]eu multilat shares constant'!P$72*'[9]eu total ha constant'!S134)+'[9]Imputed CERF'!S134</f>
        <v>2.731705640054069</v>
      </c>
      <c r="Q143" s="71">
        <f>'[9]bilat constant'!T134+('[9]unhcr oda constant'!T134*'[9]oda contribs constant'!$AS$105)+('[9]oda contribs constant'!$AT$105*'[9]unrwa oda constant'!T134)+('[9]oda contribs constant'!$AU$105*'[9]wfp oda constant adj'!T134)+('[9]eu multilat shares constant'!Q$72*'[9]eu total ha constant'!T134)+'[9]Imputed CERF'!T134</f>
        <v>2.1487796745872014</v>
      </c>
      <c r="S143" s="74">
        <f t="shared" si="3"/>
        <v>-0.21339267193347</v>
      </c>
    </row>
    <row r="144" spans="1:19" ht="13.5">
      <c r="A144" s="7" t="s">
        <v>31</v>
      </c>
      <c r="B144" s="91" t="s">
        <v>99</v>
      </c>
      <c r="C144" s="71">
        <f>'[9]bilat constant'!F155+('[9]unhcr oda constant'!F155*'[9]oda contribs constant'!$C$105)+('[9]oda contribs constant'!$D$105*'[9]unrwa oda constant'!F155)+('[9]oda contribs constant'!$E$105*'[9]wfp oda constant adj'!F155)+('[9]eu multilat shares constant'!C$72*'[9]eu total ha constant'!F155)+'[9]Imputed CERF'!F155</f>
        <v>0.9707203561553701</v>
      </c>
      <c r="D144" s="71">
        <f>'[9]bilat constant'!G155+('[9]unhcr oda constant'!G155*'[9]oda contribs constant'!$F$105)+('[9]oda contribs constant'!$G$105*'[9]unrwa oda constant'!G155)+('[9]oda contribs constant'!$H$105*'[9]wfp oda constant adj'!G155)+('[9]eu multilat shares constant'!D$72*'[9]eu total ha constant'!G155)+'[9]Imputed CERF'!G155</f>
        <v>0.6690126868107482</v>
      </c>
      <c r="E144" s="71">
        <f>'[9]bilat constant'!H155+('[9]unhcr oda constant'!H155*'[9]oda contribs constant'!$I$105)+('[9]oda contribs constant'!$J$105*'[9]unrwa oda constant'!H155)+('[9]oda contribs constant'!$K$105*'[9]wfp oda constant adj'!H155)+('[9]eu multilat shares constant'!E$72*'[9]eu total ha constant'!H155)+'[9]Imputed CERF'!H155</f>
        <v>0.2803813970399115</v>
      </c>
      <c r="F144" s="71">
        <f>'[9]bilat constant'!I155+('[9]unhcr oda constant'!I155*'[9]oda contribs constant'!$L$105)+('[9]oda contribs constant'!$M$105*'[9]unrwa oda constant'!I155)+('[9]oda contribs constant'!$N$105*'[9]wfp oda constant adj'!I155)+('[9]eu multilat shares constant'!F$72*'[9]eu total ha constant'!I155)+'[9]Imputed CERF'!I155</f>
        <v>0.6712361848236269</v>
      </c>
      <c r="G144" s="71">
        <f>'[9]bilat constant'!J155+('[9]unhcr oda constant'!J155*'[9]oda contribs constant'!$O$105)+('[9]oda contribs constant'!$P$105*'[9]unrwa oda constant'!J155)+('[9]oda contribs constant'!$Q$105*'[9]wfp oda constant adj'!J155)+('[9]eu multilat shares constant'!G$72*'[9]eu total ha constant'!J155)+'[9]Imputed CERF'!J155</f>
        <v>0.30385319664775795</v>
      </c>
      <c r="H144" s="71">
        <f>'[9]bilat constant'!K155+('[9]unhcr oda constant'!K155*'[9]oda contribs constant'!$R$105)+('[9]oda contribs constant'!$S$105*'[9]unrwa oda constant'!K155)+('[9]oda contribs constant'!$T$105*'[9]wfp oda constant adj'!K155)+('[9]eu multilat shares constant'!H$72*'[9]eu total ha constant'!K155)+'[9]Imputed CERF'!K155</f>
        <v>0.34255537770915606</v>
      </c>
      <c r="I144" s="71">
        <f>'[9]bilat constant'!L155+('[9]unhcr oda constant'!L155*'[9]oda contribs constant'!$U$105)+('[9]oda contribs constant'!$V$105*'[9]unrwa oda constant'!L155)+('[9]oda contribs constant'!$W$105*'[9]wfp oda constant adj'!L155)+('[9]eu multilat shares constant'!I$72*'[9]eu total ha constant'!L155)+'[9]Imputed CERF'!L155</f>
        <v>1.248698654924202</v>
      </c>
      <c r="J144" s="71">
        <f>'[9]bilat constant'!M155+('[9]unhcr oda constant'!M155*'[9]oda contribs constant'!$X$105)+('[9]oda contribs constant'!$Y$105*'[9]unrwa oda constant'!M155)+('[9]oda contribs constant'!$Z$105*'[9]wfp oda constant adj'!M155)+('[9]eu multilat shares constant'!J$72*'[9]eu total ha constant'!M155)+'[9]Imputed CERF'!M155</f>
        <v>0.8935761582025288</v>
      </c>
      <c r="K144" s="71">
        <f>'[9]bilat constant'!N155+('[9]unhcr oda constant'!N155*'[9]oda contribs constant'!$AA$105)+('[9]oda contribs constant'!$AB$105*'[9]unrwa oda constant'!N155)+('[9]oda contribs constant'!$AC$105*'[9]wfp oda constant adj'!N155)+('[9]eu multilat shares constant'!K$72*'[9]eu total ha constant'!N155)+'[9]Imputed CERF'!N155</f>
        <v>0.472445076041488</v>
      </c>
      <c r="L144" s="71">
        <f>'[9]bilat constant'!O155+('[9]unhcr oda constant'!O155*'[9]oda contribs constant'!$AD$105)+('[9]oda contribs constant'!$AE$105*'[9]unrwa oda constant'!O155)+('[9]oda contribs constant'!$AF$105*'[9]wfp oda constant adj'!O155)+('[9]eu multilat shares constant'!L$72*'[9]eu total ha constant'!O155)+'[9]Imputed CERF'!O155</f>
        <v>1.8249033861247148</v>
      </c>
      <c r="M144" s="71">
        <f>'[9]bilat constant'!P155+('[9]unhcr oda constant'!P155*'[9]oda contribs constant'!$AG$105)+('[9]oda contribs constant'!$AH$105*'[9]unrwa oda constant'!P155)+('[9]oda contribs constant'!$AI$105*'[9]wfp oda constant adj'!P155)+('[9]eu multilat shares constant'!M$72*'[9]eu total ha constant'!P155)+'[9]Imputed CERF'!P155</f>
        <v>1.9670277422168438</v>
      </c>
      <c r="N144" s="71">
        <f>'[9]bilat constant'!Q155+('[9]unhcr oda constant'!Q155*'[9]oda contribs constant'!$AJ$105)+('[9]oda contribs constant'!$AK$105*'[9]unrwa oda constant'!Q155)+('[9]oda contribs constant'!$AL$105*'[9]wfp oda constant adj'!Q155)+('[9]eu multilat shares constant'!N$72*'[9]eu total ha constant'!Q155)+'[9]Imputed CERF'!Q155</f>
        <v>2.058564234081497</v>
      </c>
      <c r="O144" s="71">
        <f>'[9]bilat constant'!R155+('[9]unhcr oda constant'!R155*'[9]oda contribs constant'!$AM$105)+('[9]oda contribs constant'!$AN$105*'[9]unrwa oda constant'!R155)+('[9]oda contribs constant'!$AO$105*'[9]wfp oda constant adj'!R155)+('[9]eu multilat shares constant'!O$72*'[9]eu total ha constant'!R155)+'[9]Imputed CERF'!R155</f>
        <v>2.5169354985233707</v>
      </c>
      <c r="P144" s="71">
        <f>'[9]bilat constant'!S155+('[9]unhcr oda constant'!S155*'[9]oda contribs constant'!$AP$105)+('[9]oda contribs constant'!$AQ$105*'[9]unrwa oda constant'!S155)+('[9]oda contribs constant'!$AR$105*'[9]wfp oda constant adj'!S155)+('[9]eu multilat shares constant'!P$72*'[9]eu total ha constant'!S155)+'[9]Imputed CERF'!S155</f>
        <v>4.2785383277799784</v>
      </c>
      <c r="Q144" s="71">
        <f>'[9]bilat constant'!T155+('[9]unhcr oda constant'!T155*'[9]oda contribs constant'!$AS$105)+('[9]oda contribs constant'!$AT$105*'[9]unrwa oda constant'!T155)+('[9]oda contribs constant'!$AU$105*'[9]wfp oda constant adj'!T155)+('[9]eu multilat shares constant'!Q$72*'[9]eu total ha constant'!T155)+'[9]Imputed CERF'!T155</f>
        <v>9.155163502206573</v>
      </c>
      <c r="S144" s="74">
        <f t="shared" si="3"/>
        <v>1.1397876566310785</v>
      </c>
    </row>
    <row r="145" spans="1:19" ht="13.5">
      <c r="A145" s="7" t="s">
        <v>173</v>
      </c>
      <c r="B145" s="91" t="s">
        <v>99</v>
      </c>
      <c r="C145" s="71">
        <f>'[9]bilat constant'!F193+('[9]unhcr oda constant'!F193*'[9]oda contribs constant'!$C$105)+('[9]oda contribs constant'!$D$105*'[9]unrwa oda constant'!F193)+('[9]oda contribs constant'!$E$105*'[9]wfp oda constant adj'!F193)+('[9]eu multilat shares constant'!C$72*'[9]eu total ha constant'!F193)+'[9]Imputed CERF'!F193</f>
        <v>0</v>
      </c>
      <c r="D145" s="71">
        <f>'[9]bilat constant'!G193+('[9]unhcr oda constant'!G193*'[9]oda contribs constant'!$F$105)+('[9]oda contribs constant'!$G$105*'[9]unrwa oda constant'!G193)+('[9]oda contribs constant'!$H$105*'[9]wfp oda constant adj'!G193)+('[9]eu multilat shares constant'!D$72*'[9]eu total ha constant'!G193)+'[9]Imputed CERF'!G193</f>
        <v>0</v>
      </c>
      <c r="E145" s="71">
        <f>'[9]bilat constant'!H193+('[9]unhcr oda constant'!H193*'[9]oda contribs constant'!$I$105)+('[9]oda contribs constant'!$J$105*'[9]unrwa oda constant'!H193)+('[9]oda contribs constant'!$K$105*'[9]wfp oda constant adj'!H193)+('[9]eu multilat shares constant'!E$72*'[9]eu total ha constant'!H193)+'[9]Imputed CERF'!H193</f>
        <v>0</v>
      </c>
      <c r="F145" s="71">
        <f>'[9]bilat constant'!I193+('[9]unhcr oda constant'!I193*'[9]oda contribs constant'!$L$105)+('[9]oda contribs constant'!$M$105*'[9]unrwa oda constant'!I193)+('[9]oda contribs constant'!$N$105*'[9]wfp oda constant adj'!I193)+('[9]eu multilat shares constant'!F$72*'[9]eu total ha constant'!I193)+'[9]Imputed CERF'!I193</f>
        <v>0</v>
      </c>
      <c r="G145" s="71">
        <f>'[9]bilat constant'!J193+('[9]unhcr oda constant'!J193*'[9]oda contribs constant'!$O$105)+('[9]oda contribs constant'!$P$105*'[9]unrwa oda constant'!J193)+('[9]oda contribs constant'!$Q$105*'[9]wfp oda constant adj'!J193)+('[9]eu multilat shares constant'!G$72*'[9]eu total ha constant'!J193)+'[9]Imputed CERF'!J193</f>
        <v>0</v>
      </c>
      <c r="H145" s="71">
        <f>'[9]bilat constant'!K193+('[9]unhcr oda constant'!K193*'[9]oda contribs constant'!$R$105)+('[9]oda contribs constant'!$S$105*'[9]unrwa oda constant'!K193)+('[9]oda contribs constant'!$T$105*'[9]wfp oda constant adj'!K193)+('[9]eu multilat shares constant'!H$72*'[9]eu total ha constant'!K193)+'[9]Imputed CERF'!K193</f>
        <v>0</v>
      </c>
      <c r="I145" s="71">
        <f>'[9]bilat constant'!L193+('[9]unhcr oda constant'!L193*'[9]oda contribs constant'!$U$105)+('[9]oda contribs constant'!$V$105*'[9]unrwa oda constant'!L193)+('[9]oda contribs constant'!$W$105*'[9]wfp oda constant adj'!L193)+('[9]eu multilat shares constant'!I$72*'[9]eu total ha constant'!L193)+'[9]Imputed CERF'!L193</f>
        <v>0</v>
      </c>
      <c r="J145" s="71">
        <f>'[9]bilat constant'!M193+('[9]unhcr oda constant'!M193*'[9]oda contribs constant'!$X$105)+('[9]oda contribs constant'!$Y$105*'[9]unrwa oda constant'!M193)+('[9]oda contribs constant'!$Z$105*'[9]wfp oda constant adj'!M193)+('[9]eu multilat shares constant'!J$72*'[9]eu total ha constant'!M193)+'[9]Imputed CERF'!M193</f>
        <v>0</v>
      </c>
      <c r="K145" s="71">
        <f>'[9]bilat constant'!N193+('[9]unhcr oda constant'!N193*'[9]oda contribs constant'!$AA$105)+('[9]oda contribs constant'!$AB$105*'[9]unrwa oda constant'!N193)+('[9]oda contribs constant'!$AC$105*'[9]wfp oda constant adj'!N193)+('[9]eu multilat shares constant'!K$72*'[9]eu total ha constant'!N193)+'[9]Imputed CERF'!N193</f>
        <v>0</v>
      </c>
      <c r="L145" s="71">
        <f>'[9]bilat constant'!O193+('[9]unhcr oda constant'!O193*'[9]oda contribs constant'!$AD$105)+('[9]oda contribs constant'!$AE$105*'[9]unrwa oda constant'!O193)+('[9]oda contribs constant'!$AF$105*'[9]wfp oda constant adj'!O193)+('[9]eu multilat shares constant'!L$72*'[9]eu total ha constant'!O193)+'[9]Imputed CERF'!O193</f>
        <v>0</v>
      </c>
      <c r="M145" s="71">
        <f>'[9]bilat constant'!P193+('[9]unhcr oda constant'!P193*'[9]oda contribs constant'!$AG$105)+('[9]oda contribs constant'!$AH$105*'[9]unrwa oda constant'!P193)+('[9]oda contribs constant'!$AI$105*'[9]wfp oda constant adj'!P193)+('[9]eu multilat shares constant'!M$72*'[9]eu total ha constant'!P193)+'[9]Imputed CERF'!P193</f>
        <v>0</v>
      </c>
      <c r="N145" s="71">
        <f>'[9]bilat constant'!Q193+('[9]unhcr oda constant'!Q193*'[9]oda contribs constant'!$AJ$105)+('[9]oda contribs constant'!$AK$105*'[9]unrwa oda constant'!Q193)+('[9]oda contribs constant'!$AL$105*'[9]wfp oda constant adj'!Q193)+('[9]eu multilat shares constant'!N$72*'[9]eu total ha constant'!Q193)+'[9]Imputed CERF'!Q193</f>
        <v>0</v>
      </c>
      <c r="O145" s="71">
        <f>'[9]bilat constant'!R193+('[9]unhcr oda constant'!R193*'[9]oda contribs constant'!$AM$105)+('[9]oda contribs constant'!$AN$105*'[9]unrwa oda constant'!R193)+('[9]oda contribs constant'!$AO$105*'[9]wfp oda constant adj'!R193)+('[9]eu multilat shares constant'!O$72*'[9]eu total ha constant'!R193)+'[9]Imputed CERF'!R193</f>
        <v>0</v>
      </c>
      <c r="P145" s="71">
        <f>'[9]bilat constant'!S193+('[9]unhcr oda constant'!S193*'[9]oda contribs constant'!$AP$105)+('[9]oda contribs constant'!$AQ$105*'[9]unrwa oda constant'!S193)+('[9]oda contribs constant'!$AR$105*'[9]wfp oda constant adj'!S193)+('[9]eu multilat shares constant'!P$72*'[9]eu total ha constant'!S193)+'[9]Imputed CERF'!S193</f>
        <v>0</v>
      </c>
      <c r="Q145" s="71">
        <f>'[9]bilat constant'!T193+('[9]unhcr oda constant'!T193*'[9]oda contribs constant'!$AS$105)+('[9]oda contribs constant'!$AT$105*'[9]unrwa oda constant'!T193)+('[9]oda contribs constant'!$AU$105*'[9]wfp oda constant adj'!T193)+('[9]eu multilat shares constant'!Q$72*'[9]eu total ha constant'!T193)+'[9]Imputed CERF'!T193</f>
        <v>0</v>
      </c>
      <c r="S145" s="74" t="e">
        <f t="shared" si="3"/>
        <v>#DIV/0!</v>
      </c>
    </row>
    <row r="146" spans="1:19" ht="13.5">
      <c r="A146" s="7" t="s">
        <v>69</v>
      </c>
      <c r="B146" s="91" t="s">
        <v>99</v>
      </c>
      <c r="C146" s="71">
        <f>'[9]bilat constant'!F74+('[9]unhcr oda constant'!F74*'[9]oda contribs constant'!$C$105)+('[9]oda contribs constant'!$D$105*'[9]unrwa oda constant'!F74)+('[9]oda contribs constant'!$E$105*'[9]wfp oda constant adj'!F74)+('[9]eu multilat shares constant'!C$72*'[9]eu total ha constant'!F74)+'[9]Imputed CERF'!F74</f>
        <v>20.681934387444446</v>
      </c>
      <c r="D146" s="71">
        <f>'[9]bilat constant'!G74+('[9]unhcr oda constant'!G74*'[9]oda contribs constant'!$F$105)+('[9]oda contribs constant'!$G$105*'[9]unrwa oda constant'!G74)+('[9]oda contribs constant'!$H$105*'[9]wfp oda constant adj'!G74)+('[9]eu multilat shares constant'!D$72*'[9]eu total ha constant'!G74)+'[9]Imputed CERF'!G74</f>
        <v>27.97893568368052</v>
      </c>
      <c r="E146" s="71">
        <f>'[9]bilat constant'!H74+('[9]unhcr oda constant'!H74*'[9]oda contribs constant'!$I$105)+('[9]oda contribs constant'!$J$105*'[9]unrwa oda constant'!H74)+('[9]oda contribs constant'!$K$105*'[9]wfp oda constant adj'!H74)+('[9]eu multilat shares constant'!E$72*'[9]eu total ha constant'!H74)+'[9]Imputed CERF'!H74</f>
        <v>1.3887306286342342</v>
      </c>
      <c r="F146" s="71">
        <f>'[9]bilat constant'!I74+('[9]unhcr oda constant'!I74*'[9]oda contribs constant'!$L$105)+('[9]oda contribs constant'!$M$105*'[9]unrwa oda constant'!I74)+('[9]oda contribs constant'!$N$105*'[9]wfp oda constant adj'!I74)+('[9]eu multilat shares constant'!F$72*'[9]eu total ha constant'!I74)+'[9]Imputed CERF'!I74</f>
        <v>5.234958466422847</v>
      </c>
      <c r="G146" s="71">
        <f>'[9]bilat constant'!J74+('[9]unhcr oda constant'!J74*'[9]oda contribs constant'!$O$105)+('[9]oda contribs constant'!$P$105*'[9]unrwa oda constant'!J74)+('[9]oda contribs constant'!$Q$105*'[9]wfp oda constant adj'!J74)+('[9]eu multilat shares constant'!G$72*'[9]eu total ha constant'!J74)+'[9]Imputed CERF'!J74</f>
        <v>10.076669766494975</v>
      </c>
      <c r="H146" s="71">
        <f>'[9]bilat constant'!K74+('[9]unhcr oda constant'!K74*'[9]oda contribs constant'!$R$105)+('[9]oda contribs constant'!$S$105*'[9]unrwa oda constant'!K74)+('[9]oda contribs constant'!$T$105*'[9]wfp oda constant adj'!K74)+('[9]eu multilat shares constant'!H$72*'[9]eu total ha constant'!K74)+'[9]Imputed CERF'!K74</f>
        <v>4.612338830952894</v>
      </c>
      <c r="I146" s="71">
        <f>'[9]bilat constant'!L74+('[9]unhcr oda constant'!L74*'[9]oda contribs constant'!$U$105)+('[9]oda contribs constant'!$V$105*'[9]unrwa oda constant'!L74)+('[9]oda contribs constant'!$W$105*'[9]wfp oda constant adj'!L74)+('[9]eu multilat shares constant'!I$72*'[9]eu total ha constant'!L74)+'[9]Imputed CERF'!L74</f>
        <v>5.01520011449885</v>
      </c>
      <c r="J146" s="71">
        <f>'[9]bilat constant'!M74+('[9]unhcr oda constant'!M74*'[9]oda contribs constant'!$X$105)+('[9]oda contribs constant'!$Y$105*'[9]unrwa oda constant'!M74)+('[9]oda contribs constant'!$Z$105*'[9]wfp oda constant adj'!M74)+('[9]eu multilat shares constant'!J$72*'[9]eu total ha constant'!M74)+'[9]Imputed CERF'!M74</f>
        <v>2.085878368969542</v>
      </c>
      <c r="K146" s="71">
        <f>'[9]bilat constant'!N74+('[9]unhcr oda constant'!N74*'[9]oda contribs constant'!$AA$105)+('[9]oda contribs constant'!$AB$105*'[9]unrwa oda constant'!N74)+('[9]oda contribs constant'!$AC$105*'[9]wfp oda constant adj'!N74)+('[9]eu multilat shares constant'!K$72*'[9]eu total ha constant'!N74)+'[9]Imputed CERF'!N74</f>
        <v>0.997843853409821</v>
      </c>
      <c r="L146" s="71">
        <f>'[9]bilat constant'!O74+('[9]unhcr oda constant'!O74*'[9]oda contribs constant'!$AD$105)+('[9]oda contribs constant'!$AE$105*'[9]unrwa oda constant'!O74)+('[9]oda contribs constant'!$AF$105*'[9]wfp oda constant adj'!O74)+('[9]eu multilat shares constant'!L$72*'[9]eu total ha constant'!O74)+'[9]Imputed CERF'!O74</f>
        <v>6.537913687823632</v>
      </c>
      <c r="M146" s="71">
        <f>'[9]bilat constant'!P74+('[9]unhcr oda constant'!P74*'[9]oda contribs constant'!$AG$105)+('[9]oda contribs constant'!$AH$105*'[9]unrwa oda constant'!P74)+('[9]oda contribs constant'!$AI$105*'[9]wfp oda constant adj'!P74)+('[9]eu multilat shares constant'!M$72*'[9]eu total ha constant'!P74)+'[9]Imputed CERF'!P74</f>
        <v>5.8400293974864175</v>
      </c>
      <c r="N146" s="71">
        <f>'[9]bilat constant'!Q74+('[9]unhcr oda constant'!Q74*'[9]oda contribs constant'!$AJ$105)+('[9]oda contribs constant'!$AK$105*'[9]unrwa oda constant'!Q74)+('[9]oda contribs constant'!$AL$105*'[9]wfp oda constant adj'!Q74)+('[9]eu multilat shares constant'!N$72*'[9]eu total ha constant'!Q74)+'[9]Imputed CERF'!Q74</f>
        <v>2.557365371632213</v>
      </c>
      <c r="O146" s="71">
        <f>'[9]bilat constant'!R74+('[9]unhcr oda constant'!R74*'[9]oda contribs constant'!$AM$105)+('[9]oda contribs constant'!$AN$105*'[9]unrwa oda constant'!R74)+('[9]oda contribs constant'!$AO$105*'[9]wfp oda constant adj'!R74)+('[9]eu multilat shares constant'!O$72*'[9]eu total ha constant'!R74)+'[9]Imputed CERF'!R74</f>
        <v>1.4545099164504143</v>
      </c>
      <c r="P146" s="71">
        <f>'[9]bilat constant'!S74+('[9]unhcr oda constant'!S74*'[9]oda contribs constant'!$AP$105)+('[9]oda contribs constant'!$AQ$105*'[9]unrwa oda constant'!S74)+('[9]oda contribs constant'!$AR$105*'[9]wfp oda constant adj'!S74)+('[9]eu multilat shares constant'!P$72*'[9]eu total ha constant'!S74)+'[9]Imputed CERF'!S74</f>
        <v>0.8918150417229226</v>
      </c>
      <c r="Q146" s="71">
        <f>'[9]bilat constant'!T74+('[9]unhcr oda constant'!T74*'[9]oda contribs constant'!$AS$105)+('[9]oda contribs constant'!$AT$105*'[9]unrwa oda constant'!T74)+('[9]oda contribs constant'!$AU$105*'[9]wfp oda constant adj'!T74)+('[9]eu multilat shares constant'!Q$72*'[9]eu total ha constant'!T74)+'[9]Imputed CERF'!T74</f>
        <v>1.099468747812697</v>
      </c>
      <c r="S146" s="74">
        <f t="shared" si="3"/>
        <v>0.23284391535783291</v>
      </c>
    </row>
    <row r="147" spans="1:19" ht="13.5">
      <c r="A147" s="7" t="s">
        <v>32</v>
      </c>
      <c r="B147" s="91" t="s">
        <v>99</v>
      </c>
      <c r="C147" s="71">
        <f>'[9]bilat constant'!F213+('[9]unhcr oda constant'!F213*'[9]oda contribs constant'!$C$105)+('[9]oda contribs constant'!$D$105*'[9]unrwa oda constant'!F213)+('[9]oda contribs constant'!$E$105*'[9]wfp oda constant adj'!F213)+('[9]eu multilat shares constant'!C$72*'[9]eu total ha constant'!F213)+'[9]Imputed CERF'!F213</f>
        <v>0</v>
      </c>
      <c r="D147" s="71">
        <f>'[9]bilat constant'!G213+('[9]unhcr oda constant'!G213*'[9]oda contribs constant'!$F$105)+('[9]oda contribs constant'!$G$105*'[9]unrwa oda constant'!G213)+('[9]oda contribs constant'!$H$105*'[9]wfp oda constant adj'!G213)+('[9]eu multilat shares constant'!D$72*'[9]eu total ha constant'!G213)+'[9]Imputed CERF'!G213</f>
        <v>0</v>
      </c>
      <c r="E147" s="71">
        <f>'[9]bilat constant'!H213+('[9]unhcr oda constant'!H213*'[9]oda contribs constant'!$I$105)+('[9]oda contribs constant'!$J$105*'[9]unrwa oda constant'!H213)+('[9]oda contribs constant'!$K$105*'[9]wfp oda constant adj'!H213)+('[9]eu multilat shares constant'!E$72*'[9]eu total ha constant'!H213)+'[9]Imputed CERF'!H213</f>
        <v>0</v>
      </c>
      <c r="F147" s="71">
        <f>'[9]bilat constant'!I213+('[9]unhcr oda constant'!I213*'[9]oda contribs constant'!$L$105)+('[9]oda contribs constant'!$M$105*'[9]unrwa oda constant'!I213)+('[9]oda contribs constant'!$N$105*'[9]wfp oda constant adj'!I213)+('[9]eu multilat shares constant'!F$72*'[9]eu total ha constant'!I213)+'[9]Imputed CERF'!I213</f>
        <v>0</v>
      </c>
      <c r="G147" s="71">
        <f>'[9]bilat constant'!J213+('[9]unhcr oda constant'!J213*'[9]oda contribs constant'!$O$105)+('[9]oda contribs constant'!$P$105*'[9]unrwa oda constant'!J213)+('[9]oda contribs constant'!$Q$105*'[9]wfp oda constant adj'!J213)+('[9]eu multilat shares constant'!G$72*'[9]eu total ha constant'!J213)+'[9]Imputed CERF'!J213</f>
        <v>0</v>
      </c>
      <c r="H147" s="71">
        <f>'[9]bilat constant'!K213+('[9]unhcr oda constant'!K213*'[9]oda contribs constant'!$R$105)+('[9]oda contribs constant'!$S$105*'[9]unrwa oda constant'!K213)+('[9]oda contribs constant'!$T$105*'[9]wfp oda constant adj'!K213)+('[9]eu multilat shares constant'!H$72*'[9]eu total ha constant'!K213)+'[9]Imputed CERF'!K213</f>
        <v>0</v>
      </c>
      <c r="I147" s="71">
        <f>'[9]bilat constant'!L213+('[9]unhcr oda constant'!L213*'[9]oda contribs constant'!$U$105)+('[9]oda contribs constant'!$V$105*'[9]unrwa oda constant'!L213)+('[9]oda contribs constant'!$W$105*'[9]wfp oda constant adj'!L213)+('[9]eu multilat shares constant'!I$72*'[9]eu total ha constant'!L213)+'[9]Imputed CERF'!L213</f>
        <v>0</v>
      </c>
      <c r="J147" s="71">
        <f>'[9]bilat constant'!M213+('[9]unhcr oda constant'!M213*'[9]oda contribs constant'!$X$105)+('[9]oda contribs constant'!$Y$105*'[9]unrwa oda constant'!M213)+('[9]oda contribs constant'!$Z$105*'[9]wfp oda constant adj'!M213)+('[9]eu multilat shares constant'!J$72*'[9]eu total ha constant'!M213)+'[9]Imputed CERF'!M213</f>
        <v>0</v>
      </c>
      <c r="K147" s="71">
        <f>'[9]bilat constant'!N213+('[9]unhcr oda constant'!N213*'[9]oda contribs constant'!$AA$105)+('[9]oda contribs constant'!$AB$105*'[9]unrwa oda constant'!N213)+('[9]oda contribs constant'!$AC$105*'[9]wfp oda constant adj'!N213)+('[9]eu multilat shares constant'!K$72*'[9]eu total ha constant'!N213)+'[9]Imputed CERF'!N213</f>
        <v>0</v>
      </c>
      <c r="L147" s="71">
        <f>'[9]bilat constant'!O213+('[9]unhcr oda constant'!O213*'[9]oda contribs constant'!$AD$105)+('[9]oda contribs constant'!$AE$105*'[9]unrwa oda constant'!O213)+('[9]oda contribs constant'!$AF$105*'[9]wfp oda constant adj'!O213)+('[9]eu multilat shares constant'!L$72*'[9]eu total ha constant'!O213)+'[9]Imputed CERF'!O213</f>
        <v>0</v>
      </c>
      <c r="M147" s="71">
        <f>'[9]bilat constant'!P213+('[9]unhcr oda constant'!P213*'[9]oda contribs constant'!$AG$105)+('[9]oda contribs constant'!$AH$105*'[9]unrwa oda constant'!P213)+('[9]oda contribs constant'!$AI$105*'[9]wfp oda constant adj'!P213)+('[9]eu multilat shares constant'!M$72*'[9]eu total ha constant'!P213)+'[9]Imputed CERF'!P213</f>
        <v>0</v>
      </c>
      <c r="N147" s="71">
        <f>'[9]bilat constant'!Q213+('[9]unhcr oda constant'!Q213*'[9]oda contribs constant'!$AJ$105)+('[9]oda contribs constant'!$AK$105*'[9]unrwa oda constant'!Q213)+('[9]oda contribs constant'!$AL$105*'[9]wfp oda constant adj'!Q213)+('[9]eu multilat shares constant'!N$72*'[9]eu total ha constant'!Q213)+'[9]Imputed CERF'!Q213</f>
        <v>0</v>
      </c>
      <c r="O147" s="71">
        <f>'[9]bilat constant'!R213+('[9]unhcr oda constant'!R213*'[9]oda contribs constant'!$AM$105)+('[9]oda contribs constant'!$AN$105*'[9]unrwa oda constant'!R213)+('[9]oda contribs constant'!$AO$105*'[9]wfp oda constant adj'!R213)+('[9]eu multilat shares constant'!O$72*'[9]eu total ha constant'!R213)+'[9]Imputed CERF'!R213</f>
        <v>0</v>
      </c>
      <c r="P147" s="71">
        <f>'[9]bilat constant'!S213+('[9]unhcr oda constant'!S213*'[9]oda contribs constant'!$AP$105)+('[9]oda contribs constant'!$AQ$105*'[9]unrwa oda constant'!S213)+('[9]oda contribs constant'!$AR$105*'[9]wfp oda constant adj'!S213)+('[9]eu multilat shares constant'!P$72*'[9]eu total ha constant'!S213)+'[9]Imputed CERF'!S213</f>
        <v>0</v>
      </c>
      <c r="Q147" s="71">
        <f>'[9]bilat constant'!T213+('[9]unhcr oda constant'!T213*'[9]oda contribs constant'!$AS$105)+('[9]oda contribs constant'!$AT$105*'[9]unrwa oda constant'!T213)+('[9]oda contribs constant'!$AU$105*'[9]wfp oda constant adj'!T213)+('[9]eu multilat shares constant'!Q$72*'[9]eu total ha constant'!T213)+'[9]Imputed CERF'!T213</f>
        <v>0.14</v>
      </c>
      <c r="S147" s="74" t="e">
        <f t="shared" si="3"/>
        <v>#DIV/0!</v>
      </c>
    </row>
    <row r="148" spans="1:19" ht="13.5">
      <c r="A148" s="7" t="s">
        <v>174</v>
      </c>
      <c r="B148" s="91" t="s">
        <v>99</v>
      </c>
      <c r="C148" s="71">
        <f>'[9]bilat constant'!F75+('[9]unhcr oda constant'!F75*'[9]oda contribs constant'!$C$105)+('[9]oda contribs constant'!$D$105*'[9]unrwa oda constant'!F75)+('[9]oda contribs constant'!$E$105*'[9]wfp oda constant adj'!F75)+('[9]eu multilat shares constant'!C$72*'[9]eu total ha constant'!F75)+'[9]Imputed CERF'!F75</f>
        <v>0.16433409213655173</v>
      </c>
      <c r="D148" s="71">
        <f>'[9]bilat constant'!G75+('[9]unhcr oda constant'!G75*'[9]oda contribs constant'!$F$105)+('[9]oda contribs constant'!$G$105*'[9]unrwa oda constant'!G75)+('[9]oda contribs constant'!$H$105*'[9]wfp oda constant adj'!G75)+('[9]eu multilat shares constant'!D$72*'[9]eu total ha constant'!G75)+'[9]Imputed CERF'!G75</f>
        <v>0.03511194071144026</v>
      </c>
      <c r="E148" s="71">
        <f>'[9]bilat constant'!H75+('[9]unhcr oda constant'!H75*'[9]oda contribs constant'!$I$105)+('[9]oda contribs constant'!$J$105*'[9]unrwa oda constant'!H75)+('[9]oda contribs constant'!$K$105*'[9]wfp oda constant adj'!H75)+('[9]eu multilat shares constant'!E$72*'[9]eu total ha constant'!H75)+'[9]Imputed CERF'!H75</f>
        <v>0.017739666899874742</v>
      </c>
      <c r="F148" s="71">
        <f>'[9]bilat constant'!I75+('[9]unhcr oda constant'!I75*'[9]oda contribs constant'!$L$105)+('[9]oda contribs constant'!$M$105*'[9]unrwa oda constant'!I75)+('[9]oda contribs constant'!$N$105*'[9]wfp oda constant adj'!I75)+('[9]eu multilat shares constant'!F$72*'[9]eu total ha constant'!I75)+'[9]Imputed CERF'!I75</f>
        <v>0.03301735159201957</v>
      </c>
      <c r="G148" s="71">
        <f>'[9]bilat constant'!J75+('[9]unhcr oda constant'!J75*'[9]oda contribs constant'!$O$105)+('[9]oda contribs constant'!$P$105*'[9]unrwa oda constant'!J75)+('[9]oda contribs constant'!$Q$105*'[9]wfp oda constant adj'!J75)+('[9]eu multilat shares constant'!G$72*'[9]eu total ha constant'!J75)+'[9]Imputed CERF'!J75</f>
        <v>0.019688012824367232</v>
      </c>
      <c r="H148" s="71">
        <f>'[9]bilat constant'!K75+('[9]unhcr oda constant'!K75*'[9]oda contribs constant'!$R$105)+('[9]oda contribs constant'!$S$105*'[9]unrwa oda constant'!K75)+('[9]oda contribs constant'!$T$105*'[9]wfp oda constant adj'!K75)+('[9]eu multilat shares constant'!H$72*'[9]eu total ha constant'!K75)+'[9]Imputed CERF'!K75</f>
        <v>0.08811776313318151</v>
      </c>
      <c r="I148" s="71">
        <f>'[9]bilat constant'!L75+('[9]unhcr oda constant'!L75*'[9]oda contribs constant'!$U$105)+('[9]oda contribs constant'!$V$105*'[9]unrwa oda constant'!L75)+('[9]oda contribs constant'!$W$105*'[9]wfp oda constant adj'!L75)+('[9]eu multilat shares constant'!I$72*'[9]eu total ha constant'!L75)+'[9]Imputed CERF'!L75</f>
        <v>0.025951894412083305</v>
      </c>
      <c r="J148" s="71">
        <f>'[9]bilat constant'!M75+('[9]unhcr oda constant'!M75*'[9]oda contribs constant'!$X$105)+('[9]oda contribs constant'!$Y$105*'[9]unrwa oda constant'!M75)+('[9]oda contribs constant'!$Z$105*'[9]wfp oda constant adj'!M75)+('[9]eu multilat shares constant'!J$72*'[9]eu total ha constant'!M75)+'[9]Imputed CERF'!M75</f>
        <v>0.05173197079976302</v>
      </c>
      <c r="K148" s="71">
        <f>'[9]bilat constant'!N75+('[9]unhcr oda constant'!N75*'[9]oda contribs constant'!$AA$105)+('[9]oda contribs constant'!$AB$105*'[9]unrwa oda constant'!N75)+('[9]oda contribs constant'!$AC$105*'[9]wfp oda constant adj'!N75)+('[9]eu multilat shares constant'!K$72*'[9]eu total ha constant'!N75)+'[9]Imputed CERF'!N75</f>
        <v>0.06694552519558347</v>
      </c>
      <c r="L148" s="71">
        <f>'[9]bilat constant'!O75+('[9]unhcr oda constant'!O75*'[9]oda contribs constant'!$AD$105)+('[9]oda contribs constant'!$AE$105*'[9]unrwa oda constant'!O75)+('[9]oda contribs constant'!$AF$105*'[9]wfp oda constant adj'!O75)+('[9]eu multilat shares constant'!L$72*'[9]eu total ha constant'!O75)+'[9]Imputed CERF'!O75</f>
        <v>0.019431791442723115</v>
      </c>
      <c r="M148" s="71">
        <f>'[9]bilat constant'!P75+('[9]unhcr oda constant'!P75*'[9]oda contribs constant'!$AG$105)+('[9]oda contribs constant'!$AH$105*'[9]unrwa oda constant'!P75)+('[9]oda contribs constant'!$AI$105*'[9]wfp oda constant adj'!P75)+('[9]eu multilat shares constant'!M$72*'[9]eu total ha constant'!P75)+'[9]Imputed CERF'!P75</f>
        <v>0.0516361449467169</v>
      </c>
      <c r="N148" s="71">
        <f>'[9]bilat constant'!Q75+('[9]unhcr oda constant'!Q75*'[9]oda contribs constant'!$AJ$105)+('[9]oda contribs constant'!$AK$105*'[9]unrwa oda constant'!Q75)+('[9]oda contribs constant'!$AL$105*'[9]wfp oda constant adj'!Q75)+('[9]eu multilat shares constant'!N$72*'[9]eu total ha constant'!Q75)+'[9]Imputed CERF'!Q75</f>
        <v>0.04196930030699968</v>
      </c>
      <c r="O148" s="71">
        <f>'[9]bilat constant'!R75+('[9]unhcr oda constant'!R75*'[9]oda contribs constant'!$AM$105)+('[9]oda contribs constant'!$AN$105*'[9]unrwa oda constant'!R75)+('[9]oda contribs constant'!$AO$105*'[9]wfp oda constant adj'!R75)+('[9]eu multilat shares constant'!O$72*'[9]eu total ha constant'!R75)+'[9]Imputed CERF'!R75</f>
        <v>0</v>
      </c>
      <c r="P148" s="71">
        <f>'[9]bilat constant'!S75+('[9]unhcr oda constant'!S75*'[9]oda contribs constant'!$AP$105)+('[9]oda contribs constant'!$AQ$105*'[9]unrwa oda constant'!S75)+('[9]oda contribs constant'!$AR$105*'[9]wfp oda constant adj'!S75)+('[9]eu multilat shares constant'!P$72*'[9]eu total ha constant'!S75)+'[9]Imputed CERF'!S75</f>
        <v>0</v>
      </c>
      <c r="Q148" s="71">
        <f>'[9]bilat constant'!T75+('[9]unhcr oda constant'!T75*'[9]oda contribs constant'!$AS$105)+('[9]oda contribs constant'!$AT$105*'[9]unrwa oda constant'!T75)+('[9]oda contribs constant'!$AU$105*'[9]wfp oda constant adj'!T75)+('[9]eu multilat shares constant'!Q$72*'[9]eu total ha constant'!T75)+'[9]Imputed CERF'!T75</f>
        <v>0</v>
      </c>
      <c r="S148" s="74" t="e">
        <f t="shared" si="3"/>
        <v>#DIV/0!</v>
      </c>
    </row>
    <row r="149" spans="1:19" ht="13.5">
      <c r="A149" s="7" t="s">
        <v>175</v>
      </c>
      <c r="B149" s="91" t="s">
        <v>99</v>
      </c>
      <c r="C149" s="71">
        <f>'[9]bilat constant'!F194+('[9]unhcr oda constant'!F194*'[9]oda contribs constant'!$C$105)+('[9]oda contribs constant'!$D$105*'[9]unrwa oda constant'!F194)+('[9]oda contribs constant'!$E$105*'[9]wfp oda constant adj'!F194)+('[9]eu multilat shares constant'!C$72*'[9]eu total ha constant'!F194)+'[9]Imputed CERF'!F194</f>
        <v>0.09207813149179037</v>
      </c>
      <c r="D149" s="71">
        <f>'[9]bilat constant'!G194+('[9]unhcr oda constant'!G194*'[9]oda contribs constant'!$F$105)+('[9]oda contribs constant'!$G$105*'[9]unrwa oda constant'!G194)+('[9]oda contribs constant'!$H$105*'[9]wfp oda constant adj'!G194)+('[9]eu multilat shares constant'!D$72*'[9]eu total ha constant'!G194)+'[9]Imputed CERF'!G194</f>
        <v>0.014878048780487804</v>
      </c>
      <c r="E149" s="71">
        <f>'[9]bilat constant'!H194+('[9]unhcr oda constant'!H194*'[9]oda contribs constant'!$I$105)+('[9]oda contribs constant'!$J$105*'[9]unrwa oda constant'!H194)+('[9]oda contribs constant'!$K$105*'[9]wfp oda constant adj'!H194)+('[9]eu multilat shares constant'!E$72*'[9]eu total ha constant'!H194)+'[9]Imputed CERF'!H194</f>
        <v>0.02009815279655017</v>
      </c>
      <c r="F149" s="71">
        <f>'[9]bilat constant'!I194+('[9]unhcr oda constant'!I194*'[9]oda contribs constant'!$L$105)+('[9]oda contribs constant'!$M$105*'[9]unrwa oda constant'!I194)+('[9]oda contribs constant'!$N$105*'[9]wfp oda constant adj'!I194)+('[9]eu multilat shares constant'!F$72*'[9]eu total ha constant'!I194)+'[9]Imputed CERF'!I194</f>
        <v>0.019287079784121204</v>
      </c>
      <c r="G149" s="71">
        <f>'[9]bilat constant'!J194+('[9]unhcr oda constant'!J194*'[9]oda contribs constant'!$O$105)+('[9]oda contribs constant'!$P$105*'[9]unrwa oda constant'!J194)+('[9]oda contribs constant'!$Q$105*'[9]wfp oda constant adj'!J194)+('[9]eu multilat shares constant'!G$72*'[9]eu total ha constant'!J194)+'[9]Imputed CERF'!J194</f>
        <v>0.02599706266318538</v>
      </c>
      <c r="H149" s="71">
        <f>'[9]bilat constant'!K194+('[9]unhcr oda constant'!K194*'[9]oda contribs constant'!$R$105)+('[9]oda contribs constant'!$S$105*'[9]unrwa oda constant'!K194)+('[9]oda contribs constant'!$T$105*'[9]wfp oda constant adj'!K194)+('[9]eu multilat shares constant'!H$72*'[9]eu total ha constant'!K194)+'[9]Imputed CERF'!K194</f>
        <v>0.017768935427574174</v>
      </c>
      <c r="I149" s="71">
        <f>'[9]bilat constant'!L194+('[9]unhcr oda constant'!L194*'[9]oda contribs constant'!$U$105)+('[9]oda contribs constant'!$V$105*'[9]unrwa oda constant'!L194)+('[9]oda contribs constant'!$W$105*'[9]wfp oda constant adj'!L194)+('[9]eu multilat shares constant'!I$72*'[9]eu total ha constant'!L194)+'[9]Imputed CERF'!L194</f>
        <v>0.02302689014831786</v>
      </c>
      <c r="J149" s="71">
        <f>'[9]bilat constant'!M194+('[9]unhcr oda constant'!M194*'[9]oda contribs constant'!$X$105)+('[9]oda contribs constant'!$Y$105*'[9]unrwa oda constant'!M194)+('[9]oda contribs constant'!$Z$105*'[9]wfp oda constant adj'!M194)+('[9]eu multilat shares constant'!J$72*'[9]eu total ha constant'!M194)+'[9]Imputed CERF'!M194</f>
        <v>0.03452681031756787</v>
      </c>
      <c r="K149" s="71">
        <f>'[9]bilat constant'!N194+('[9]unhcr oda constant'!N194*'[9]oda contribs constant'!$AA$105)+('[9]oda contribs constant'!$AB$105*'[9]unrwa oda constant'!N194)+('[9]oda contribs constant'!$AC$105*'[9]wfp oda constant adj'!N194)+('[9]eu multilat shares constant'!K$72*'[9]eu total ha constant'!N194)+'[9]Imputed CERF'!N194</f>
        <v>0.01798053389492857</v>
      </c>
      <c r="L149" s="71">
        <f>'[9]bilat constant'!O194+('[9]unhcr oda constant'!O194*'[9]oda contribs constant'!$AD$105)+('[9]oda contribs constant'!$AE$105*'[9]unrwa oda constant'!O194)+('[9]oda contribs constant'!$AF$105*'[9]wfp oda constant adj'!O194)+('[9]eu multilat shares constant'!L$72*'[9]eu total ha constant'!O194)+'[9]Imputed CERF'!O194</f>
        <v>0.038596878606915234</v>
      </c>
      <c r="M149" s="71">
        <f>'[9]bilat constant'!P194+('[9]unhcr oda constant'!P194*'[9]oda contribs constant'!$AG$105)+('[9]oda contribs constant'!$AH$105*'[9]unrwa oda constant'!P194)+('[9]oda contribs constant'!$AI$105*'[9]wfp oda constant adj'!P194)+('[9]eu multilat shares constant'!M$72*'[9]eu total ha constant'!P194)+'[9]Imputed CERF'!P194</f>
        <v>0.016722701868081682</v>
      </c>
      <c r="N149" s="71">
        <f>'[9]bilat constant'!Q194+('[9]unhcr oda constant'!Q194*'[9]oda contribs constant'!$AJ$105)+('[9]oda contribs constant'!$AK$105*'[9]unrwa oda constant'!Q194)+('[9]oda contribs constant'!$AL$105*'[9]wfp oda constant adj'!Q194)+('[9]eu multilat shares constant'!N$72*'[9]eu total ha constant'!Q194)+'[9]Imputed CERF'!Q194</f>
        <v>0.018767686739058903</v>
      </c>
      <c r="O149" s="71">
        <f>'[9]bilat constant'!R194+('[9]unhcr oda constant'!R194*'[9]oda contribs constant'!$AM$105)+('[9]oda contribs constant'!$AN$105*'[9]unrwa oda constant'!R194)+('[9]oda contribs constant'!$AO$105*'[9]wfp oda constant adj'!R194)+('[9]eu multilat shares constant'!O$72*'[9]eu total ha constant'!R194)+'[9]Imputed CERF'!R194</f>
        <v>0.012601493991555702</v>
      </c>
      <c r="P149" s="71">
        <f>'[9]bilat constant'!S194+('[9]unhcr oda constant'!S194*'[9]oda contribs constant'!$AP$105)+('[9]oda contribs constant'!$AQ$105*'[9]unrwa oda constant'!S194)+('[9]oda contribs constant'!$AR$105*'[9]wfp oda constant adj'!S194)+('[9]eu multilat shares constant'!P$72*'[9]eu total ha constant'!S194)+'[9]Imputed CERF'!S194</f>
        <v>0</v>
      </c>
      <c r="Q149" s="71">
        <f>'[9]bilat constant'!T194+('[9]unhcr oda constant'!T194*'[9]oda contribs constant'!$AS$105)+('[9]oda contribs constant'!$AT$105*'[9]unrwa oda constant'!T194)+('[9]oda contribs constant'!$AU$105*'[9]wfp oda constant adj'!T194)+('[9]eu multilat shares constant'!Q$72*'[9]eu total ha constant'!T194)+'[9]Imputed CERF'!T194</f>
        <v>0</v>
      </c>
      <c r="S149" s="74" t="e">
        <f t="shared" si="3"/>
        <v>#DIV/0!</v>
      </c>
    </row>
    <row r="150" spans="1:19" ht="13.5">
      <c r="A150" s="7" t="s">
        <v>176</v>
      </c>
      <c r="B150" s="91" t="s">
        <v>99</v>
      </c>
      <c r="C150" s="71">
        <f>'[9]bilat constant'!F76+('[9]unhcr oda constant'!F76*'[9]oda contribs constant'!$C$105)+('[9]oda contribs constant'!$D$105*'[9]unrwa oda constant'!F76)+('[9]oda contribs constant'!$E$105*'[9]wfp oda constant adj'!F76)+('[9]eu multilat shares constant'!C$72*'[9]eu total ha constant'!F76)+'[9]Imputed CERF'!F76</f>
        <v>0.7512756865485931</v>
      </c>
      <c r="D150" s="71">
        <f>'[9]bilat constant'!G76+('[9]unhcr oda constant'!G76*'[9]oda contribs constant'!$F$105)+('[9]oda contribs constant'!$G$105*'[9]unrwa oda constant'!G76)+('[9]oda contribs constant'!$H$105*'[9]wfp oda constant adj'!G76)+('[9]eu multilat shares constant'!D$72*'[9]eu total ha constant'!G76)+'[9]Imputed CERF'!G76</f>
        <v>0.4413582542952664</v>
      </c>
      <c r="E150" s="71">
        <f>'[9]bilat constant'!H76+('[9]unhcr oda constant'!H76*'[9]oda contribs constant'!$I$105)+('[9]oda contribs constant'!$J$105*'[9]unrwa oda constant'!H76)+('[9]oda contribs constant'!$K$105*'[9]wfp oda constant adj'!H76)+('[9]eu multilat shares constant'!E$72*'[9]eu total ha constant'!H76)+'[9]Imputed CERF'!H76</f>
        <v>0.4162627329711355</v>
      </c>
      <c r="F150" s="71">
        <f>'[9]bilat constant'!I76+('[9]unhcr oda constant'!I76*'[9]oda contribs constant'!$L$105)+('[9]oda contribs constant'!$M$105*'[9]unrwa oda constant'!I76)+('[9]oda contribs constant'!$N$105*'[9]wfp oda constant adj'!I76)+('[9]eu multilat shares constant'!F$72*'[9]eu total ha constant'!I76)+'[9]Imputed CERF'!I76</f>
        <v>0.5078186313709505</v>
      </c>
      <c r="G150" s="71">
        <f>'[9]bilat constant'!J76+('[9]unhcr oda constant'!J76*'[9]oda contribs constant'!$O$105)+('[9]oda contribs constant'!$P$105*'[9]unrwa oda constant'!J76)+('[9]oda contribs constant'!$Q$105*'[9]wfp oda constant adj'!J76)+('[9]eu multilat shares constant'!G$72*'[9]eu total ha constant'!J76)+'[9]Imputed CERF'!J76</f>
        <v>0.681329986497405</v>
      </c>
      <c r="H150" s="71">
        <f>'[9]bilat constant'!K76+('[9]unhcr oda constant'!K76*'[9]oda contribs constant'!$R$105)+('[9]oda contribs constant'!$S$105*'[9]unrwa oda constant'!K76)+('[9]oda contribs constant'!$T$105*'[9]wfp oda constant adj'!K76)+('[9]eu multilat shares constant'!H$72*'[9]eu total ha constant'!K76)+'[9]Imputed CERF'!K76</f>
        <v>0.32629638274120865</v>
      </c>
      <c r="I150" s="71">
        <f>'[9]bilat constant'!L76+('[9]unhcr oda constant'!L76*'[9]oda contribs constant'!$U$105)+('[9]oda contribs constant'!$V$105*'[9]unrwa oda constant'!L76)+('[9]oda contribs constant'!$W$105*'[9]wfp oda constant adj'!L76)+('[9]eu multilat shares constant'!I$72*'[9]eu total ha constant'!L76)+'[9]Imputed CERF'!L76</f>
        <v>0.18958384113987786</v>
      </c>
      <c r="J150" s="71">
        <f>'[9]bilat constant'!M76+('[9]unhcr oda constant'!M76*'[9]oda contribs constant'!$X$105)+('[9]oda contribs constant'!$Y$105*'[9]unrwa oda constant'!M76)+('[9]oda contribs constant'!$Z$105*'[9]wfp oda constant adj'!M76)+('[9]eu multilat shares constant'!J$72*'[9]eu total ha constant'!M76)+'[9]Imputed CERF'!M76</f>
        <v>0.7109698222886283</v>
      </c>
      <c r="K150" s="71">
        <f>'[9]bilat constant'!N76+('[9]unhcr oda constant'!N76*'[9]oda contribs constant'!$AA$105)+('[9]oda contribs constant'!$AB$105*'[9]unrwa oda constant'!N76)+('[9]oda contribs constant'!$AC$105*'[9]wfp oda constant adj'!N76)+('[9]eu multilat shares constant'!K$72*'[9]eu total ha constant'!N76)+'[9]Imputed CERF'!N76</f>
        <v>1.6173686321033847</v>
      </c>
      <c r="L150" s="71">
        <f>'[9]bilat constant'!O76+('[9]unhcr oda constant'!O76*'[9]oda contribs constant'!$AD$105)+('[9]oda contribs constant'!$AE$105*'[9]unrwa oda constant'!O76)+('[9]oda contribs constant'!$AF$105*'[9]wfp oda constant adj'!O76)+('[9]eu multilat shares constant'!L$72*'[9]eu total ha constant'!O76)+'[9]Imputed CERF'!O76</f>
        <v>1.3926344546148832</v>
      </c>
      <c r="M150" s="71">
        <f>'[9]bilat constant'!P76+('[9]unhcr oda constant'!P76*'[9]oda contribs constant'!$AG$105)+('[9]oda contribs constant'!$AH$105*'[9]unrwa oda constant'!P76)+('[9]oda contribs constant'!$AI$105*'[9]wfp oda constant adj'!P76)+('[9]eu multilat shares constant'!M$72*'[9]eu total ha constant'!P76)+'[9]Imputed CERF'!P76</f>
        <v>1.4082263231989407</v>
      </c>
      <c r="N150" s="71">
        <f>'[9]bilat constant'!Q76+('[9]unhcr oda constant'!Q76*'[9]oda contribs constant'!$AJ$105)+('[9]oda contribs constant'!$AK$105*'[9]unrwa oda constant'!Q76)+('[9]oda contribs constant'!$AL$105*'[9]wfp oda constant adj'!Q76)+('[9]eu multilat shares constant'!N$72*'[9]eu total ha constant'!Q76)+'[9]Imputed CERF'!Q76</f>
        <v>1.515634251585873</v>
      </c>
      <c r="O150" s="71">
        <f>'[9]bilat constant'!R76+('[9]unhcr oda constant'!R76*'[9]oda contribs constant'!$AM$105)+('[9]oda contribs constant'!$AN$105*'[9]unrwa oda constant'!R76)+('[9]oda contribs constant'!$AO$105*'[9]wfp oda constant adj'!R76)+('[9]eu multilat shares constant'!O$72*'[9]eu total ha constant'!R76)+'[9]Imputed CERF'!R76</f>
        <v>1.173635583310579</v>
      </c>
      <c r="P150" s="71">
        <f>'[9]bilat constant'!S76+('[9]unhcr oda constant'!S76*'[9]oda contribs constant'!$AP$105)+('[9]oda contribs constant'!$AQ$105*'[9]unrwa oda constant'!S76)+('[9]oda contribs constant'!$AR$105*'[9]wfp oda constant adj'!S76)+('[9]eu multilat shares constant'!P$72*'[9]eu total ha constant'!S76)+'[9]Imputed CERF'!S76</f>
        <v>0.41507389476694667</v>
      </c>
      <c r="Q150" s="71">
        <f>'[9]bilat constant'!T76+('[9]unhcr oda constant'!T76*'[9]oda contribs constant'!$AS$105)+('[9]oda contribs constant'!$AT$105*'[9]unrwa oda constant'!T76)+('[9]oda contribs constant'!$AU$105*'[9]wfp oda constant adj'!T76)+('[9]eu multilat shares constant'!Q$72*'[9]eu total ha constant'!T76)+'[9]Imputed CERF'!T76</f>
        <v>1.1748740382017628</v>
      </c>
      <c r="S150" s="74">
        <f t="shared" si="3"/>
        <v>1.8305177777114228</v>
      </c>
    </row>
    <row r="151" spans="1:19" ht="13.5">
      <c r="A151" s="7" t="s">
        <v>177</v>
      </c>
      <c r="B151" s="91" t="s">
        <v>99</v>
      </c>
      <c r="C151" s="71">
        <f>'[9]bilat constant'!F23+('[9]unhcr oda constant'!F23*'[9]oda contribs constant'!$C$105)+('[9]oda contribs constant'!$D$105*'[9]unrwa oda constant'!F23)+('[9]oda contribs constant'!$E$105*'[9]wfp oda constant adj'!F23)+('[9]eu multilat shares constant'!C$72*'[9]eu total ha constant'!F23)+'[9]Imputed CERF'!F23</f>
        <v>0</v>
      </c>
      <c r="D151" s="71">
        <f>'[9]bilat constant'!G23+('[9]unhcr oda constant'!G23*'[9]oda contribs constant'!$F$105)+('[9]oda contribs constant'!$G$105*'[9]unrwa oda constant'!G23)+('[9]oda contribs constant'!$H$105*'[9]wfp oda constant adj'!G23)+('[9]eu multilat shares constant'!D$72*'[9]eu total ha constant'!G23)+'[9]Imputed CERF'!G23</f>
        <v>17.29</v>
      </c>
      <c r="E151" s="71">
        <f>'[9]bilat constant'!H23+('[9]unhcr oda constant'!H23*'[9]oda contribs constant'!$I$105)+('[9]oda contribs constant'!$J$105*'[9]unrwa oda constant'!H23)+('[9]oda contribs constant'!$K$105*'[9]wfp oda constant adj'!H23)+('[9]eu multilat shares constant'!E$72*'[9]eu total ha constant'!H23)+'[9]Imputed CERF'!H23</f>
        <v>14.01915364954652</v>
      </c>
      <c r="F151" s="71">
        <f>'[9]bilat constant'!I23+('[9]unhcr oda constant'!I23*'[9]oda contribs constant'!$L$105)+('[9]oda contribs constant'!$M$105*'[9]unrwa oda constant'!I23)+('[9]oda contribs constant'!$N$105*'[9]wfp oda constant adj'!I23)+('[9]eu multilat shares constant'!F$72*'[9]eu total ha constant'!I23)+'[9]Imputed CERF'!I23</f>
        <v>30.95661863852303</v>
      </c>
      <c r="G151" s="71">
        <f>'[9]bilat constant'!J23+('[9]unhcr oda constant'!J23*'[9]oda contribs constant'!$O$105)+('[9]oda contribs constant'!$P$105*'[9]unrwa oda constant'!J23)+('[9]oda contribs constant'!$Q$105*'[9]wfp oda constant adj'!J23)+('[9]eu multilat shares constant'!G$72*'[9]eu total ha constant'!J23)+'[9]Imputed CERF'!J23</f>
        <v>135.90598964007</v>
      </c>
      <c r="H151" s="71">
        <f>'[9]bilat constant'!K23+('[9]unhcr oda constant'!K23*'[9]oda contribs constant'!$R$105)+('[9]oda contribs constant'!$S$105*'[9]unrwa oda constant'!K23)+('[9]oda contribs constant'!$T$105*'[9]wfp oda constant adj'!K23)+('[9]eu multilat shares constant'!H$72*'[9]eu total ha constant'!K23)+'[9]Imputed CERF'!K23</f>
        <v>121.83568396137596</v>
      </c>
      <c r="I151" s="71">
        <f>'[9]bilat constant'!L23+('[9]unhcr oda constant'!L23*'[9]oda contribs constant'!$U$105)+('[9]oda contribs constant'!$V$105*'[9]unrwa oda constant'!L23)+('[9]oda contribs constant'!$W$105*'[9]wfp oda constant adj'!L23)+('[9]eu multilat shares constant'!I$72*'[9]eu total ha constant'!L23)+'[9]Imputed CERF'!L23</f>
        <v>39.68741747183136</v>
      </c>
      <c r="J151" s="71">
        <f>'[9]bilat constant'!M23+('[9]unhcr oda constant'!M23*'[9]oda contribs constant'!$X$105)+('[9]oda contribs constant'!$Y$105*'[9]unrwa oda constant'!M23)+('[9]oda contribs constant'!$Z$105*'[9]wfp oda constant adj'!M23)+('[9]eu multilat shares constant'!J$72*'[9]eu total ha constant'!M23)+'[9]Imputed CERF'!M23</f>
        <v>16.635542837593956</v>
      </c>
      <c r="K151" s="71">
        <f>'[9]bilat constant'!N23+('[9]unhcr oda constant'!N23*'[9]oda contribs constant'!$AA$105)+('[9]oda contribs constant'!$AB$105*'[9]unrwa oda constant'!N23)+('[9]oda contribs constant'!$AC$105*'[9]wfp oda constant adj'!N23)+('[9]eu multilat shares constant'!K$72*'[9]eu total ha constant'!N23)+'[9]Imputed CERF'!N23</f>
        <v>18.123681642730393</v>
      </c>
      <c r="L151" s="71">
        <f>'[9]bilat constant'!O23+('[9]unhcr oda constant'!O23*'[9]oda contribs constant'!$AD$105)+('[9]oda contribs constant'!$AE$105*'[9]unrwa oda constant'!O23)+('[9]oda contribs constant'!$AF$105*'[9]wfp oda constant adj'!O23)+('[9]eu multilat shares constant'!L$72*'[9]eu total ha constant'!O23)+'[9]Imputed CERF'!O23</f>
        <v>18.88787993366191</v>
      </c>
      <c r="M151" s="71">
        <f>'[9]bilat constant'!P23+('[9]unhcr oda constant'!P23*'[9]oda contribs constant'!$AG$105)+('[9]oda contribs constant'!$AH$105*'[9]unrwa oda constant'!P23)+('[9]oda contribs constant'!$AI$105*'[9]wfp oda constant adj'!P23)+('[9]eu multilat shares constant'!M$72*'[9]eu total ha constant'!P23)+'[9]Imputed CERF'!P23</f>
        <v>6.542033198309961</v>
      </c>
      <c r="N151" s="71">
        <f>'[9]bilat constant'!Q23+('[9]unhcr oda constant'!Q23*'[9]oda contribs constant'!$AJ$105)+('[9]oda contribs constant'!$AK$105*'[9]unrwa oda constant'!Q23)+('[9]oda contribs constant'!$AL$105*'[9]wfp oda constant adj'!Q23)+('[9]eu multilat shares constant'!N$72*'[9]eu total ha constant'!Q23)+'[9]Imputed CERF'!Q23</f>
        <v>7.801416073445499</v>
      </c>
      <c r="O151" s="71">
        <f>'[9]bilat constant'!R23+('[9]unhcr oda constant'!R23*'[9]oda contribs constant'!$AM$105)+('[9]oda contribs constant'!$AN$105*'[9]unrwa oda constant'!R23)+('[9]oda contribs constant'!$AO$105*'[9]wfp oda constant adj'!R23)+('[9]eu multilat shares constant'!O$72*'[9]eu total ha constant'!R23)+'[9]Imputed CERF'!R23</f>
        <v>3.9404030973406265</v>
      </c>
      <c r="P151" s="71">
        <f>'[9]bilat constant'!S23+('[9]unhcr oda constant'!S23*'[9]oda contribs constant'!$AP$105)+('[9]oda contribs constant'!$AQ$105*'[9]unrwa oda constant'!S23)+('[9]oda contribs constant'!$AR$105*'[9]wfp oda constant adj'!S23)+('[9]eu multilat shares constant'!P$72*'[9]eu total ha constant'!S23)+'[9]Imputed CERF'!S23</f>
        <v>3.563746055814092</v>
      </c>
      <c r="Q151" s="71">
        <f>'[9]bilat constant'!T23+('[9]unhcr oda constant'!T23*'[9]oda contribs constant'!$AS$105)+('[9]oda contribs constant'!$AT$105*'[9]unrwa oda constant'!T23)+('[9]oda contribs constant'!$AU$105*'[9]wfp oda constant adj'!T23)+('[9]eu multilat shares constant'!Q$72*'[9]eu total ha constant'!T23)+'[9]Imputed CERF'!T23</f>
        <v>2.351319437725683</v>
      </c>
      <c r="S151" s="74">
        <f t="shared" si="3"/>
        <v>-0.3402112830431308</v>
      </c>
    </row>
    <row r="152" spans="1:19" ht="13.5">
      <c r="A152" s="7" t="s">
        <v>178</v>
      </c>
      <c r="B152" s="91" t="s">
        <v>99</v>
      </c>
      <c r="C152" s="71">
        <f>'[9]bilat constant'!F77+('[9]unhcr oda constant'!F77*'[9]oda contribs constant'!$C$105)+('[9]oda contribs constant'!$D$105*'[9]unrwa oda constant'!F77)+('[9]oda contribs constant'!$E$105*'[9]wfp oda constant adj'!F77)+('[9]eu multilat shares constant'!C$72*'[9]eu total ha constant'!F77)+'[9]Imputed CERF'!F77</f>
        <v>0</v>
      </c>
      <c r="D152" s="71">
        <f>'[9]bilat constant'!G77+('[9]unhcr oda constant'!G77*'[9]oda contribs constant'!$F$105)+('[9]oda contribs constant'!$G$105*'[9]unrwa oda constant'!G77)+('[9]oda contribs constant'!$H$105*'[9]wfp oda constant adj'!G77)+('[9]eu multilat shares constant'!D$72*'[9]eu total ha constant'!G77)+'[9]Imputed CERF'!G77</f>
        <v>0</v>
      </c>
      <c r="E152" s="71">
        <f>'[9]bilat constant'!H77+('[9]unhcr oda constant'!H77*'[9]oda contribs constant'!$I$105)+('[9]oda contribs constant'!$J$105*'[9]unrwa oda constant'!H77)+('[9]oda contribs constant'!$K$105*'[9]wfp oda constant adj'!H77)+('[9]eu multilat shares constant'!E$72*'[9]eu total ha constant'!H77)+'[9]Imputed CERF'!H77</f>
        <v>0</v>
      </c>
      <c r="F152" s="71">
        <f>'[9]bilat constant'!I77+('[9]unhcr oda constant'!I77*'[9]oda contribs constant'!$L$105)+('[9]oda contribs constant'!$M$105*'[9]unrwa oda constant'!I77)+('[9]oda contribs constant'!$N$105*'[9]wfp oda constant adj'!I77)+('[9]eu multilat shares constant'!F$72*'[9]eu total ha constant'!I77)+'[9]Imputed CERF'!I77</f>
        <v>0</v>
      </c>
      <c r="G152" s="71">
        <f>'[9]bilat constant'!J77+('[9]unhcr oda constant'!J77*'[9]oda contribs constant'!$O$105)+('[9]oda contribs constant'!$P$105*'[9]unrwa oda constant'!J77)+('[9]oda contribs constant'!$Q$105*'[9]wfp oda constant adj'!J77)+('[9]eu multilat shares constant'!G$72*'[9]eu total ha constant'!J77)+'[9]Imputed CERF'!J77</f>
        <v>0</v>
      </c>
      <c r="H152" s="71">
        <f>'[9]bilat constant'!K77+('[9]unhcr oda constant'!K77*'[9]oda contribs constant'!$R$105)+('[9]oda contribs constant'!$S$105*'[9]unrwa oda constant'!K77)+('[9]oda contribs constant'!$T$105*'[9]wfp oda constant adj'!K77)+('[9]eu multilat shares constant'!H$72*'[9]eu total ha constant'!K77)+'[9]Imputed CERF'!K77</f>
        <v>0</v>
      </c>
      <c r="I152" s="71">
        <f>'[9]bilat constant'!L77+('[9]unhcr oda constant'!L77*'[9]oda contribs constant'!$U$105)+('[9]oda contribs constant'!$V$105*'[9]unrwa oda constant'!L77)+('[9]oda contribs constant'!$W$105*'[9]wfp oda constant adj'!L77)+('[9]eu multilat shares constant'!I$72*'[9]eu total ha constant'!L77)+'[9]Imputed CERF'!L77</f>
        <v>0</v>
      </c>
      <c r="J152" s="71">
        <f>'[9]bilat constant'!M77+('[9]unhcr oda constant'!M77*'[9]oda contribs constant'!$X$105)+('[9]oda contribs constant'!$Y$105*'[9]unrwa oda constant'!M77)+('[9]oda contribs constant'!$Z$105*'[9]wfp oda constant adj'!M77)+('[9]eu multilat shares constant'!J$72*'[9]eu total ha constant'!M77)+'[9]Imputed CERF'!M77</f>
        <v>0</v>
      </c>
      <c r="K152" s="71">
        <f>'[9]bilat constant'!N77+('[9]unhcr oda constant'!N77*'[9]oda contribs constant'!$AA$105)+('[9]oda contribs constant'!$AB$105*'[9]unrwa oda constant'!N77)+('[9]oda contribs constant'!$AC$105*'[9]wfp oda constant adj'!N77)+('[9]eu multilat shares constant'!K$72*'[9]eu total ha constant'!N77)+'[9]Imputed CERF'!N77</f>
        <v>0</v>
      </c>
      <c r="L152" s="71">
        <f>'[9]bilat constant'!O77+('[9]unhcr oda constant'!O77*'[9]oda contribs constant'!$AD$105)+('[9]oda contribs constant'!$AE$105*'[9]unrwa oda constant'!O77)+('[9]oda contribs constant'!$AF$105*'[9]wfp oda constant adj'!O77)+('[9]eu multilat shares constant'!L$72*'[9]eu total ha constant'!O77)+'[9]Imputed CERF'!O77</f>
        <v>0</v>
      </c>
      <c r="M152" s="71">
        <f>'[9]bilat constant'!P77+('[9]unhcr oda constant'!P77*'[9]oda contribs constant'!$AG$105)+('[9]oda contribs constant'!$AH$105*'[9]unrwa oda constant'!P77)+('[9]oda contribs constant'!$AI$105*'[9]wfp oda constant adj'!P77)+('[9]eu multilat shares constant'!M$72*'[9]eu total ha constant'!P77)+'[9]Imputed CERF'!P77</f>
        <v>0.1500012595135107</v>
      </c>
      <c r="N152" s="71">
        <f>'[9]bilat constant'!Q77+('[9]unhcr oda constant'!Q77*'[9]oda contribs constant'!$AJ$105)+('[9]oda contribs constant'!$AK$105*'[9]unrwa oda constant'!Q77)+('[9]oda contribs constant'!$AL$105*'[9]wfp oda constant adj'!Q77)+('[9]eu multilat shares constant'!N$72*'[9]eu total ha constant'!Q77)+'[9]Imputed CERF'!Q77</f>
        <v>0</v>
      </c>
      <c r="O152" s="71">
        <f>'[9]bilat constant'!R77+('[9]unhcr oda constant'!R77*'[9]oda contribs constant'!$AM$105)+('[9]oda contribs constant'!$AN$105*'[9]unrwa oda constant'!R77)+('[9]oda contribs constant'!$AO$105*'[9]wfp oda constant adj'!R77)+('[9]eu multilat shares constant'!O$72*'[9]eu total ha constant'!R77)+'[9]Imputed CERF'!R77</f>
        <v>0.06559003726024658</v>
      </c>
      <c r="P152" s="71">
        <f>'[9]bilat constant'!S77+('[9]unhcr oda constant'!S77*'[9]oda contribs constant'!$AP$105)+('[9]oda contribs constant'!$AQ$105*'[9]unrwa oda constant'!S77)+('[9]oda contribs constant'!$AR$105*'[9]wfp oda constant adj'!S77)+('[9]eu multilat shares constant'!P$72*'[9]eu total ha constant'!S77)+'[9]Imputed CERF'!S77</f>
        <v>0</v>
      </c>
      <c r="Q152" s="71">
        <f>'[9]bilat constant'!T77+('[9]unhcr oda constant'!T77*'[9]oda contribs constant'!$AS$105)+('[9]oda contribs constant'!$AT$105*'[9]unrwa oda constant'!T77)+('[9]oda contribs constant'!$AU$105*'[9]wfp oda constant adj'!T77)+('[9]eu multilat shares constant'!Q$72*'[9]eu total ha constant'!T77)+'[9]Imputed CERF'!T77</f>
        <v>0.020338299890871006</v>
      </c>
      <c r="S152" s="74" t="e">
        <f t="shared" si="3"/>
        <v>#DIV/0!</v>
      </c>
    </row>
    <row r="153" spans="1:19" ht="13.5">
      <c r="A153" s="7" t="s">
        <v>179</v>
      </c>
      <c r="B153" s="91" t="s">
        <v>99</v>
      </c>
      <c r="C153" s="71">
        <f>'[9]bilat constant'!F78+('[9]unhcr oda constant'!F78*'[9]oda contribs constant'!$C$105)+('[9]oda contribs constant'!$D$105*'[9]unrwa oda constant'!F78)+('[9]oda contribs constant'!$E$105*'[9]wfp oda constant adj'!F78)+('[9]eu multilat shares constant'!C$72*'[9]eu total ha constant'!F78)+'[9]Imputed CERF'!F78</f>
        <v>2.6287547615342017</v>
      </c>
      <c r="D153" s="71">
        <f>'[9]bilat constant'!G78+('[9]unhcr oda constant'!G78*'[9]oda contribs constant'!$F$105)+('[9]oda contribs constant'!$G$105*'[9]unrwa oda constant'!G78)+('[9]oda contribs constant'!$H$105*'[9]wfp oda constant adj'!G78)+('[9]eu multilat shares constant'!D$72*'[9]eu total ha constant'!G78)+'[9]Imputed CERF'!G78</f>
        <v>9.487832861647451</v>
      </c>
      <c r="E153" s="71">
        <f>'[9]bilat constant'!H78+('[9]unhcr oda constant'!H78*'[9]oda contribs constant'!$I$105)+('[9]oda contribs constant'!$J$105*'[9]unrwa oda constant'!H78)+('[9]oda contribs constant'!$K$105*'[9]wfp oda constant adj'!H78)+('[9]eu multilat shares constant'!E$72*'[9]eu total ha constant'!H78)+'[9]Imputed CERF'!H78</f>
        <v>3.473004512502912</v>
      </c>
      <c r="F153" s="71">
        <f>'[9]bilat constant'!I78+('[9]unhcr oda constant'!I78*'[9]oda contribs constant'!$L$105)+('[9]oda contribs constant'!$M$105*'[9]unrwa oda constant'!I78)+('[9]oda contribs constant'!$N$105*'[9]wfp oda constant adj'!I78)+('[9]eu multilat shares constant'!F$72*'[9]eu total ha constant'!I78)+'[9]Imputed CERF'!I78</f>
        <v>2.7372952910834405</v>
      </c>
      <c r="G153" s="71">
        <f>'[9]bilat constant'!J78+('[9]unhcr oda constant'!J78*'[9]oda contribs constant'!$O$105)+('[9]oda contribs constant'!$P$105*'[9]unrwa oda constant'!J78)+('[9]oda contribs constant'!$Q$105*'[9]wfp oda constant adj'!J78)+('[9]eu multilat shares constant'!G$72*'[9]eu total ha constant'!J78)+'[9]Imputed CERF'!J78</f>
        <v>5.878231427257501</v>
      </c>
      <c r="H153" s="71">
        <f>'[9]bilat constant'!K78+('[9]unhcr oda constant'!K78*'[9]oda contribs constant'!$R$105)+('[9]oda contribs constant'!$S$105*'[9]unrwa oda constant'!K78)+('[9]oda contribs constant'!$T$105*'[9]wfp oda constant adj'!K78)+('[9]eu multilat shares constant'!H$72*'[9]eu total ha constant'!K78)+'[9]Imputed CERF'!K78</f>
        <v>4.6863363520255765</v>
      </c>
      <c r="I153" s="71">
        <f>'[9]bilat constant'!L78+('[9]unhcr oda constant'!L78*'[9]oda contribs constant'!$U$105)+('[9]oda contribs constant'!$V$105*'[9]unrwa oda constant'!L78)+('[9]oda contribs constant'!$W$105*'[9]wfp oda constant adj'!L78)+('[9]eu multilat shares constant'!I$72*'[9]eu total ha constant'!L78)+'[9]Imputed CERF'!L78</f>
        <v>12.419204963273238</v>
      </c>
      <c r="J153" s="71">
        <f>'[9]bilat constant'!M78+('[9]unhcr oda constant'!M78*'[9]oda contribs constant'!$X$105)+('[9]oda contribs constant'!$Y$105*'[9]unrwa oda constant'!M78)+('[9]oda contribs constant'!$Z$105*'[9]wfp oda constant adj'!M78)+('[9]eu multilat shares constant'!J$72*'[9]eu total ha constant'!M78)+'[9]Imputed CERF'!M78</f>
        <v>17.41726780416311</v>
      </c>
      <c r="K153" s="71">
        <f>'[9]bilat constant'!N78+('[9]unhcr oda constant'!N78*'[9]oda contribs constant'!$AA$105)+('[9]oda contribs constant'!$AB$105*'[9]unrwa oda constant'!N78)+('[9]oda contribs constant'!$AC$105*'[9]wfp oda constant adj'!N78)+('[9]eu multilat shares constant'!K$72*'[9]eu total ha constant'!N78)+'[9]Imputed CERF'!N78</f>
        <v>11.339529579084886</v>
      </c>
      <c r="L153" s="71">
        <f>'[9]bilat constant'!O78+('[9]unhcr oda constant'!O78*'[9]oda contribs constant'!$AD$105)+('[9]oda contribs constant'!$AE$105*'[9]unrwa oda constant'!O78)+('[9]oda contribs constant'!$AF$105*'[9]wfp oda constant adj'!O78)+('[9]eu multilat shares constant'!L$72*'[9]eu total ha constant'!O78)+'[9]Imputed CERF'!O78</f>
        <v>10.865202031797061</v>
      </c>
      <c r="M153" s="71">
        <f>'[9]bilat constant'!P78+('[9]unhcr oda constant'!P78*'[9]oda contribs constant'!$AG$105)+('[9]oda contribs constant'!$AH$105*'[9]unrwa oda constant'!P78)+('[9]oda contribs constant'!$AI$105*'[9]wfp oda constant adj'!P78)+('[9]eu multilat shares constant'!M$72*'[9]eu total ha constant'!P78)+'[9]Imputed CERF'!P78</f>
        <v>5.71681320987701</v>
      </c>
      <c r="N153" s="71">
        <f>'[9]bilat constant'!Q78+('[9]unhcr oda constant'!Q78*'[9]oda contribs constant'!$AJ$105)+('[9]oda contribs constant'!$AK$105*'[9]unrwa oda constant'!Q78)+('[9]oda contribs constant'!$AL$105*'[9]wfp oda constant adj'!Q78)+('[9]eu multilat shares constant'!N$72*'[9]eu total ha constant'!Q78)+'[9]Imputed CERF'!Q78</f>
        <v>6.831556573684891</v>
      </c>
      <c r="O153" s="71">
        <f>'[9]bilat constant'!R78+('[9]unhcr oda constant'!R78*'[9]oda contribs constant'!$AM$105)+('[9]oda contribs constant'!$AN$105*'[9]unrwa oda constant'!R78)+('[9]oda contribs constant'!$AO$105*'[9]wfp oda constant adj'!R78)+('[9]eu multilat shares constant'!O$72*'[9]eu total ha constant'!R78)+'[9]Imputed CERF'!R78</f>
        <v>4.118093061762348</v>
      </c>
      <c r="P153" s="71">
        <f>'[9]bilat constant'!S78+('[9]unhcr oda constant'!S78*'[9]oda contribs constant'!$AP$105)+('[9]oda contribs constant'!$AQ$105*'[9]unrwa oda constant'!S78)+('[9]oda contribs constant'!$AR$105*'[9]wfp oda constant adj'!S78)+('[9]eu multilat shares constant'!P$72*'[9]eu total ha constant'!S78)+'[9]Imputed CERF'!S78</f>
        <v>4.120722980518401</v>
      </c>
      <c r="Q153" s="71">
        <f>'[9]bilat constant'!T78+('[9]unhcr oda constant'!T78*'[9]oda contribs constant'!$AS$105)+('[9]oda contribs constant'!$AT$105*'[9]unrwa oda constant'!T78)+('[9]oda contribs constant'!$AU$105*'[9]wfp oda constant adj'!T78)+('[9]eu multilat shares constant'!Q$72*'[9]eu total ha constant'!T78)+'[9]Imputed CERF'!T78</f>
        <v>2.370821247439175</v>
      </c>
      <c r="S153" s="74">
        <f t="shared" si="3"/>
        <v>-0.4246589109125415</v>
      </c>
    </row>
    <row r="154" spans="1:19" ht="13.5">
      <c r="A154" s="7" t="s">
        <v>70</v>
      </c>
      <c r="B154" s="91" t="s">
        <v>99</v>
      </c>
      <c r="C154" s="71">
        <f>'[9]bilat constant'!F156+('[9]unhcr oda constant'!F156*'[9]oda contribs constant'!$C$105)+('[9]oda contribs constant'!$D$105*'[9]unrwa oda constant'!F156)+('[9]oda contribs constant'!$E$105*'[9]wfp oda constant adj'!F156)+('[9]eu multilat shares constant'!C$72*'[9]eu total ha constant'!F156)+'[9]Imputed CERF'!F156</f>
        <v>0.024815382955234284</v>
      </c>
      <c r="D154" s="71">
        <f>'[9]bilat constant'!G156+('[9]unhcr oda constant'!G156*'[9]oda contribs constant'!$F$105)+('[9]oda contribs constant'!$G$105*'[9]unrwa oda constant'!G156)+('[9]oda contribs constant'!$H$105*'[9]wfp oda constant adj'!G156)+('[9]eu multilat shares constant'!D$72*'[9]eu total ha constant'!G156)+'[9]Imputed CERF'!G156</f>
        <v>0</v>
      </c>
      <c r="E154" s="71">
        <f>'[9]bilat constant'!H156+('[9]unhcr oda constant'!H156*'[9]oda contribs constant'!$I$105)+('[9]oda contribs constant'!$J$105*'[9]unrwa oda constant'!H156)+('[9]oda contribs constant'!$K$105*'[9]wfp oda constant adj'!H156)+('[9]eu multilat shares constant'!E$72*'[9]eu total ha constant'!H156)+'[9]Imputed CERF'!H156</f>
        <v>0</v>
      </c>
      <c r="F154" s="71">
        <f>'[9]bilat constant'!I156+('[9]unhcr oda constant'!I156*'[9]oda contribs constant'!$L$105)+('[9]oda contribs constant'!$M$105*'[9]unrwa oda constant'!I156)+('[9]oda contribs constant'!$N$105*'[9]wfp oda constant adj'!I156)+('[9]eu multilat shares constant'!F$72*'[9]eu total ha constant'!I156)+'[9]Imputed CERF'!I156</f>
        <v>0</v>
      </c>
      <c r="G154" s="71">
        <f>'[9]bilat constant'!J156+('[9]unhcr oda constant'!J156*'[9]oda contribs constant'!$O$105)+('[9]oda contribs constant'!$P$105*'[9]unrwa oda constant'!J156)+('[9]oda contribs constant'!$Q$105*'[9]wfp oda constant adj'!J156)+('[9]eu multilat shares constant'!G$72*'[9]eu total ha constant'!J156)+'[9]Imputed CERF'!J156</f>
        <v>0</v>
      </c>
      <c r="H154" s="71">
        <f>'[9]bilat constant'!K156+('[9]unhcr oda constant'!K156*'[9]oda contribs constant'!$R$105)+('[9]oda contribs constant'!$S$105*'[9]unrwa oda constant'!K156)+('[9]oda contribs constant'!$T$105*'[9]wfp oda constant adj'!K156)+('[9]eu multilat shares constant'!H$72*'[9]eu total ha constant'!K156)+'[9]Imputed CERF'!K156</f>
        <v>0</v>
      </c>
      <c r="I154" s="71">
        <f>'[9]bilat constant'!L156+('[9]unhcr oda constant'!L156*'[9]oda contribs constant'!$U$105)+('[9]oda contribs constant'!$V$105*'[9]unrwa oda constant'!L156)+('[9]oda contribs constant'!$W$105*'[9]wfp oda constant adj'!L156)+('[9]eu multilat shares constant'!I$72*'[9]eu total ha constant'!L156)+'[9]Imputed CERF'!L156</f>
        <v>0</v>
      </c>
      <c r="J154" s="71">
        <f>'[9]bilat constant'!M156+('[9]unhcr oda constant'!M156*'[9]oda contribs constant'!$X$105)+('[9]oda contribs constant'!$Y$105*'[9]unrwa oda constant'!M156)+('[9]oda contribs constant'!$Z$105*'[9]wfp oda constant adj'!M156)+('[9]eu multilat shares constant'!J$72*'[9]eu total ha constant'!M156)+'[9]Imputed CERF'!M156</f>
        <v>0</v>
      </c>
      <c r="K154" s="71">
        <f>'[9]bilat constant'!N156+('[9]unhcr oda constant'!N156*'[9]oda contribs constant'!$AA$105)+('[9]oda contribs constant'!$AB$105*'[9]unrwa oda constant'!N156)+('[9]oda contribs constant'!$AC$105*'[9]wfp oda constant adj'!N156)+('[9]eu multilat shares constant'!K$72*'[9]eu total ha constant'!N156)+'[9]Imputed CERF'!N156</f>
        <v>0</v>
      </c>
      <c r="L154" s="71">
        <f>'[9]bilat constant'!O156+('[9]unhcr oda constant'!O156*'[9]oda contribs constant'!$AD$105)+('[9]oda contribs constant'!$AE$105*'[9]unrwa oda constant'!O156)+('[9]oda contribs constant'!$AF$105*'[9]wfp oda constant adj'!O156)+('[9]eu multilat shares constant'!L$72*'[9]eu total ha constant'!O156)+'[9]Imputed CERF'!O156</f>
        <v>0</v>
      </c>
      <c r="M154" s="71">
        <f>'[9]bilat constant'!P156+('[9]unhcr oda constant'!P156*'[9]oda contribs constant'!$AG$105)+('[9]oda contribs constant'!$AH$105*'[9]unrwa oda constant'!P156)+('[9]oda contribs constant'!$AI$105*'[9]wfp oda constant adj'!P156)+('[9]eu multilat shares constant'!M$72*'[9]eu total ha constant'!P156)+'[9]Imputed CERF'!P156</f>
        <v>0</v>
      </c>
      <c r="N154" s="71">
        <f>'[9]bilat constant'!Q156+('[9]unhcr oda constant'!Q156*'[9]oda contribs constant'!$AJ$105)+('[9]oda contribs constant'!$AK$105*'[9]unrwa oda constant'!Q156)+('[9]oda contribs constant'!$AL$105*'[9]wfp oda constant adj'!Q156)+('[9]eu multilat shares constant'!N$72*'[9]eu total ha constant'!Q156)+'[9]Imputed CERF'!Q156</f>
        <v>0</v>
      </c>
      <c r="O154" s="71">
        <f>'[9]bilat constant'!R156+('[9]unhcr oda constant'!R156*'[9]oda contribs constant'!$AM$105)+('[9]oda contribs constant'!$AN$105*'[9]unrwa oda constant'!R156)+('[9]oda contribs constant'!$AO$105*'[9]wfp oda constant adj'!R156)+('[9]eu multilat shares constant'!O$72*'[9]eu total ha constant'!R156)+'[9]Imputed CERF'!R156</f>
        <v>0</v>
      </c>
      <c r="P154" s="71">
        <f>'[9]bilat constant'!S156+('[9]unhcr oda constant'!S156*'[9]oda contribs constant'!$AP$105)+('[9]oda contribs constant'!$AQ$105*'[9]unrwa oda constant'!S156)+('[9]oda contribs constant'!$AR$105*'[9]wfp oda constant adj'!S156)+('[9]eu multilat shares constant'!P$72*'[9]eu total ha constant'!S156)+'[9]Imputed CERF'!S156</f>
        <v>0</v>
      </c>
      <c r="Q154" s="71">
        <f>'[9]bilat constant'!T156+('[9]unhcr oda constant'!T156*'[9]oda contribs constant'!$AS$105)+('[9]oda contribs constant'!$AT$105*'[9]unrwa oda constant'!T156)+('[9]oda contribs constant'!$AU$105*'[9]wfp oda constant adj'!T156)+('[9]eu multilat shares constant'!Q$72*'[9]eu total ha constant'!T156)+'[9]Imputed CERF'!T156</f>
        <v>0</v>
      </c>
      <c r="S154" s="74" t="e">
        <f t="shared" si="3"/>
        <v>#DIV/0!</v>
      </c>
    </row>
    <row r="155" spans="1:19" ht="13.5">
      <c r="A155" s="7" t="s">
        <v>180</v>
      </c>
      <c r="B155" s="91" t="s">
        <v>99</v>
      </c>
      <c r="C155" s="71">
        <f>'[9]bilat constant'!F24+('[9]unhcr oda constant'!F24*'[9]oda contribs constant'!$C$105)+('[9]oda contribs constant'!$D$105*'[9]unrwa oda constant'!F24)+('[9]oda contribs constant'!$E$105*'[9]wfp oda constant adj'!F24)+('[9]eu multilat shares constant'!C$72*'[9]eu total ha constant'!F24)+'[9]Imputed CERF'!F24</f>
        <v>0</v>
      </c>
      <c r="D155" s="71">
        <f>'[9]bilat constant'!G24+('[9]unhcr oda constant'!G24*'[9]oda contribs constant'!$F$105)+('[9]oda contribs constant'!$G$105*'[9]unrwa oda constant'!G24)+('[9]oda contribs constant'!$H$105*'[9]wfp oda constant adj'!G24)+('[9]eu multilat shares constant'!D$72*'[9]eu total ha constant'!G24)+'[9]Imputed CERF'!G24</f>
        <v>0.06168739501066507</v>
      </c>
      <c r="E155" s="71">
        <f>'[9]bilat constant'!H24+('[9]unhcr oda constant'!H24*'[9]oda contribs constant'!$I$105)+('[9]oda contribs constant'!$J$105*'[9]unrwa oda constant'!H24)+('[9]oda contribs constant'!$K$105*'[9]wfp oda constant adj'!H24)+('[9]eu multilat shares constant'!E$72*'[9]eu total ha constant'!H24)+'[9]Imputed CERF'!H24</f>
        <v>0.03357437085666474</v>
      </c>
      <c r="F155" s="71">
        <f>'[9]bilat constant'!I24+('[9]unhcr oda constant'!I24*'[9]oda contribs constant'!$L$105)+('[9]oda contribs constant'!$M$105*'[9]unrwa oda constant'!I24)+('[9]oda contribs constant'!$N$105*'[9]wfp oda constant adj'!I24)+('[9]eu multilat shares constant'!F$72*'[9]eu total ha constant'!I24)+'[9]Imputed CERF'!I24</f>
        <v>0.02183978152025489</v>
      </c>
      <c r="G155" s="71">
        <f>'[9]bilat constant'!J24+('[9]unhcr oda constant'!J24*'[9]oda contribs constant'!$O$105)+('[9]oda contribs constant'!$P$105*'[9]unrwa oda constant'!J24)+('[9]oda contribs constant'!$Q$105*'[9]wfp oda constant adj'!J24)+('[9]eu multilat shares constant'!G$72*'[9]eu total ha constant'!J24)+'[9]Imputed CERF'!J24</f>
        <v>0.04432196475195823</v>
      </c>
      <c r="H155" s="71">
        <f>'[9]bilat constant'!K24+('[9]unhcr oda constant'!K24*'[9]oda contribs constant'!$R$105)+('[9]oda contribs constant'!$S$105*'[9]unrwa oda constant'!K24)+('[9]oda contribs constant'!$T$105*'[9]wfp oda constant adj'!K24)+('[9]eu multilat shares constant'!H$72*'[9]eu total ha constant'!K24)+'[9]Imputed CERF'!K24</f>
        <v>0.01391692844677138</v>
      </c>
      <c r="I155" s="71">
        <f>'[9]bilat constant'!L24+('[9]unhcr oda constant'!L24*'[9]oda contribs constant'!$U$105)+('[9]oda contribs constant'!$V$105*'[9]unrwa oda constant'!L24)+('[9]oda contribs constant'!$W$105*'[9]wfp oda constant adj'!L24)+('[9]eu multilat shares constant'!I$72*'[9]eu total ha constant'!L24)+'[9]Imputed CERF'!L24</f>
        <v>0.010507415892921741</v>
      </c>
      <c r="J155" s="71">
        <f>'[9]bilat constant'!M24+('[9]unhcr oda constant'!M24*'[9]oda contribs constant'!$X$105)+('[9]oda contribs constant'!$Y$105*'[9]unrwa oda constant'!M24)+('[9]oda contribs constant'!$Z$105*'[9]wfp oda constant adj'!M24)+('[9]eu multilat shares constant'!J$72*'[9]eu total ha constant'!M24)+'[9]Imputed CERF'!M24</f>
        <v>0.011304151420698379</v>
      </c>
      <c r="K155" s="71">
        <f>'[9]bilat constant'!N24+('[9]unhcr oda constant'!N24*'[9]oda contribs constant'!$AA$105)+('[9]oda contribs constant'!$AB$105*'[9]unrwa oda constant'!N24)+('[9]oda contribs constant'!$AC$105*'[9]wfp oda constant adj'!N24)+('[9]eu multilat shares constant'!K$72*'[9]eu total ha constant'!N24)+'[9]Imputed CERF'!N24</f>
        <v>0</v>
      </c>
      <c r="L155" s="71">
        <f>'[9]bilat constant'!O24+('[9]unhcr oda constant'!O24*'[9]oda contribs constant'!$AD$105)+('[9]oda contribs constant'!$AE$105*'[9]unrwa oda constant'!O24)+('[9]oda contribs constant'!$AF$105*'[9]wfp oda constant adj'!O24)+('[9]eu multilat shares constant'!L$72*'[9]eu total ha constant'!O24)+'[9]Imputed CERF'!O24</f>
        <v>0</v>
      </c>
      <c r="M155" s="71">
        <f>'[9]bilat constant'!P24+('[9]unhcr oda constant'!P24*'[9]oda contribs constant'!$AG$105)+('[9]oda contribs constant'!$AH$105*'[9]unrwa oda constant'!P24)+('[9]oda contribs constant'!$AI$105*'[9]wfp oda constant adj'!P24)+('[9]eu multilat shares constant'!M$72*'[9]eu total ha constant'!P24)+'[9]Imputed CERF'!P24</f>
        <v>0</v>
      </c>
      <c r="N155" s="71">
        <f>'[9]bilat constant'!Q24+('[9]unhcr oda constant'!Q24*'[9]oda contribs constant'!$AJ$105)+('[9]oda contribs constant'!$AK$105*'[9]unrwa oda constant'!Q24)+('[9]oda contribs constant'!$AL$105*'[9]wfp oda constant adj'!Q24)+('[9]eu multilat shares constant'!N$72*'[9]eu total ha constant'!Q24)+'[9]Imputed CERF'!Q24</f>
        <v>0</v>
      </c>
      <c r="O155" s="71">
        <f>'[9]bilat constant'!R24+('[9]unhcr oda constant'!R24*'[9]oda contribs constant'!$AM$105)+('[9]oda contribs constant'!$AN$105*'[9]unrwa oda constant'!R24)+('[9]oda contribs constant'!$AO$105*'[9]wfp oda constant adj'!R24)+('[9]eu multilat shares constant'!O$72*'[9]eu total ha constant'!R24)+'[9]Imputed CERF'!R24</f>
        <v>0</v>
      </c>
      <c r="P155" s="71">
        <f>'[9]bilat constant'!S24+('[9]unhcr oda constant'!S24*'[9]oda contribs constant'!$AP$105)+('[9]oda contribs constant'!$AQ$105*'[9]unrwa oda constant'!S24)+('[9]oda contribs constant'!$AR$105*'[9]wfp oda constant adj'!S24)+('[9]eu multilat shares constant'!P$72*'[9]eu total ha constant'!S24)+'[9]Imputed CERF'!S24</f>
        <v>0</v>
      </c>
      <c r="Q155" s="71">
        <f>'[9]bilat constant'!T24+('[9]unhcr oda constant'!T24*'[9]oda contribs constant'!$AS$105)+('[9]oda contribs constant'!$AT$105*'[9]unrwa oda constant'!T24)+('[9]oda contribs constant'!$AU$105*'[9]wfp oda constant adj'!T24)+('[9]eu multilat shares constant'!Q$72*'[9]eu total ha constant'!T24)+'[9]Imputed CERF'!T24</f>
        <v>0</v>
      </c>
      <c r="S155" s="74" t="e">
        <f t="shared" si="3"/>
        <v>#DIV/0!</v>
      </c>
    </row>
    <row r="156" spans="1:19" ht="13.5">
      <c r="A156" s="7" t="s">
        <v>71</v>
      </c>
      <c r="B156" s="91" t="s">
        <v>99</v>
      </c>
      <c r="C156" s="71">
        <f>'[9]bilat constant'!F214+('[9]unhcr oda constant'!F214*'[9]oda contribs constant'!$C$105)+('[9]oda contribs constant'!$D$105*'[9]unrwa oda constant'!F214)+('[9]oda contribs constant'!$E$105*'[9]wfp oda constant adj'!F214)+('[9]eu multilat shares constant'!C$72*'[9]eu total ha constant'!F214)+'[9]Imputed CERF'!F214</f>
        <v>0</v>
      </c>
      <c r="D156" s="71">
        <f>'[9]bilat constant'!G214+('[9]unhcr oda constant'!G214*'[9]oda contribs constant'!$F$105)+('[9]oda contribs constant'!$G$105*'[9]unrwa oda constant'!G214)+('[9]oda contribs constant'!$H$105*'[9]wfp oda constant adj'!G214)+('[9]eu multilat shares constant'!D$72*'[9]eu total ha constant'!G214)+'[9]Imputed CERF'!G214</f>
        <v>0</v>
      </c>
      <c r="E156" s="71">
        <f>'[9]bilat constant'!H214+('[9]unhcr oda constant'!H214*'[9]oda contribs constant'!$I$105)+('[9]oda contribs constant'!$J$105*'[9]unrwa oda constant'!H214)+('[9]oda contribs constant'!$K$105*'[9]wfp oda constant adj'!H214)+('[9]eu multilat shares constant'!E$72*'[9]eu total ha constant'!H214)+'[9]Imputed CERF'!H214</f>
        <v>0</v>
      </c>
      <c r="F156" s="71">
        <f>'[9]bilat constant'!I214+('[9]unhcr oda constant'!I214*'[9]oda contribs constant'!$L$105)+('[9]oda contribs constant'!$M$105*'[9]unrwa oda constant'!I214)+('[9]oda contribs constant'!$N$105*'[9]wfp oda constant adj'!I214)+('[9]eu multilat shares constant'!F$72*'[9]eu total ha constant'!I214)+'[9]Imputed CERF'!I214</f>
        <v>0</v>
      </c>
      <c r="G156" s="71">
        <f>'[9]bilat constant'!J214+('[9]unhcr oda constant'!J214*'[9]oda contribs constant'!$O$105)+('[9]oda contribs constant'!$P$105*'[9]unrwa oda constant'!J214)+('[9]oda contribs constant'!$Q$105*'[9]wfp oda constant adj'!J214)+('[9]eu multilat shares constant'!G$72*'[9]eu total ha constant'!J214)+'[9]Imputed CERF'!J214</f>
        <v>0</v>
      </c>
      <c r="H156" s="71">
        <f>'[9]bilat constant'!K214+('[9]unhcr oda constant'!K214*'[9]oda contribs constant'!$R$105)+('[9]oda contribs constant'!$S$105*'[9]unrwa oda constant'!K214)+('[9]oda contribs constant'!$T$105*'[9]wfp oda constant adj'!K214)+('[9]eu multilat shares constant'!H$72*'[9]eu total ha constant'!K214)+'[9]Imputed CERF'!K214</f>
        <v>0</v>
      </c>
      <c r="I156" s="71">
        <f>'[9]bilat constant'!L214+('[9]unhcr oda constant'!L214*'[9]oda contribs constant'!$U$105)+('[9]oda contribs constant'!$V$105*'[9]unrwa oda constant'!L214)+('[9]oda contribs constant'!$W$105*'[9]wfp oda constant adj'!L214)+('[9]eu multilat shares constant'!I$72*'[9]eu total ha constant'!L214)+'[9]Imputed CERF'!L214</f>
        <v>0</v>
      </c>
      <c r="J156" s="71">
        <f>'[9]bilat constant'!M214+('[9]unhcr oda constant'!M214*'[9]oda contribs constant'!$X$105)+('[9]oda contribs constant'!$Y$105*'[9]unrwa oda constant'!M214)+('[9]oda contribs constant'!$Z$105*'[9]wfp oda constant adj'!M214)+('[9]eu multilat shares constant'!J$72*'[9]eu total ha constant'!M214)+'[9]Imputed CERF'!M214</f>
        <v>0</v>
      </c>
      <c r="K156" s="71">
        <f>'[9]bilat constant'!N214+('[9]unhcr oda constant'!N214*'[9]oda contribs constant'!$AA$105)+('[9]oda contribs constant'!$AB$105*'[9]unrwa oda constant'!N214)+('[9]oda contribs constant'!$AC$105*'[9]wfp oda constant adj'!N214)+('[9]eu multilat shares constant'!K$72*'[9]eu total ha constant'!N214)+'[9]Imputed CERF'!N214</f>
        <v>0</v>
      </c>
      <c r="L156" s="71">
        <f>'[9]bilat constant'!O214+('[9]unhcr oda constant'!O214*'[9]oda contribs constant'!$AD$105)+('[9]oda contribs constant'!$AE$105*'[9]unrwa oda constant'!O214)+('[9]oda contribs constant'!$AF$105*'[9]wfp oda constant adj'!O214)+('[9]eu multilat shares constant'!L$72*'[9]eu total ha constant'!O214)+'[9]Imputed CERF'!O214</f>
        <v>0</v>
      </c>
      <c r="M156" s="71">
        <f>'[9]bilat constant'!P214+('[9]unhcr oda constant'!P214*'[9]oda contribs constant'!$AG$105)+('[9]oda contribs constant'!$AH$105*'[9]unrwa oda constant'!P214)+('[9]oda contribs constant'!$AI$105*'[9]wfp oda constant adj'!P214)+('[9]eu multilat shares constant'!M$72*'[9]eu total ha constant'!P214)+'[9]Imputed CERF'!P214</f>
        <v>0</v>
      </c>
      <c r="N156" s="71">
        <f>'[9]bilat constant'!Q214+('[9]unhcr oda constant'!Q214*'[9]oda contribs constant'!$AJ$105)+('[9]oda contribs constant'!$AK$105*'[9]unrwa oda constant'!Q214)+('[9]oda contribs constant'!$AL$105*'[9]wfp oda constant adj'!Q214)+('[9]eu multilat shares constant'!N$72*'[9]eu total ha constant'!Q214)+'[9]Imputed CERF'!Q214</f>
        <v>0</v>
      </c>
      <c r="O156" s="71">
        <f>'[9]bilat constant'!R214+('[9]unhcr oda constant'!R214*'[9]oda contribs constant'!$AM$105)+('[9]oda contribs constant'!$AN$105*'[9]unrwa oda constant'!R214)+('[9]oda contribs constant'!$AO$105*'[9]wfp oda constant adj'!R214)+('[9]eu multilat shares constant'!O$72*'[9]eu total ha constant'!R214)+'[9]Imputed CERF'!R214</f>
        <v>0.20752749748116217</v>
      </c>
      <c r="P156" s="71">
        <f>'[9]bilat constant'!S214+('[9]unhcr oda constant'!S214*'[9]oda contribs constant'!$AP$105)+('[9]oda contribs constant'!$AQ$105*'[9]unrwa oda constant'!S214)+('[9]oda contribs constant'!$AR$105*'[9]wfp oda constant adj'!S214)+('[9]eu multilat shares constant'!P$72*'[9]eu total ha constant'!S214)+'[9]Imputed CERF'!S214</f>
        <v>0.04490404776856513</v>
      </c>
      <c r="Q156" s="71">
        <f>'[9]bilat constant'!T214+('[9]unhcr oda constant'!T214*'[9]oda contribs constant'!$AS$105)+('[9]oda contribs constant'!$AT$105*'[9]unrwa oda constant'!T214)+('[9]oda contribs constant'!$AU$105*'[9]wfp oda constant adj'!T214)+('[9]eu multilat shares constant'!Q$72*'[9]eu total ha constant'!T214)+'[9]Imputed CERF'!T214</f>
        <v>0.06304872966170011</v>
      </c>
      <c r="S156" s="74">
        <f t="shared" si="3"/>
        <v>0.4040767546536657</v>
      </c>
    </row>
    <row r="157" spans="1:19" ht="13.5">
      <c r="A157" s="7" t="s">
        <v>33</v>
      </c>
      <c r="B157" s="91" t="s">
        <v>99</v>
      </c>
      <c r="C157" s="71">
        <f>'[9]bilat constant'!F79+('[9]unhcr oda constant'!F79*'[9]oda contribs constant'!$C$105)+('[9]oda contribs constant'!$D$105*'[9]unrwa oda constant'!F79)+('[9]oda contribs constant'!$E$105*'[9]wfp oda constant adj'!F79)+('[9]eu multilat shares constant'!C$72*'[9]eu total ha constant'!F79)+'[9]Imputed CERF'!F79</f>
        <v>3.138123049586</v>
      </c>
      <c r="D157" s="71">
        <f>'[9]bilat constant'!G79+('[9]unhcr oda constant'!G79*'[9]oda contribs constant'!$F$105)+('[9]oda contribs constant'!$G$105*'[9]unrwa oda constant'!G79)+('[9]oda contribs constant'!$H$105*'[9]wfp oda constant adj'!G79)+('[9]eu multilat shares constant'!D$72*'[9]eu total ha constant'!G79)+'[9]Imputed CERF'!G79</f>
        <v>3.154190885588168</v>
      </c>
      <c r="E157" s="71">
        <f>'[9]bilat constant'!H79+('[9]unhcr oda constant'!H79*'[9]oda contribs constant'!$I$105)+('[9]oda contribs constant'!$J$105*'[9]unrwa oda constant'!H79)+('[9]oda contribs constant'!$K$105*'[9]wfp oda constant adj'!H79)+('[9]eu multilat shares constant'!E$72*'[9]eu total ha constant'!H79)+'[9]Imputed CERF'!H79</f>
        <v>3.811009753554572</v>
      </c>
      <c r="F157" s="71">
        <f>'[9]bilat constant'!I79+('[9]unhcr oda constant'!I79*'[9]oda contribs constant'!$L$105)+('[9]oda contribs constant'!$M$105*'[9]unrwa oda constant'!I79)+('[9]oda contribs constant'!$N$105*'[9]wfp oda constant adj'!I79)+('[9]eu multilat shares constant'!F$72*'[9]eu total ha constant'!I79)+'[9]Imputed CERF'!I79</f>
        <v>3.0275083075659595</v>
      </c>
      <c r="G157" s="71">
        <f>'[9]bilat constant'!J79+('[9]unhcr oda constant'!J79*'[9]oda contribs constant'!$O$105)+('[9]oda contribs constant'!$P$105*'[9]unrwa oda constant'!J79)+('[9]oda contribs constant'!$Q$105*'[9]wfp oda constant adj'!J79)+('[9]eu multilat shares constant'!G$72*'[9]eu total ha constant'!J79)+'[9]Imputed CERF'!J79</f>
        <v>6.270334640929866</v>
      </c>
      <c r="H157" s="71">
        <f>'[9]bilat constant'!K79+('[9]unhcr oda constant'!K79*'[9]oda contribs constant'!$R$105)+('[9]oda contribs constant'!$S$105*'[9]unrwa oda constant'!K79)+('[9]oda contribs constant'!$T$105*'[9]wfp oda constant adj'!K79)+('[9]eu multilat shares constant'!H$72*'[9]eu total ha constant'!K79)+'[9]Imputed CERF'!K79</f>
        <v>4.655215110604804</v>
      </c>
      <c r="I157" s="71">
        <f>'[9]bilat constant'!L79+('[9]unhcr oda constant'!L79*'[9]oda contribs constant'!$U$105)+('[9]oda contribs constant'!$V$105*'[9]unrwa oda constant'!L79)+('[9]oda contribs constant'!$W$105*'[9]wfp oda constant adj'!L79)+('[9]eu multilat shares constant'!I$72*'[9]eu total ha constant'!L79)+'[9]Imputed CERF'!L79</f>
        <v>3.204765127306433</v>
      </c>
      <c r="J157" s="71">
        <f>'[9]bilat constant'!M79+('[9]unhcr oda constant'!M79*'[9]oda contribs constant'!$X$105)+('[9]oda contribs constant'!$Y$105*'[9]unrwa oda constant'!M79)+('[9]oda contribs constant'!$Z$105*'[9]wfp oda constant adj'!M79)+('[9]eu multilat shares constant'!J$72*'[9]eu total ha constant'!M79)+'[9]Imputed CERF'!M79</f>
        <v>5.043876943388181</v>
      </c>
      <c r="K157" s="71">
        <f>'[9]bilat constant'!N79+('[9]unhcr oda constant'!N79*'[9]oda contribs constant'!$AA$105)+('[9]oda contribs constant'!$AB$105*'[9]unrwa oda constant'!N79)+('[9]oda contribs constant'!$AC$105*'[9]wfp oda constant adj'!N79)+('[9]eu multilat shares constant'!K$72*'[9]eu total ha constant'!N79)+'[9]Imputed CERF'!N79</f>
        <v>5.300064741356056</v>
      </c>
      <c r="L157" s="71">
        <f>'[9]bilat constant'!O79+('[9]unhcr oda constant'!O79*'[9]oda contribs constant'!$AD$105)+('[9]oda contribs constant'!$AE$105*'[9]unrwa oda constant'!O79)+('[9]oda contribs constant'!$AF$105*'[9]wfp oda constant adj'!O79)+('[9]eu multilat shares constant'!L$72*'[9]eu total ha constant'!O79)+'[9]Imputed CERF'!O79</f>
        <v>12.453096877545999</v>
      </c>
      <c r="M157" s="71">
        <f>'[9]bilat constant'!P79+('[9]unhcr oda constant'!P79*'[9]oda contribs constant'!$AG$105)+('[9]oda contribs constant'!$AH$105*'[9]unrwa oda constant'!P79)+('[9]oda contribs constant'!$AI$105*'[9]wfp oda constant adj'!P79)+('[9]eu multilat shares constant'!M$72*'[9]eu total ha constant'!P79)+'[9]Imputed CERF'!P79</f>
        <v>20.930283755667595</v>
      </c>
      <c r="N157" s="71">
        <f>'[9]bilat constant'!Q79+('[9]unhcr oda constant'!Q79*'[9]oda contribs constant'!$AJ$105)+('[9]oda contribs constant'!$AK$105*'[9]unrwa oda constant'!Q79)+('[9]oda contribs constant'!$AL$105*'[9]wfp oda constant adj'!Q79)+('[9]eu multilat shares constant'!N$72*'[9]eu total ha constant'!Q79)+'[9]Imputed CERF'!Q79</f>
        <v>26.886104315662106</v>
      </c>
      <c r="O157" s="71">
        <f>'[9]bilat constant'!R79+('[9]unhcr oda constant'!R79*'[9]oda contribs constant'!$AM$105)+('[9]oda contribs constant'!$AN$105*'[9]unrwa oda constant'!R79)+('[9]oda contribs constant'!$AO$105*'[9]wfp oda constant adj'!R79)+('[9]eu multilat shares constant'!O$72*'[9]eu total ha constant'!R79)+'[9]Imputed CERF'!R79</f>
        <v>28.75961423320986</v>
      </c>
      <c r="P157" s="71">
        <f>'[9]bilat constant'!S79+('[9]unhcr oda constant'!S79*'[9]oda contribs constant'!$AP$105)+('[9]oda contribs constant'!$AQ$105*'[9]unrwa oda constant'!S79)+('[9]oda contribs constant'!$AR$105*'[9]wfp oda constant adj'!S79)+('[9]eu multilat shares constant'!P$72*'[9]eu total ha constant'!S79)+'[9]Imputed CERF'!S79</f>
        <v>34.986911150764286</v>
      </c>
      <c r="Q157" s="71">
        <f>'[9]bilat constant'!T79+('[9]unhcr oda constant'!T79*'[9]oda contribs constant'!$AS$105)+('[9]oda contribs constant'!$AT$105*'[9]unrwa oda constant'!T79)+('[9]oda contribs constant'!$AU$105*'[9]wfp oda constant adj'!T79)+('[9]eu multilat shares constant'!Q$72*'[9]eu total ha constant'!T79)+'[9]Imputed CERF'!T79</f>
        <v>32.96795618683893</v>
      </c>
      <c r="S157" s="74">
        <f t="shared" si="3"/>
        <v>-0.05770600769028588</v>
      </c>
    </row>
    <row r="158" spans="1:19" ht="13.5">
      <c r="A158" s="7" t="s">
        <v>72</v>
      </c>
      <c r="B158" s="91" t="s">
        <v>99</v>
      </c>
      <c r="C158" s="71">
        <f>'[9]bilat constant'!F80+('[9]unhcr oda constant'!F80*'[9]oda contribs constant'!$C$105)+('[9]oda contribs constant'!$D$105*'[9]unrwa oda constant'!F80)+('[9]oda contribs constant'!$E$105*'[9]wfp oda constant adj'!F80)+('[9]eu multilat shares constant'!C$72*'[9]eu total ha constant'!F80)+'[9]Imputed CERF'!F80</f>
        <v>0.1547696252734349</v>
      </c>
      <c r="D158" s="71">
        <f>'[9]bilat constant'!G80+('[9]unhcr oda constant'!G80*'[9]oda contribs constant'!$F$105)+('[9]oda contribs constant'!$G$105*'[9]unrwa oda constant'!G80)+('[9]oda contribs constant'!$H$105*'[9]wfp oda constant adj'!G80)+('[9]eu multilat shares constant'!D$72*'[9]eu total ha constant'!G80)+'[9]Imputed CERF'!G80</f>
        <v>0.1274535423925668</v>
      </c>
      <c r="E158" s="71">
        <f>'[9]bilat constant'!H80+('[9]unhcr oda constant'!H80*'[9]oda contribs constant'!$I$105)+('[9]oda contribs constant'!$J$105*'[9]unrwa oda constant'!H80)+('[9]oda contribs constant'!$K$105*'[9]wfp oda constant adj'!H80)+('[9]eu multilat shares constant'!E$72*'[9]eu total ha constant'!H80)+'[9]Imputed CERF'!H80</f>
        <v>0.04879320332110446</v>
      </c>
      <c r="F158" s="71">
        <f>'[9]bilat constant'!I80+('[9]unhcr oda constant'!I80*'[9]oda contribs constant'!$L$105)+('[9]oda contribs constant'!$M$105*'[9]unrwa oda constant'!I80)+('[9]oda contribs constant'!$N$105*'[9]wfp oda constant adj'!I80)+('[9]eu multilat shares constant'!F$72*'[9]eu total ha constant'!I80)+'[9]Imputed CERF'!I80</f>
        <v>0.0447195526367124</v>
      </c>
      <c r="G158" s="71">
        <f>'[9]bilat constant'!J80+('[9]unhcr oda constant'!J80*'[9]oda contribs constant'!$O$105)+('[9]oda contribs constant'!$P$105*'[9]unrwa oda constant'!J80)+('[9]oda contribs constant'!$Q$105*'[9]wfp oda constant adj'!J80)+('[9]eu multilat shares constant'!G$72*'[9]eu total ha constant'!J80)+'[9]Imputed CERF'!J80</f>
        <v>0.09032800261096606</v>
      </c>
      <c r="H158" s="71">
        <f>'[9]bilat constant'!K80+('[9]unhcr oda constant'!K80*'[9]oda contribs constant'!$R$105)+('[9]oda contribs constant'!$S$105*'[9]unrwa oda constant'!K80)+('[9]oda contribs constant'!$T$105*'[9]wfp oda constant adj'!K80)+('[9]eu multilat shares constant'!H$72*'[9]eu total ha constant'!K80)+'[9]Imputed CERF'!K80</f>
        <v>0.13809354275741711</v>
      </c>
      <c r="I158" s="71">
        <f>'[9]bilat constant'!L80+('[9]unhcr oda constant'!L80*'[9]oda contribs constant'!$U$105)+('[9]oda contribs constant'!$V$105*'[9]unrwa oda constant'!L80)+('[9]oda contribs constant'!$W$105*'[9]wfp oda constant adj'!L80)+('[9]eu multilat shares constant'!I$72*'[9]eu total ha constant'!L80)+'[9]Imputed CERF'!L80</f>
        <v>0.22606258290124204</v>
      </c>
      <c r="J158" s="71">
        <f>'[9]bilat constant'!M80+('[9]unhcr oda constant'!M80*'[9]oda contribs constant'!$X$105)+('[9]oda contribs constant'!$Y$105*'[9]unrwa oda constant'!M80)+('[9]oda contribs constant'!$Z$105*'[9]wfp oda constant adj'!M80)+('[9]eu multilat shares constant'!J$72*'[9]eu total ha constant'!M80)+'[9]Imputed CERF'!M80</f>
        <v>0.04804264353796811</v>
      </c>
      <c r="K158" s="71">
        <f>'[9]bilat constant'!N80+('[9]unhcr oda constant'!N80*'[9]oda contribs constant'!$AA$105)+('[9]oda contribs constant'!$AB$105*'[9]unrwa oda constant'!N80)+('[9]oda contribs constant'!$AC$105*'[9]wfp oda constant adj'!N80)+('[9]eu multilat shares constant'!K$72*'[9]eu total ha constant'!N80)+'[9]Imputed CERF'!N80</f>
        <v>0.13094484603563095</v>
      </c>
      <c r="L158" s="71">
        <f>'[9]bilat constant'!O80+('[9]unhcr oda constant'!O80*'[9]oda contribs constant'!$AD$105)+('[9]oda contribs constant'!$AE$105*'[9]unrwa oda constant'!O80)+('[9]oda contribs constant'!$AF$105*'[9]wfp oda constant adj'!O80)+('[9]eu multilat shares constant'!L$72*'[9]eu total ha constant'!O80)+'[9]Imputed CERF'!O80</f>
        <v>0.12964972148341447</v>
      </c>
      <c r="M158" s="71">
        <f>'[9]bilat constant'!P80+('[9]unhcr oda constant'!P80*'[9]oda contribs constant'!$AG$105)+('[9]oda contribs constant'!$AH$105*'[9]unrwa oda constant'!P80)+('[9]oda contribs constant'!$AI$105*'[9]wfp oda constant adj'!P80)+('[9]eu multilat shares constant'!M$72*'[9]eu total ha constant'!P80)+'[9]Imputed CERF'!P80</f>
        <v>0.018352860127242607</v>
      </c>
      <c r="N158" s="71">
        <f>'[9]bilat constant'!Q80+('[9]unhcr oda constant'!Q80*'[9]oda contribs constant'!$AJ$105)+('[9]oda contribs constant'!$AK$105*'[9]unrwa oda constant'!Q80)+('[9]oda contribs constant'!$AL$105*'[9]wfp oda constant adj'!Q80)+('[9]eu multilat shares constant'!N$72*'[9]eu total ha constant'!Q80)+'[9]Imputed CERF'!Q80</f>
        <v>0.05343177580344412</v>
      </c>
      <c r="O158" s="71">
        <f>'[9]bilat constant'!R80+('[9]unhcr oda constant'!R80*'[9]oda contribs constant'!$AM$105)+('[9]oda contribs constant'!$AN$105*'[9]unrwa oda constant'!R80)+('[9]oda contribs constant'!$AO$105*'[9]wfp oda constant adj'!R80)+('[9]eu multilat shares constant'!O$72*'[9]eu total ha constant'!R80)+'[9]Imputed CERF'!R80</f>
        <v>0.030558622929522574</v>
      </c>
      <c r="P158" s="71">
        <f>'[9]bilat constant'!S80+('[9]unhcr oda constant'!S80*'[9]oda contribs constant'!$AP$105)+('[9]oda contribs constant'!$AQ$105*'[9]unrwa oda constant'!S80)+('[9]oda contribs constant'!$AR$105*'[9]wfp oda constant adj'!S80)+('[9]eu multilat shares constant'!P$72*'[9]eu total ha constant'!S80)+'[9]Imputed CERF'!S80</f>
        <v>0.2774565188962992</v>
      </c>
      <c r="Q158" s="71">
        <f>'[9]bilat constant'!T80+('[9]unhcr oda constant'!T80*'[9]oda contribs constant'!$AS$105)+('[9]oda contribs constant'!$AT$105*'[9]unrwa oda constant'!T80)+('[9]oda contribs constant'!$AU$105*'[9]wfp oda constant adj'!T80)+('[9]eu multilat shares constant'!Q$72*'[9]eu total ha constant'!T80)+'[9]Imputed CERF'!T80</f>
        <v>0.25133687968082874</v>
      </c>
      <c r="S158" s="74">
        <f t="shared" si="3"/>
        <v>-0.09413957660599352</v>
      </c>
    </row>
    <row r="159" spans="1:19" ht="13.5">
      <c r="A159" s="7" t="s">
        <v>34</v>
      </c>
      <c r="B159" s="91" t="s">
        <v>99</v>
      </c>
      <c r="C159" s="71">
        <f>'[9]bilat constant'!F176+('[9]unhcr oda constant'!F176*'[9]oda contribs constant'!$C$105)+('[9]oda contribs constant'!$D$105*'[9]unrwa oda constant'!F176)+('[9]oda contribs constant'!$E$105*'[9]wfp oda constant adj'!F176)+('[9]eu multilat shares constant'!C$72*'[9]eu total ha constant'!F176)+'[9]Imputed CERF'!F176</f>
        <v>1.4583468918003093</v>
      </c>
      <c r="D159" s="71">
        <f>'[9]bilat constant'!G176+('[9]unhcr oda constant'!G176*'[9]oda contribs constant'!$F$105)+('[9]oda contribs constant'!$G$105*'[9]unrwa oda constant'!G176)+('[9]oda contribs constant'!$H$105*'[9]wfp oda constant adj'!G176)+('[9]eu multilat shares constant'!D$72*'[9]eu total ha constant'!G176)+'[9]Imputed CERF'!G176</f>
        <v>10.665624735025482</v>
      </c>
      <c r="E159" s="71">
        <f>'[9]bilat constant'!H176+('[9]unhcr oda constant'!H176*'[9]oda contribs constant'!$I$105)+('[9]oda contribs constant'!$J$105*'[9]unrwa oda constant'!H176)+('[9]oda contribs constant'!$K$105*'[9]wfp oda constant adj'!H176)+('[9]eu multilat shares constant'!E$72*'[9]eu total ha constant'!H176)+'[9]Imputed CERF'!H176</f>
        <v>6.2165212753163095</v>
      </c>
      <c r="F159" s="71">
        <f>'[9]bilat constant'!I176+('[9]unhcr oda constant'!I176*'[9]oda contribs constant'!$L$105)+('[9]oda contribs constant'!$M$105*'[9]unrwa oda constant'!I176)+('[9]oda contribs constant'!$N$105*'[9]wfp oda constant adj'!I176)+('[9]eu multilat shares constant'!F$72*'[9]eu total ha constant'!I176)+'[9]Imputed CERF'!I176</f>
        <v>5.052844770284705</v>
      </c>
      <c r="G159" s="71">
        <f>'[9]bilat constant'!J176+('[9]unhcr oda constant'!J176*'[9]oda contribs constant'!$O$105)+('[9]oda contribs constant'!$P$105*'[9]unrwa oda constant'!J176)+('[9]oda contribs constant'!$Q$105*'[9]wfp oda constant adj'!J176)+('[9]eu multilat shares constant'!G$72*'[9]eu total ha constant'!J176)+'[9]Imputed CERF'!J176</f>
        <v>4.704145660227266</v>
      </c>
      <c r="H159" s="71">
        <f>'[9]bilat constant'!K176+('[9]unhcr oda constant'!K176*'[9]oda contribs constant'!$R$105)+('[9]oda contribs constant'!$S$105*'[9]unrwa oda constant'!K176)+('[9]oda contribs constant'!$T$105*'[9]wfp oda constant adj'!K176)+('[9]eu multilat shares constant'!H$72*'[9]eu total ha constant'!K176)+'[9]Imputed CERF'!K176</f>
        <v>4.462349653679457</v>
      </c>
      <c r="I159" s="71">
        <f>'[9]bilat constant'!L176+('[9]unhcr oda constant'!L176*'[9]oda contribs constant'!$U$105)+('[9]oda contribs constant'!$V$105*'[9]unrwa oda constant'!L176)+('[9]oda contribs constant'!$W$105*'[9]wfp oda constant adj'!L176)+('[9]eu multilat shares constant'!I$72*'[9]eu total ha constant'!L176)+'[9]Imputed CERF'!L176</f>
        <v>4.141118516660924</v>
      </c>
      <c r="J159" s="71">
        <f>'[9]bilat constant'!M176+('[9]unhcr oda constant'!M176*'[9]oda contribs constant'!$X$105)+('[9]oda contribs constant'!$Y$105*'[9]unrwa oda constant'!M176)+('[9]oda contribs constant'!$Z$105*'[9]wfp oda constant adj'!M176)+('[9]eu multilat shares constant'!J$72*'[9]eu total ha constant'!M176)+'[9]Imputed CERF'!M176</f>
        <v>5.16285391461275</v>
      </c>
      <c r="K159" s="71">
        <f>'[9]bilat constant'!N176+('[9]unhcr oda constant'!N176*'[9]oda contribs constant'!$AA$105)+('[9]oda contribs constant'!$AB$105*'[9]unrwa oda constant'!N176)+('[9]oda contribs constant'!$AC$105*'[9]wfp oda constant adj'!N176)+('[9]eu multilat shares constant'!K$72*'[9]eu total ha constant'!N176)+'[9]Imputed CERF'!N176</f>
        <v>5.700509491091324</v>
      </c>
      <c r="L159" s="71">
        <f>'[9]bilat constant'!O176+('[9]unhcr oda constant'!O176*'[9]oda contribs constant'!$AD$105)+('[9]oda contribs constant'!$AE$105*'[9]unrwa oda constant'!O176)+('[9]oda contribs constant'!$AF$105*'[9]wfp oda constant adj'!O176)+('[9]eu multilat shares constant'!L$72*'[9]eu total ha constant'!O176)+'[9]Imputed CERF'!O176</f>
        <v>9.089942353836161</v>
      </c>
      <c r="M159" s="71">
        <f>'[9]bilat constant'!P176+('[9]unhcr oda constant'!P176*'[9]oda contribs constant'!$AG$105)+('[9]oda contribs constant'!$AH$105*'[9]unrwa oda constant'!P176)+('[9]oda contribs constant'!$AI$105*'[9]wfp oda constant adj'!P176)+('[9]eu multilat shares constant'!M$72*'[9]eu total ha constant'!P176)+'[9]Imputed CERF'!P176</f>
        <v>41.790360646511054</v>
      </c>
      <c r="N159" s="71">
        <f>'[9]bilat constant'!Q176+('[9]unhcr oda constant'!Q176*'[9]oda contribs constant'!$AJ$105)+('[9]oda contribs constant'!$AK$105*'[9]unrwa oda constant'!Q176)+('[9]oda contribs constant'!$AL$105*'[9]wfp oda constant adj'!Q176)+('[9]eu multilat shares constant'!N$72*'[9]eu total ha constant'!Q176)+'[9]Imputed CERF'!Q176</f>
        <v>27.057303609415946</v>
      </c>
      <c r="O159" s="71">
        <f>'[9]bilat constant'!R176+('[9]unhcr oda constant'!R176*'[9]oda contribs constant'!$AM$105)+('[9]oda contribs constant'!$AN$105*'[9]unrwa oda constant'!R176)+('[9]oda contribs constant'!$AO$105*'[9]wfp oda constant adj'!R176)+('[9]eu multilat shares constant'!O$72*'[9]eu total ha constant'!R176)+'[9]Imputed CERF'!R176</f>
        <v>30.42112464232944</v>
      </c>
      <c r="P159" s="71">
        <f>'[9]bilat constant'!S176+('[9]unhcr oda constant'!S176*'[9]oda contribs constant'!$AP$105)+('[9]oda contribs constant'!$AQ$105*'[9]unrwa oda constant'!S176)+('[9]oda contribs constant'!$AR$105*'[9]wfp oda constant adj'!S176)+('[9]eu multilat shares constant'!P$72*'[9]eu total ha constant'!S176)+'[9]Imputed CERF'!S176</f>
        <v>31.92779462062828</v>
      </c>
      <c r="Q159" s="71">
        <f>'[9]bilat constant'!T176+('[9]unhcr oda constant'!T176*'[9]oda contribs constant'!$AS$105)+('[9]oda contribs constant'!$AT$105*'[9]unrwa oda constant'!T176)+('[9]oda contribs constant'!$AU$105*'[9]wfp oda constant adj'!T176)+('[9]eu multilat shares constant'!Q$72*'[9]eu total ha constant'!T176)+'[9]Imputed CERF'!T176</f>
        <v>19.1944251615354</v>
      </c>
      <c r="S159" s="74">
        <f t="shared" si="3"/>
        <v>-0.39881769506453657</v>
      </c>
    </row>
    <row r="160" spans="1:19" ht="13.5">
      <c r="A160" s="7" t="s">
        <v>181</v>
      </c>
      <c r="B160" s="91" t="s">
        <v>99</v>
      </c>
      <c r="C160" s="71">
        <f>'[9]bilat constant'!F81+('[9]unhcr oda constant'!F81*'[9]oda contribs constant'!$C$105)+('[9]oda contribs constant'!$D$105*'[9]unrwa oda constant'!F81)+('[9]oda contribs constant'!$E$105*'[9]wfp oda constant adj'!F81)+('[9]eu multilat shares constant'!C$72*'[9]eu total ha constant'!F81)+'[9]Imputed CERF'!F81</f>
        <v>0</v>
      </c>
      <c r="D160" s="71">
        <f>'[9]bilat constant'!G81+('[9]unhcr oda constant'!G81*'[9]oda contribs constant'!$F$105)+('[9]oda contribs constant'!$G$105*'[9]unrwa oda constant'!G81)+('[9]oda contribs constant'!$H$105*'[9]wfp oda constant adj'!G81)+('[9]eu multilat shares constant'!D$72*'[9]eu total ha constant'!G81)+'[9]Imputed CERF'!G81</f>
        <v>0</v>
      </c>
      <c r="E160" s="71">
        <f>'[9]bilat constant'!H81+('[9]unhcr oda constant'!H81*'[9]oda contribs constant'!$I$105)+('[9]oda contribs constant'!$J$105*'[9]unrwa oda constant'!H81)+('[9]oda contribs constant'!$K$105*'[9]wfp oda constant adj'!H81)+('[9]eu multilat shares constant'!E$72*'[9]eu total ha constant'!H81)+'[9]Imputed CERF'!H81</f>
        <v>0</v>
      </c>
      <c r="F160" s="71">
        <f>'[9]bilat constant'!I81+('[9]unhcr oda constant'!I81*'[9]oda contribs constant'!$L$105)+('[9]oda contribs constant'!$M$105*'[9]unrwa oda constant'!I81)+('[9]oda contribs constant'!$N$105*'[9]wfp oda constant adj'!I81)+('[9]eu multilat shares constant'!F$72*'[9]eu total ha constant'!I81)+'[9]Imputed CERF'!I81</f>
        <v>0</v>
      </c>
      <c r="G160" s="71">
        <f>'[9]bilat constant'!J81+('[9]unhcr oda constant'!J81*'[9]oda contribs constant'!$O$105)+('[9]oda contribs constant'!$P$105*'[9]unrwa oda constant'!J81)+('[9]oda contribs constant'!$Q$105*'[9]wfp oda constant adj'!J81)+('[9]eu multilat shares constant'!G$72*'[9]eu total ha constant'!J81)+'[9]Imputed CERF'!J81</f>
        <v>0</v>
      </c>
      <c r="H160" s="71">
        <f>'[9]bilat constant'!K81+('[9]unhcr oda constant'!K81*'[9]oda contribs constant'!$R$105)+('[9]oda contribs constant'!$S$105*'[9]unrwa oda constant'!K81)+('[9]oda contribs constant'!$T$105*'[9]wfp oda constant adj'!K81)+('[9]eu multilat shares constant'!H$72*'[9]eu total ha constant'!K81)+'[9]Imputed CERF'!K81</f>
        <v>0</v>
      </c>
      <c r="I160" s="71">
        <f>'[9]bilat constant'!L81+('[9]unhcr oda constant'!L81*'[9]oda contribs constant'!$U$105)+('[9]oda contribs constant'!$V$105*'[9]unrwa oda constant'!L81)+('[9]oda contribs constant'!$W$105*'[9]wfp oda constant adj'!L81)+('[9]eu multilat shares constant'!I$72*'[9]eu total ha constant'!L81)+'[9]Imputed CERF'!L81</f>
        <v>0</v>
      </c>
      <c r="J160" s="71">
        <f>'[9]bilat constant'!M81+('[9]unhcr oda constant'!M81*'[9]oda contribs constant'!$X$105)+('[9]oda contribs constant'!$Y$105*'[9]unrwa oda constant'!M81)+('[9]oda contribs constant'!$Z$105*'[9]wfp oda constant adj'!M81)+('[9]eu multilat shares constant'!J$72*'[9]eu total ha constant'!M81)+'[9]Imputed CERF'!M81</f>
        <v>0</v>
      </c>
      <c r="K160" s="71">
        <f>'[9]bilat constant'!N81+('[9]unhcr oda constant'!N81*'[9]oda contribs constant'!$AA$105)+('[9]oda contribs constant'!$AB$105*'[9]unrwa oda constant'!N81)+('[9]oda contribs constant'!$AC$105*'[9]wfp oda constant adj'!N81)+('[9]eu multilat shares constant'!K$72*'[9]eu total ha constant'!N81)+'[9]Imputed CERF'!N81</f>
        <v>0</v>
      </c>
      <c r="L160" s="71">
        <f>'[9]bilat constant'!O81+('[9]unhcr oda constant'!O81*'[9]oda contribs constant'!$AD$105)+('[9]oda contribs constant'!$AE$105*'[9]unrwa oda constant'!O81)+('[9]oda contribs constant'!$AF$105*'[9]wfp oda constant adj'!O81)+('[9]eu multilat shares constant'!L$72*'[9]eu total ha constant'!O81)+'[9]Imputed CERF'!O81</f>
        <v>0</v>
      </c>
      <c r="M160" s="71">
        <f>'[9]bilat constant'!P81+('[9]unhcr oda constant'!P81*'[9]oda contribs constant'!$AG$105)+('[9]oda contribs constant'!$AH$105*'[9]unrwa oda constant'!P81)+('[9]oda contribs constant'!$AI$105*'[9]wfp oda constant adj'!P81)+('[9]eu multilat shares constant'!M$72*'[9]eu total ha constant'!P81)+'[9]Imputed CERF'!P81</f>
        <v>0</v>
      </c>
      <c r="N160" s="71">
        <f>'[9]bilat constant'!Q81+('[9]unhcr oda constant'!Q81*'[9]oda contribs constant'!$AJ$105)+('[9]oda contribs constant'!$AK$105*'[9]unrwa oda constant'!Q81)+('[9]oda contribs constant'!$AL$105*'[9]wfp oda constant adj'!Q81)+('[9]eu multilat shares constant'!N$72*'[9]eu total ha constant'!Q81)+'[9]Imputed CERF'!Q81</f>
        <v>0</v>
      </c>
      <c r="O160" s="71">
        <f>'[9]bilat constant'!R81+('[9]unhcr oda constant'!R81*'[9]oda contribs constant'!$AM$105)+('[9]oda contribs constant'!$AN$105*'[9]unrwa oda constant'!R81)+('[9]oda contribs constant'!$AO$105*'[9]wfp oda constant adj'!R81)+('[9]eu multilat shares constant'!O$72*'[9]eu total ha constant'!R81)+'[9]Imputed CERF'!R81</f>
        <v>0</v>
      </c>
      <c r="P160" s="71">
        <f>'[9]bilat constant'!S81+('[9]unhcr oda constant'!S81*'[9]oda contribs constant'!$AP$105)+('[9]oda contribs constant'!$AQ$105*'[9]unrwa oda constant'!S81)+('[9]oda contribs constant'!$AR$105*'[9]wfp oda constant adj'!S81)+('[9]eu multilat shares constant'!P$72*'[9]eu total ha constant'!S81)+'[9]Imputed CERF'!S81</f>
        <v>0</v>
      </c>
      <c r="Q160" s="71">
        <f>'[9]bilat constant'!T81+('[9]unhcr oda constant'!T81*'[9]oda contribs constant'!$AS$105)+('[9]oda contribs constant'!$AT$105*'[9]unrwa oda constant'!T81)+('[9]oda contribs constant'!$AU$105*'[9]wfp oda constant adj'!T81)+('[9]eu multilat shares constant'!Q$72*'[9]eu total ha constant'!T81)+'[9]Imputed CERF'!T81</f>
        <v>0.026439789858132307</v>
      </c>
      <c r="S160" s="74" t="e">
        <f t="shared" si="3"/>
        <v>#DIV/0!</v>
      </c>
    </row>
    <row r="161" spans="1:19" ht="13.5">
      <c r="A161" s="7" t="s">
        <v>182</v>
      </c>
      <c r="B161" s="91" t="s">
        <v>99</v>
      </c>
      <c r="C161" s="71">
        <f>'[9]bilat constant'!F116+('[9]unhcr oda constant'!F116*'[9]oda contribs constant'!$C$105)+('[9]oda contribs constant'!$D$105*'[9]unrwa oda constant'!F116)+('[9]oda contribs constant'!$E$105*'[9]wfp oda constant adj'!F116)+('[9]eu multilat shares constant'!C$72*'[9]eu total ha constant'!F116)+'[9]Imputed CERF'!F116</f>
        <v>0</v>
      </c>
      <c r="D161" s="71">
        <f>'[9]bilat constant'!G116+('[9]unhcr oda constant'!G116*'[9]oda contribs constant'!$F$105)+('[9]oda contribs constant'!$G$105*'[9]unrwa oda constant'!G116)+('[9]oda contribs constant'!$H$105*'[9]wfp oda constant adj'!G116)+('[9]eu multilat shares constant'!D$72*'[9]eu total ha constant'!G116)+'[9]Imputed CERF'!G116</f>
        <v>0</v>
      </c>
      <c r="E161" s="71">
        <f>'[9]bilat constant'!H116+('[9]unhcr oda constant'!H116*'[9]oda contribs constant'!$I$105)+('[9]oda contribs constant'!$J$105*'[9]unrwa oda constant'!H116)+('[9]oda contribs constant'!$K$105*'[9]wfp oda constant adj'!H116)+('[9]eu multilat shares constant'!E$72*'[9]eu total ha constant'!H116)+'[9]Imputed CERF'!H116</f>
        <v>0</v>
      </c>
      <c r="F161" s="71">
        <f>'[9]bilat constant'!I116+('[9]unhcr oda constant'!I116*'[9]oda contribs constant'!$L$105)+('[9]oda contribs constant'!$M$105*'[9]unrwa oda constant'!I116)+('[9]oda contribs constant'!$N$105*'[9]wfp oda constant adj'!I116)+('[9]eu multilat shares constant'!F$72*'[9]eu total ha constant'!I116)+'[9]Imputed CERF'!I116</f>
        <v>0</v>
      </c>
      <c r="G161" s="71">
        <f>'[9]bilat constant'!J116+('[9]unhcr oda constant'!J116*'[9]oda contribs constant'!$O$105)+('[9]oda contribs constant'!$P$105*'[9]unrwa oda constant'!J116)+('[9]oda contribs constant'!$Q$105*'[9]wfp oda constant adj'!J116)+('[9]eu multilat shares constant'!G$72*'[9]eu total ha constant'!J116)+'[9]Imputed CERF'!J116</f>
        <v>0.0030289250499026506</v>
      </c>
      <c r="H161" s="71">
        <f>'[9]bilat constant'!K116+('[9]unhcr oda constant'!K116*'[9]oda contribs constant'!$R$105)+('[9]oda contribs constant'!$S$105*'[9]unrwa oda constant'!K116)+('[9]oda contribs constant'!$T$105*'[9]wfp oda constant adj'!K116)+('[9]eu multilat shares constant'!H$72*'[9]eu total ha constant'!K116)+'[9]Imputed CERF'!K116</f>
        <v>0</v>
      </c>
      <c r="I161" s="71">
        <f>'[9]bilat constant'!L116+('[9]unhcr oda constant'!L116*'[9]oda contribs constant'!$U$105)+('[9]oda contribs constant'!$V$105*'[9]unrwa oda constant'!L116)+('[9]oda contribs constant'!$W$105*'[9]wfp oda constant adj'!L116)+('[9]eu multilat shares constant'!I$72*'[9]eu total ha constant'!L116)+'[9]Imputed CERF'!L116</f>
        <v>0</v>
      </c>
      <c r="J161" s="71">
        <f>'[9]bilat constant'!M116+('[9]unhcr oda constant'!M116*'[9]oda contribs constant'!$X$105)+('[9]oda contribs constant'!$Y$105*'[9]unrwa oda constant'!M116)+('[9]oda contribs constant'!$Z$105*'[9]wfp oda constant adj'!M116)+('[9]eu multilat shares constant'!J$72*'[9]eu total ha constant'!M116)+'[9]Imputed CERF'!M116</f>
        <v>0</v>
      </c>
      <c r="K161" s="71">
        <f>'[9]bilat constant'!N116+('[9]unhcr oda constant'!N116*'[9]oda contribs constant'!$AA$105)+('[9]oda contribs constant'!$AB$105*'[9]unrwa oda constant'!N116)+('[9]oda contribs constant'!$AC$105*'[9]wfp oda constant adj'!N116)+('[9]eu multilat shares constant'!K$72*'[9]eu total ha constant'!N116)+'[9]Imputed CERF'!N116</f>
        <v>0</v>
      </c>
      <c r="L161" s="71">
        <f>'[9]bilat constant'!O116+('[9]unhcr oda constant'!O116*'[9]oda contribs constant'!$AD$105)+('[9]oda contribs constant'!$AE$105*'[9]unrwa oda constant'!O116)+('[9]oda contribs constant'!$AF$105*'[9]wfp oda constant adj'!O116)+('[9]eu multilat shares constant'!L$72*'[9]eu total ha constant'!O116)+'[9]Imputed CERF'!O116</f>
        <v>0</v>
      </c>
      <c r="M161" s="71">
        <f>'[9]bilat constant'!P116+('[9]unhcr oda constant'!P116*'[9]oda contribs constant'!$AG$105)+('[9]oda contribs constant'!$AH$105*'[9]unrwa oda constant'!P116)+('[9]oda contribs constant'!$AI$105*'[9]wfp oda constant adj'!P116)+('[9]eu multilat shares constant'!M$72*'[9]eu total ha constant'!P116)+'[9]Imputed CERF'!P116</f>
        <v>0</v>
      </c>
      <c r="N161" s="71">
        <f>'[9]bilat constant'!Q116+('[9]unhcr oda constant'!Q116*'[9]oda contribs constant'!$AJ$105)+('[9]oda contribs constant'!$AK$105*'[9]unrwa oda constant'!Q116)+('[9]oda contribs constant'!$AL$105*'[9]wfp oda constant adj'!Q116)+('[9]eu multilat shares constant'!N$72*'[9]eu total ha constant'!Q116)+'[9]Imputed CERF'!Q116</f>
        <v>0</v>
      </c>
      <c r="O161" s="71">
        <f>'[9]bilat constant'!R116+('[9]unhcr oda constant'!R116*'[9]oda contribs constant'!$AM$105)+('[9]oda contribs constant'!$AN$105*'[9]unrwa oda constant'!R116)+('[9]oda contribs constant'!$AO$105*'[9]wfp oda constant adj'!R116)+('[9]eu multilat shares constant'!O$72*'[9]eu total ha constant'!R116)+'[9]Imputed CERF'!R116</f>
        <v>0</v>
      </c>
      <c r="P161" s="71">
        <f>'[9]bilat constant'!S116+('[9]unhcr oda constant'!S116*'[9]oda contribs constant'!$AP$105)+('[9]oda contribs constant'!$AQ$105*'[9]unrwa oda constant'!S116)+('[9]oda contribs constant'!$AR$105*'[9]wfp oda constant adj'!S116)+('[9]eu multilat shares constant'!P$72*'[9]eu total ha constant'!S116)+'[9]Imputed CERF'!S116</f>
        <v>0</v>
      </c>
      <c r="Q161" s="71">
        <f>'[9]bilat constant'!T116+('[9]unhcr oda constant'!T116*'[9]oda contribs constant'!$AS$105)+('[9]oda contribs constant'!$AT$105*'[9]unrwa oda constant'!T116)+('[9]oda contribs constant'!$AU$105*'[9]wfp oda constant adj'!T116)+('[9]eu multilat shares constant'!Q$72*'[9]eu total ha constant'!T116)+'[9]Imputed CERF'!T116</f>
        <v>0</v>
      </c>
      <c r="S161" s="74" t="e">
        <f t="shared" si="3"/>
        <v>#DIV/0!</v>
      </c>
    </row>
    <row r="162" spans="1:19" ht="13.5">
      <c r="A162" s="7" t="s">
        <v>183</v>
      </c>
      <c r="B162" s="91" t="s">
        <v>99</v>
      </c>
      <c r="C162" s="71">
        <f>'[9]bilat constant'!F117+('[9]unhcr oda constant'!F117*'[9]oda contribs constant'!$C$105)+('[9]oda contribs constant'!$D$105*'[9]unrwa oda constant'!F117)+('[9]oda contribs constant'!$E$105*'[9]wfp oda constant adj'!F117)+('[9]eu multilat shares constant'!C$72*'[9]eu total ha constant'!F117)+'[9]Imputed CERF'!F117</f>
        <v>0.06923956666445766</v>
      </c>
      <c r="D162" s="71">
        <f>'[9]bilat constant'!G117+('[9]unhcr oda constant'!G117*'[9]oda contribs constant'!$F$105)+('[9]oda contribs constant'!$G$105*'[9]unrwa oda constant'!G117)+('[9]oda contribs constant'!$H$105*'[9]wfp oda constant adj'!G117)+('[9]eu multilat shares constant'!D$72*'[9]eu total ha constant'!G117)+'[9]Imputed CERF'!G117</f>
        <v>0.009806403552076529</v>
      </c>
      <c r="E162" s="71">
        <f>'[9]bilat constant'!H117+('[9]unhcr oda constant'!H117*'[9]oda contribs constant'!$I$105)+('[9]oda contribs constant'!$J$105*'[9]unrwa oda constant'!H117)+('[9]oda contribs constant'!$K$105*'[9]wfp oda constant adj'!H117)+('[9]eu multilat shares constant'!E$72*'[9]eu total ha constant'!H117)+'[9]Imputed CERF'!H117</f>
        <v>0</v>
      </c>
      <c r="F162" s="71">
        <f>'[9]bilat constant'!I117+('[9]unhcr oda constant'!I117*'[9]oda contribs constant'!$L$105)+('[9]oda contribs constant'!$M$105*'[9]unrwa oda constant'!I117)+('[9]oda contribs constant'!$N$105*'[9]wfp oda constant adj'!I117)+('[9]eu multilat shares constant'!F$72*'[9]eu total ha constant'!I117)+'[9]Imputed CERF'!I117</f>
        <v>0</v>
      </c>
      <c r="G162" s="71">
        <f>'[9]bilat constant'!J117+('[9]unhcr oda constant'!J117*'[9]oda contribs constant'!$O$105)+('[9]oda contribs constant'!$P$105*'[9]unrwa oda constant'!J117)+('[9]oda contribs constant'!$Q$105*'[9]wfp oda constant adj'!J117)+('[9]eu multilat shares constant'!G$72*'[9]eu total ha constant'!J117)+'[9]Imputed CERF'!J117</f>
        <v>0</v>
      </c>
      <c r="H162" s="71">
        <f>'[9]bilat constant'!K117+('[9]unhcr oda constant'!K117*'[9]oda contribs constant'!$R$105)+('[9]oda contribs constant'!$S$105*'[9]unrwa oda constant'!K117)+('[9]oda contribs constant'!$T$105*'[9]wfp oda constant adj'!K117)+('[9]eu multilat shares constant'!H$72*'[9]eu total ha constant'!K117)+'[9]Imputed CERF'!K117</f>
        <v>0</v>
      </c>
      <c r="I162" s="71">
        <f>'[9]bilat constant'!L117+('[9]unhcr oda constant'!L117*'[9]oda contribs constant'!$U$105)+('[9]oda contribs constant'!$V$105*'[9]unrwa oda constant'!L117)+('[9]oda contribs constant'!$W$105*'[9]wfp oda constant adj'!L117)+('[9]eu multilat shares constant'!I$72*'[9]eu total ha constant'!L117)+'[9]Imputed CERF'!L117</f>
        <v>0</v>
      </c>
      <c r="J162" s="71">
        <f>'[9]bilat constant'!M117+('[9]unhcr oda constant'!M117*'[9]oda contribs constant'!$X$105)+('[9]oda contribs constant'!$Y$105*'[9]unrwa oda constant'!M117)+('[9]oda contribs constant'!$Z$105*'[9]wfp oda constant adj'!M117)+('[9]eu multilat shares constant'!J$72*'[9]eu total ha constant'!M117)+'[9]Imputed CERF'!M117</f>
        <v>0</v>
      </c>
      <c r="K162" s="71">
        <f>'[9]bilat constant'!N117+('[9]unhcr oda constant'!N117*'[9]oda contribs constant'!$AA$105)+('[9]oda contribs constant'!$AB$105*'[9]unrwa oda constant'!N117)+('[9]oda contribs constant'!$AC$105*'[9]wfp oda constant adj'!N117)+('[9]eu multilat shares constant'!K$72*'[9]eu total ha constant'!N117)+'[9]Imputed CERF'!N117</f>
        <v>0</v>
      </c>
      <c r="L162" s="71">
        <f>'[9]bilat constant'!O117+('[9]unhcr oda constant'!O117*'[9]oda contribs constant'!$AD$105)+('[9]oda contribs constant'!$AE$105*'[9]unrwa oda constant'!O117)+('[9]oda contribs constant'!$AF$105*'[9]wfp oda constant adj'!O117)+('[9]eu multilat shares constant'!L$72*'[9]eu total ha constant'!O117)+'[9]Imputed CERF'!O117</f>
        <v>0</v>
      </c>
      <c r="M162" s="71">
        <f>'[9]bilat constant'!P117+('[9]unhcr oda constant'!P117*'[9]oda contribs constant'!$AG$105)+('[9]oda contribs constant'!$AH$105*'[9]unrwa oda constant'!P117)+('[9]oda contribs constant'!$AI$105*'[9]wfp oda constant adj'!P117)+('[9]eu multilat shares constant'!M$72*'[9]eu total ha constant'!P117)+'[9]Imputed CERF'!P117</f>
        <v>0</v>
      </c>
      <c r="N162" s="71">
        <f>'[9]bilat constant'!Q117+('[9]unhcr oda constant'!Q117*'[9]oda contribs constant'!$AJ$105)+('[9]oda contribs constant'!$AK$105*'[9]unrwa oda constant'!Q117)+('[9]oda contribs constant'!$AL$105*'[9]wfp oda constant adj'!Q117)+('[9]eu multilat shares constant'!N$72*'[9]eu total ha constant'!Q117)+'[9]Imputed CERF'!Q117</f>
        <v>0</v>
      </c>
      <c r="O162" s="71">
        <f>'[9]bilat constant'!R117+('[9]unhcr oda constant'!R117*'[9]oda contribs constant'!$AM$105)+('[9]oda contribs constant'!$AN$105*'[9]unrwa oda constant'!R117)+('[9]oda contribs constant'!$AO$105*'[9]wfp oda constant adj'!R117)+('[9]eu multilat shares constant'!O$72*'[9]eu total ha constant'!R117)+'[9]Imputed CERF'!R117</f>
        <v>0</v>
      </c>
      <c r="P162" s="71">
        <f>'[9]bilat constant'!S117+('[9]unhcr oda constant'!S117*'[9]oda contribs constant'!$AP$105)+('[9]oda contribs constant'!$AQ$105*'[9]unrwa oda constant'!S117)+('[9]oda contribs constant'!$AR$105*'[9]wfp oda constant adj'!S117)+('[9]eu multilat shares constant'!P$72*'[9]eu total ha constant'!S117)+'[9]Imputed CERF'!S117</f>
        <v>0</v>
      </c>
      <c r="Q162" s="71">
        <f>'[9]bilat constant'!T117+('[9]unhcr oda constant'!T117*'[9]oda contribs constant'!$AS$105)+('[9]oda contribs constant'!$AT$105*'[9]unrwa oda constant'!T117)+('[9]oda contribs constant'!$AU$105*'[9]wfp oda constant adj'!T117)+('[9]eu multilat shares constant'!Q$72*'[9]eu total ha constant'!T117)+'[9]Imputed CERF'!T117</f>
        <v>0</v>
      </c>
      <c r="S162" s="74" t="e">
        <f t="shared" si="3"/>
        <v>#DIV/0!</v>
      </c>
    </row>
    <row r="163" spans="1:19" ht="13.5">
      <c r="A163" s="7" t="s">
        <v>184</v>
      </c>
      <c r="B163" s="91" t="s">
        <v>99</v>
      </c>
      <c r="C163" s="71">
        <f>'[9]bilat constant'!F118+('[9]unhcr oda constant'!F118*'[9]oda contribs constant'!$C$105)+('[9]oda contribs constant'!$D$105*'[9]unrwa oda constant'!F118)+('[9]oda contribs constant'!$E$105*'[9]wfp oda constant adj'!F118)+('[9]eu multilat shares constant'!C$72*'[9]eu total ha constant'!F118)+'[9]Imputed CERF'!F118</f>
        <v>0</v>
      </c>
      <c r="D163" s="71">
        <f>'[9]bilat constant'!G118+('[9]unhcr oda constant'!G118*'[9]oda contribs constant'!$F$105)+('[9]oda contribs constant'!$G$105*'[9]unrwa oda constant'!G118)+('[9]oda contribs constant'!$H$105*'[9]wfp oda constant adj'!G118)+('[9]eu multilat shares constant'!D$72*'[9]eu total ha constant'!G118)+'[9]Imputed CERF'!G118</f>
        <v>0</v>
      </c>
      <c r="E163" s="71">
        <f>'[9]bilat constant'!H118+('[9]unhcr oda constant'!H118*'[9]oda contribs constant'!$I$105)+('[9]oda contribs constant'!$J$105*'[9]unrwa oda constant'!H118)+('[9]oda contribs constant'!$K$105*'[9]wfp oda constant adj'!H118)+('[9]eu multilat shares constant'!E$72*'[9]eu total ha constant'!H118)+'[9]Imputed CERF'!H118</f>
        <v>0</v>
      </c>
      <c r="F163" s="71">
        <f>'[9]bilat constant'!I118+('[9]unhcr oda constant'!I118*'[9]oda contribs constant'!$L$105)+('[9]oda contribs constant'!$M$105*'[9]unrwa oda constant'!I118)+('[9]oda contribs constant'!$N$105*'[9]wfp oda constant adj'!I118)+('[9]eu multilat shares constant'!F$72*'[9]eu total ha constant'!I118)+'[9]Imputed CERF'!I118</f>
        <v>0</v>
      </c>
      <c r="G163" s="71">
        <f>'[9]bilat constant'!J118+('[9]unhcr oda constant'!J118*'[9]oda contribs constant'!$O$105)+('[9]oda contribs constant'!$P$105*'[9]unrwa oda constant'!J118)+('[9]oda contribs constant'!$Q$105*'[9]wfp oda constant adj'!J118)+('[9]eu multilat shares constant'!G$72*'[9]eu total ha constant'!J118)+'[9]Imputed CERF'!J118</f>
        <v>0.46856996513763544</v>
      </c>
      <c r="H163" s="71">
        <f>'[9]bilat constant'!K118+('[9]unhcr oda constant'!K118*'[9]oda contribs constant'!$R$105)+('[9]oda contribs constant'!$S$105*'[9]unrwa oda constant'!K118)+('[9]oda contribs constant'!$T$105*'[9]wfp oda constant adj'!K118)+('[9]eu multilat shares constant'!H$72*'[9]eu total ha constant'!K118)+'[9]Imputed CERF'!K118</f>
        <v>0</v>
      </c>
      <c r="I163" s="71">
        <f>'[9]bilat constant'!L118+('[9]unhcr oda constant'!L118*'[9]oda contribs constant'!$U$105)+('[9]oda contribs constant'!$V$105*'[9]unrwa oda constant'!L118)+('[9]oda contribs constant'!$W$105*'[9]wfp oda constant adj'!L118)+('[9]eu multilat shares constant'!I$72*'[9]eu total ha constant'!L118)+'[9]Imputed CERF'!L118</f>
        <v>0</v>
      </c>
      <c r="J163" s="71">
        <f>'[9]bilat constant'!M118+('[9]unhcr oda constant'!M118*'[9]oda contribs constant'!$X$105)+('[9]oda contribs constant'!$Y$105*'[9]unrwa oda constant'!M118)+('[9]oda contribs constant'!$Z$105*'[9]wfp oda constant adj'!M118)+('[9]eu multilat shares constant'!J$72*'[9]eu total ha constant'!M118)+'[9]Imputed CERF'!M118</f>
        <v>0</v>
      </c>
      <c r="K163" s="71">
        <f>'[9]bilat constant'!N118+('[9]unhcr oda constant'!N118*'[9]oda contribs constant'!$AA$105)+('[9]oda contribs constant'!$AB$105*'[9]unrwa oda constant'!N118)+('[9]oda contribs constant'!$AC$105*'[9]wfp oda constant adj'!N118)+('[9]eu multilat shares constant'!K$72*'[9]eu total ha constant'!N118)+'[9]Imputed CERF'!N118</f>
        <v>0</v>
      </c>
      <c r="L163" s="71">
        <f>'[9]bilat constant'!O118+('[9]unhcr oda constant'!O118*'[9]oda contribs constant'!$AD$105)+('[9]oda contribs constant'!$AE$105*'[9]unrwa oda constant'!O118)+('[9]oda contribs constant'!$AF$105*'[9]wfp oda constant adj'!O118)+('[9]eu multilat shares constant'!L$72*'[9]eu total ha constant'!O118)+'[9]Imputed CERF'!O118</f>
        <v>0.07581875048743952</v>
      </c>
      <c r="M163" s="71">
        <f>'[9]bilat constant'!P118+('[9]unhcr oda constant'!P118*'[9]oda contribs constant'!$AG$105)+('[9]oda contribs constant'!$AH$105*'[9]unrwa oda constant'!P118)+('[9]oda contribs constant'!$AI$105*'[9]wfp oda constant adj'!P118)+('[9]eu multilat shares constant'!M$72*'[9]eu total ha constant'!P118)+'[9]Imputed CERF'!P118</f>
        <v>0.016406387759290233</v>
      </c>
      <c r="N163" s="71">
        <f>'[9]bilat constant'!Q118+('[9]unhcr oda constant'!Q118*'[9]oda contribs constant'!$AJ$105)+('[9]oda contribs constant'!$AK$105*'[9]unrwa oda constant'!Q118)+('[9]oda contribs constant'!$AL$105*'[9]wfp oda constant adj'!Q118)+('[9]eu multilat shares constant'!N$72*'[9]eu total ha constant'!Q118)+'[9]Imputed CERF'!Q118</f>
        <v>0</v>
      </c>
      <c r="O163" s="71">
        <f>'[9]bilat constant'!R118+('[9]unhcr oda constant'!R118*'[9]oda contribs constant'!$AM$105)+('[9]oda contribs constant'!$AN$105*'[9]unrwa oda constant'!R118)+('[9]oda contribs constant'!$AO$105*'[9]wfp oda constant adj'!R118)+('[9]eu multilat shares constant'!O$72*'[9]eu total ha constant'!R118)+'[9]Imputed CERF'!R118</f>
        <v>0</v>
      </c>
      <c r="P163" s="71">
        <f>'[9]bilat constant'!S118+('[9]unhcr oda constant'!S118*'[9]oda contribs constant'!$AP$105)+('[9]oda contribs constant'!$AQ$105*'[9]unrwa oda constant'!S118)+('[9]oda contribs constant'!$AR$105*'[9]wfp oda constant adj'!S118)+('[9]eu multilat shares constant'!P$72*'[9]eu total ha constant'!S118)+'[9]Imputed CERF'!S118</f>
        <v>0</v>
      </c>
      <c r="Q163" s="71">
        <f>'[9]bilat constant'!T118+('[9]unhcr oda constant'!T118*'[9]oda contribs constant'!$AS$105)+('[9]oda contribs constant'!$AT$105*'[9]unrwa oda constant'!T118)+('[9]oda contribs constant'!$AU$105*'[9]wfp oda constant adj'!T118)+('[9]eu multilat shares constant'!Q$72*'[9]eu total ha constant'!T118)+'[9]Imputed CERF'!T118</f>
        <v>0.030507449836306502</v>
      </c>
      <c r="S163" s="74" t="e">
        <f t="shared" si="3"/>
        <v>#DIV/0!</v>
      </c>
    </row>
    <row r="164" spans="1:19" ht="13.5">
      <c r="A164" s="7" t="s">
        <v>185</v>
      </c>
      <c r="B164" s="91" t="s">
        <v>99</v>
      </c>
      <c r="C164" s="71">
        <f>'[9]bilat constant'!F25+('[9]unhcr oda constant'!F25*'[9]oda contribs constant'!$C$105)+('[9]oda contribs constant'!$D$105*'[9]unrwa oda constant'!F25)+('[9]oda contribs constant'!$E$105*'[9]wfp oda constant adj'!F25)+('[9]eu multilat shares constant'!C$72*'[9]eu total ha constant'!F25)+'[9]Imputed CERF'!F25</f>
        <v>21.95352691746624</v>
      </c>
      <c r="D164" s="71">
        <f>'[9]bilat constant'!G25+('[9]unhcr oda constant'!G25*'[9]oda contribs constant'!$F$105)+('[9]oda contribs constant'!$G$105*'[9]unrwa oda constant'!G25)+('[9]oda contribs constant'!$H$105*'[9]wfp oda constant adj'!G25)+('[9]eu multilat shares constant'!D$72*'[9]eu total ha constant'!G25)+'[9]Imputed CERF'!G25</f>
        <v>75.17960659832126</v>
      </c>
      <c r="E164" s="71">
        <f>'[9]bilat constant'!H25+('[9]unhcr oda constant'!H25*'[9]oda contribs constant'!$I$105)+('[9]oda contribs constant'!$J$105*'[9]unrwa oda constant'!H25)+('[9]oda contribs constant'!$K$105*'[9]wfp oda constant adj'!H25)+('[9]eu multilat shares constant'!E$72*'[9]eu total ha constant'!H25)+'[9]Imputed CERF'!H25</f>
        <v>-4.300284890134687</v>
      </c>
      <c r="F164" s="71">
        <f>'[9]bilat constant'!I25+('[9]unhcr oda constant'!I25*'[9]oda contribs constant'!$L$105)+('[9]oda contribs constant'!$M$105*'[9]unrwa oda constant'!I25)+('[9]oda contribs constant'!$N$105*'[9]wfp oda constant adj'!I25)+('[9]eu multilat shares constant'!F$72*'[9]eu total ha constant'!I25)+'[9]Imputed CERF'!I25</f>
        <v>0.2544074979716008</v>
      </c>
      <c r="G164" s="71">
        <f>'[9]bilat constant'!J25+('[9]unhcr oda constant'!J25*'[9]oda contribs constant'!$O$105)+('[9]oda contribs constant'!$P$105*'[9]unrwa oda constant'!J25)+('[9]oda contribs constant'!$Q$105*'[9]wfp oda constant adj'!J25)+('[9]eu multilat shares constant'!G$72*'[9]eu total ha constant'!J25)+'[9]Imputed CERF'!J25</f>
        <v>87.28161192156485</v>
      </c>
      <c r="H164" s="71">
        <f>'[9]bilat constant'!K25+('[9]unhcr oda constant'!K25*'[9]oda contribs constant'!$R$105)+('[9]oda contribs constant'!$S$105*'[9]unrwa oda constant'!K25)+('[9]oda contribs constant'!$T$105*'[9]wfp oda constant adj'!K25)+('[9]eu multilat shares constant'!H$72*'[9]eu total ha constant'!K25)+'[9]Imputed CERF'!K25</f>
        <v>21.35056927137767</v>
      </c>
      <c r="I164" s="71">
        <f>'[9]bilat constant'!L25+('[9]unhcr oda constant'!L25*'[9]oda contribs constant'!$U$105)+('[9]oda contribs constant'!$V$105*'[9]unrwa oda constant'!L25)+('[9]oda contribs constant'!$W$105*'[9]wfp oda constant adj'!L25)+('[9]eu multilat shares constant'!I$72*'[9]eu total ha constant'!L25)+'[9]Imputed CERF'!L25</f>
        <v>19.3685544695864</v>
      </c>
      <c r="J164" s="71">
        <f>'[9]bilat constant'!M25+('[9]unhcr oda constant'!M25*'[9]oda contribs constant'!$X$105)+('[9]oda contribs constant'!$Y$105*'[9]unrwa oda constant'!M25)+('[9]oda contribs constant'!$Z$105*'[9]wfp oda constant adj'!M25)+('[9]eu multilat shares constant'!J$72*'[9]eu total ha constant'!M25)+'[9]Imputed CERF'!M25</f>
        <v>16.323237253206017</v>
      </c>
      <c r="K164" s="71">
        <f>'[9]bilat constant'!N25+('[9]unhcr oda constant'!N25*'[9]oda contribs constant'!$AA$105)+('[9]oda contribs constant'!$AB$105*'[9]unrwa oda constant'!N25)+('[9]oda contribs constant'!$AC$105*'[9]wfp oda constant adj'!N25)+('[9]eu multilat shares constant'!K$72*'[9]eu total ha constant'!N25)+'[9]Imputed CERF'!N25</f>
        <v>0.4083357049348284</v>
      </c>
      <c r="L164" s="71">
        <f>'[9]bilat constant'!O25+('[9]unhcr oda constant'!O25*'[9]oda contribs constant'!$AD$105)+('[9]oda contribs constant'!$AE$105*'[9]unrwa oda constant'!O25)+('[9]oda contribs constant'!$AF$105*'[9]wfp oda constant adj'!O25)+('[9]eu multilat shares constant'!L$72*'[9]eu total ha constant'!O25)+'[9]Imputed CERF'!O25</f>
        <v>0</v>
      </c>
      <c r="M164" s="71">
        <f>'[9]bilat constant'!P25+('[9]unhcr oda constant'!P25*'[9]oda contribs constant'!$AG$105)+('[9]oda contribs constant'!$AH$105*'[9]unrwa oda constant'!P25)+('[9]oda contribs constant'!$AI$105*'[9]wfp oda constant adj'!P25)+('[9]eu multilat shares constant'!M$72*'[9]eu total ha constant'!P25)+'[9]Imputed CERF'!P25</f>
        <v>0.17280125263684407</v>
      </c>
      <c r="N164" s="71">
        <f>'[9]bilat constant'!Q25+('[9]unhcr oda constant'!Q25*'[9]oda contribs constant'!$AJ$105)+('[9]oda contribs constant'!$AK$105*'[9]unrwa oda constant'!Q25)+('[9]oda contribs constant'!$AL$105*'[9]wfp oda constant adj'!Q25)+('[9]eu multilat shares constant'!N$72*'[9]eu total ha constant'!Q25)+'[9]Imputed CERF'!Q25</f>
        <v>0</v>
      </c>
      <c r="O164" s="71">
        <f>'[9]bilat constant'!R25+('[9]unhcr oda constant'!R25*'[9]oda contribs constant'!$AM$105)+('[9]oda contribs constant'!$AN$105*'[9]unrwa oda constant'!R25)+('[9]oda contribs constant'!$AO$105*'[9]wfp oda constant adj'!R25)+('[9]eu multilat shares constant'!O$72*'[9]eu total ha constant'!R25)+'[9]Imputed CERF'!R25</f>
        <v>0</v>
      </c>
      <c r="P164" s="71">
        <f>'[9]bilat constant'!S25+('[9]unhcr oda constant'!S25*'[9]oda contribs constant'!$AP$105)+('[9]oda contribs constant'!$AQ$105*'[9]unrwa oda constant'!S25)+('[9]oda contribs constant'!$AR$105*'[9]wfp oda constant adj'!S25)+('[9]eu multilat shares constant'!P$72*'[9]eu total ha constant'!S25)+'[9]Imputed CERF'!S25</f>
        <v>0</v>
      </c>
      <c r="Q164" s="71">
        <f>'[9]bilat constant'!T25+('[9]unhcr oda constant'!T25*'[9]oda contribs constant'!$AS$105)+('[9]oda contribs constant'!$AT$105*'[9]unrwa oda constant'!T25)+('[9]oda contribs constant'!$AU$105*'[9]wfp oda constant adj'!T25)+('[9]eu multilat shares constant'!Q$72*'[9]eu total ha constant'!T25)+'[9]Imputed CERF'!T25</f>
        <v>0</v>
      </c>
      <c r="S164" s="74" t="e">
        <f t="shared" si="3"/>
        <v>#DIV/0!</v>
      </c>
    </row>
    <row r="165" spans="1:19" ht="13.5">
      <c r="A165" s="7" t="s">
        <v>35</v>
      </c>
      <c r="B165" s="91" t="s">
        <v>99</v>
      </c>
      <c r="C165" s="71">
        <f>'[9]bilat constant'!F82+('[9]unhcr oda constant'!F82*'[9]oda contribs constant'!$C$105)+('[9]oda contribs constant'!$D$105*'[9]unrwa oda constant'!F82)+('[9]oda contribs constant'!$E$105*'[9]wfp oda constant adj'!F82)+('[9]eu multilat shares constant'!C$72*'[9]eu total ha constant'!F82)+'[9]Imputed CERF'!F82</f>
        <v>8.433148647817786</v>
      </c>
      <c r="D165" s="71">
        <f>'[9]bilat constant'!G82+('[9]unhcr oda constant'!G82*'[9]oda contribs constant'!$F$105)+('[9]oda contribs constant'!$G$105*'[9]unrwa oda constant'!G82)+('[9]oda contribs constant'!$H$105*'[9]wfp oda constant adj'!G82)+('[9]eu multilat shares constant'!D$72*'[9]eu total ha constant'!G82)+'[9]Imputed CERF'!G82</f>
        <v>15.075373755260355</v>
      </c>
      <c r="E165" s="71">
        <f>'[9]bilat constant'!H82+('[9]unhcr oda constant'!H82*'[9]oda contribs constant'!$I$105)+('[9]oda contribs constant'!$J$105*'[9]unrwa oda constant'!H82)+('[9]oda contribs constant'!$K$105*'[9]wfp oda constant adj'!H82)+('[9]eu multilat shares constant'!E$72*'[9]eu total ha constant'!H82)+'[9]Imputed CERF'!H82</f>
        <v>11.136674324884666</v>
      </c>
      <c r="F165" s="71">
        <f>'[9]bilat constant'!I82+('[9]unhcr oda constant'!I82*'[9]oda contribs constant'!$L$105)+('[9]oda contribs constant'!$M$105*'[9]unrwa oda constant'!I82)+('[9]oda contribs constant'!$N$105*'[9]wfp oda constant adj'!I82)+('[9]eu multilat shares constant'!F$72*'[9]eu total ha constant'!I82)+'[9]Imputed CERF'!I82</f>
        <v>16.36508018026368</v>
      </c>
      <c r="G165" s="71">
        <f>'[9]bilat constant'!J82+('[9]unhcr oda constant'!J82*'[9]oda contribs constant'!$O$105)+('[9]oda contribs constant'!$P$105*'[9]unrwa oda constant'!J82)+('[9]oda contribs constant'!$Q$105*'[9]wfp oda constant adj'!J82)+('[9]eu multilat shares constant'!G$72*'[9]eu total ha constant'!J82)+'[9]Imputed CERF'!J82</f>
        <v>13.91475834771548</v>
      </c>
      <c r="H165" s="71">
        <f>'[9]bilat constant'!K82+('[9]unhcr oda constant'!K82*'[9]oda contribs constant'!$R$105)+('[9]oda contribs constant'!$S$105*'[9]unrwa oda constant'!K82)+('[9]oda contribs constant'!$T$105*'[9]wfp oda constant adj'!K82)+('[9]eu multilat shares constant'!H$72*'[9]eu total ha constant'!K82)+'[9]Imputed CERF'!K82</f>
        <v>12.693108770326068</v>
      </c>
      <c r="I165" s="71">
        <f>'[9]bilat constant'!L82+('[9]unhcr oda constant'!L82*'[9]oda contribs constant'!$U$105)+('[9]oda contribs constant'!$V$105*'[9]unrwa oda constant'!L82)+('[9]oda contribs constant'!$W$105*'[9]wfp oda constant adj'!L82)+('[9]eu multilat shares constant'!I$72*'[9]eu total ha constant'!L82)+'[9]Imputed CERF'!L82</f>
        <v>13.169639375862957</v>
      </c>
      <c r="J165" s="71">
        <f>'[9]bilat constant'!M82+('[9]unhcr oda constant'!M82*'[9]oda contribs constant'!$X$105)+('[9]oda contribs constant'!$Y$105*'[9]unrwa oda constant'!M82)+('[9]oda contribs constant'!$Z$105*'[9]wfp oda constant adj'!M82)+('[9]eu multilat shares constant'!J$72*'[9]eu total ha constant'!M82)+'[9]Imputed CERF'!M82</f>
        <v>13.405759434324644</v>
      </c>
      <c r="K165" s="71">
        <f>'[9]bilat constant'!N82+('[9]unhcr oda constant'!N82*'[9]oda contribs constant'!$AA$105)+('[9]oda contribs constant'!$AB$105*'[9]unrwa oda constant'!N82)+('[9]oda contribs constant'!$AC$105*'[9]wfp oda constant adj'!N82)+('[9]eu multilat shares constant'!K$72*'[9]eu total ha constant'!N82)+'[9]Imputed CERF'!N82</f>
        <v>13.776529571719562</v>
      </c>
      <c r="L165" s="71">
        <f>'[9]bilat constant'!O82+('[9]unhcr oda constant'!O82*'[9]oda contribs constant'!$AD$105)+('[9]oda contribs constant'!$AE$105*'[9]unrwa oda constant'!O82)+('[9]oda contribs constant'!$AF$105*'[9]wfp oda constant adj'!O82)+('[9]eu multilat shares constant'!L$72*'[9]eu total ha constant'!O82)+'[9]Imputed CERF'!O82</f>
        <v>56.243233144057186</v>
      </c>
      <c r="M165" s="71">
        <f>'[9]bilat constant'!P82+('[9]unhcr oda constant'!P82*'[9]oda contribs constant'!$AG$105)+('[9]oda contribs constant'!$AH$105*'[9]unrwa oda constant'!P82)+('[9]oda contribs constant'!$AI$105*'[9]wfp oda constant adj'!P82)+('[9]eu multilat shares constant'!M$72*'[9]eu total ha constant'!P82)+'[9]Imputed CERF'!P82</f>
        <v>70.97091201544276</v>
      </c>
      <c r="N165" s="71">
        <f>'[9]bilat constant'!Q82+('[9]unhcr oda constant'!Q82*'[9]oda contribs constant'!$AJ$105)+('[9]oda contribs constant'!$AK$105*'[9]unrwa oda constant'!Q82)+('[9]oda contribs constant'!$AL$105*'[9]wfp oda constant adj'!Q82)+('[9]eu multilat shares constant'!N$72*'[9]eu total ha constant'!Q82)+'[9]Imputed CERF'!Q82</f>
        <v>64.85887190037002</v>
      </c>
      <c r="O165" s="71">
        <f>'[9]bilat constant'!R82+('[9]unhcr oda constant'!R82*'[9]oda contribs constant'!$AM$105)+('[9]oda contribs constant'!$AN$105*'[9]unrwa oda constant'!R82)+('[9]oda contribs constant'!$AO$105*'[9]wfp oda constant adj'!R82)+('[9]eu multilat shares constant'!O$72*'[9]eu total ha constant'!R82)+'[9]Imputed CERF'!R82</f>
        <v>68.3719558778781</v>
      </c>
      <c r="P165" s="71">
        <f>'[9]bilat constant'!S82+('[9]unhcr oda constant'!S82*'[9]oda contribs constant'!$AP$105)+('[9]oda contribs constant'!$AQ$105*'[9]unrwa oda constant'!S82)+('[9]oda contribs constant'!$AR$105*'[9]wfp oda constant adj'!S82)+('[9]eu multilat shares constant'!P$72*'[9]eu total ha constant'!S82)+'[9]Imputed CERF'!S82</f>
        <v>72.10176866035033</v>
      </c>
      <c r="Q165" s="71">
        <f>'[9]bilat constant'!T82+('[9]unhcr oda constant'!T82*'[9]oda contribs constant'!$AS$105)+('[9]oda contribs constant'!$AT$105*'[9]unrwa oda constant'!T82)+('[9]oda contribs constant'!$AU$105*'[9]wfp oda constant adj'!T82)+('[9]eu multilat shares constant'!Q$72*'[9]eu total ha constant'!T82)+'[9]Imputed CERF'!T82</f>
        <v>62.02652765469123</v>
      </c>
      <c r="S165" s="74">
        <f t="shared" si="3"/>
        <v>-0.1397363919478941</v>
      </c>
    </row>
    <row r="166" spans="1:19" ht="13.5">
      <c r="A166" s="7" t="s">
        <v>186</v>
      </c>
      <c r="B166" s="91" t="s">
        <v>99</v>
      </c>
      <c r="C166" s="71">
        <f>'[9]bilat constant'!F135+('[9]unhcr oda constant'!F135*'[9]oda contribs constant'!$C$105)+('[9]oda contribs constant'!$D$105*'[9]unrwa oda constant'!F135)+('[9]oda contribs constant'!$E$105*'[9]wfp oda constant adj'!F135)+('[9]eu multilat shares constant'!C$72*'[9]eu total ha constant'!F135)+'[9]Imputed CERF'!F135</f>
        <v>0</v>
      </c>
      <c r="D166" s="71">
        <f>'[9]bilat constant'!G135+('[9]unhcr oda constant'!G135*'[9]oda contribs constant'!$F$105)+('[9]oda contribs constant'!$G$105*'[9]unrwa oda constant'!G135)+('[9]oda contribs constant'!$H$105*'[9]wfp oda constant adj'!G135)+('[9]eu multilat shares constant'!D$72*'[9]eu total ha constant'!G135)+'[9]Imputed CERF'!G135</f>
        <v>0</v>
      </c>
      <c r="E166" s="71">
        <f>'[9]bilat constant'!H135+('[9]unhcr oda constant'!H135*'[9]oda contribs constant'!$I$105)+('[9]oda contribs constant'!$J$105*'[9]unrwa oda constant'!H135)+('[9]oda contribs constant'!$K$105*'[9]wfp oda constant adj'!H135)+('[9]eu multilat shares constant'!E$72*'[9]eu total ha constant'!H135)+'[9]Imputed CERF'!H135</f>
        <v>0</v>
      </c>
      <c r="F166" s="71">
        <f>'[9]bilat constant'!I135+('[9]unhcr oda constant'!I135*'[9]oda contribs constant'!$L$105)+('[9]oda contribs constant'!$M$105*'[9]unrwa oda constant'!I135)+('[9]oda contribs constant'!$N$105*'[9]wfp oda constant adj'!I135)+('[9]eu multilat shares constant'!F$72*'[9]eu total ha constant'!I135)+'[9]Imputed CERF'!I135</f>
        <v>0</v>
      </c>
      <c r="G166" s="71">
        <f>'[9]bilat constant'!J135+('[9]unhcr oda constant'!J135*'[9]oda contribs constant'!$O$105)+('[9]oda contribs constant'!$P$105*'[9]unrwa oda constant'!J135)+('[9]oda contribs constant'!$Q$105*'[9]wfp oda constant adj'!J135)+('[9]eu multilat shares constant'!G$72*'[9]eu total ha constant'!J135)+'[9]Imputed CERF'!J135</f>
        <v>0</v>
      </c>
      <c r="H166" s="71">
        <f>'[9]bilat constant'!K135+('[9]unhcr oda constant'!K135*'[9]oda contribs constant'!$R$105)+('[9]oda contribs constant'!$S$105*'[9]unrwa oda constant'!K135)+('[9]oda contribs constant'!$T$105*'[9]wfp oda constant adj'!K135)+('[9]eu multilat shares constant'!H$72*'[9]eu total ha constant'!K135)+'[9]Imputed CERF'!K135</f>
        <v>0</v>
      </c>
      <c r="I166" s="71">
        <f>'[9]bilat constant'!L135+('[9]unhcr oda constant'!L135*'[9]oda contribs constant'!$U$105)+('[9]oda contribs constant'!$V$105*'[9]unrwa oda constant'!L135)+('[9]oda contribs constant'!$W$105*'[9]wfp oda constant adj'!L135)+('[9]eu multilat shares constant'!I$72*'[9]eu total ha constant'!L135)+'[9]Imputed CERF'!L135</f>
        <v>0</v>
      </c>
      <c r="J166" s="71">
        <f>'[9]bilat constant'!M135+('[9]unhcr oda constant'!M135*'[9]oda contribs constant'!$X$105)+('[9]oda contribs constant'!$Y$105*'[9]unrwa oda constant'!M135)+('[9]oda contribs constant'!$Z$105*'[9]wfp oda constant adj'!M135)+('[9]eu multilat shares constant'!J$72*'[9]eu total ha constant'!M135)+'[9]Imputed CERF'!M135</f>
        <v>0</v>
      </c>
      <c r="K166" s="71">
        <f>'[9]bilat constant'!N135+('[9]unhcr oda constant'!N135*'[9]oda contribs constant'!$AA$105)+('[9]oda contribs constant'!$AB$105*'[9]unrwa oda constant'!N135)+('[9]oda contribs constant'!$AC$105*'[9]wfp oda constant adj'!N135)+('[9]eu multilat shares constant'!K$72*'[9]eu total ha constant'!N135)+'[9]Imputed CERF'!N135</f>
        <v>0</v>
      </c>
      <c r="L166" s="71">
        <f>'[9]bilat constant'!O135+('[9]unhcr oda constant'!O135*'[9]oda contribs constant'!$AD$105)+('[9]oda contribs constant'!$AE$105*'[9]unrwa oda constant'!O135)+('[9]oda contribs constant'!$AF$105*'[9]wfp oda constant adj'!O135)+('[9]eu multilat shares constant'!L$72*'[9]eu total ha constant'!O135)+'[9]Imputed CERF'!O135</f>
        <v>0</v>
      </c>
      <c r="M166" s="71">
        <f>'[9]bilat constant'!P135+('[9]unhcr oda constant'!P135*'[9]oda contribs constant'!$AG$105)+('[9]oda contribs constant'!$AH$105*'[9]unrwa oda constant'!P135)+('[9]oda contribs constant'!$AI$105*'[9]wfp oda constant adj'!P135)+('[9]eu multilat shares constant'!M$72*'[9]eu total ha constant'!P135)+'[9]Imputed CERF'!P135</f>
        <v>0</v>
      </c>
      <c r="N166" s="71">
        <f>'[9]bilat constant'!Q135+('[9]unhcr oda constant'!Q135*'[9]oda contribs constant'!$AJ$105)+('[9]oda contribs constant'!$AK$105*'[9]unrwa oda constant'!Q135)+('[9]oda contribs constant'!$AL$105*'[9]wfp oda constant adj'!Q135)+('[9]eu multilat shares constant'!N$72*'[9]eu total ha constant'!Q135)+'[9]Imputed CERF'!Q135</f>
        <v>0.18177671998108846</v>
      </c>
      <c r="O166" s="71">
        <f>'[9]bilat constant'!R135+('[9]unhcr oda constant'!R135*'[9]oda contribs constant'!$AM$105)+('[9]oda contribs constant'!$AN$105*'[9]unrwa oda constant'!R135)+('[9]oda contribs constant'!$AO$105*'[9]wfp oda constant adj'!R135)+('[9]eu multilat shares constant'!O$72*'[9]eu total ha constant'!R135)+'[9]Imputed CERF'!R135</f>
        <v>0.09309553675647901</v>
      </c>
      <c r="P166" s="71">
        <f>'[9]bilat constant'!S135+('[9]unhcr oda constant'!S135*'[9]oda contribs constant'!$AP$105)+('[9]oda contribs constant'!$AQ$105*'[9]unrwa oda constant'!S135)+('[9]oda contribs constant'!$AR$105*'[9]wfp oda constant adj'!S135)+('[9]eu multilat shares constant'!P$72*'[9]eu total ha constant'!S135)+'[9]Imputed CERF'!S135</f>
        <v>0.10905268743794388</v>
      </c>
      <c r="Q166" s="71">
        <f>'[9]bilat constant'!T135+('[9]unhcr oda constant'!T135*'[9]oda contribs constant'!$AS$105)+('[9]oda contribs constant'!$AT$105*'[9]unrwa oda constant'!T135)+('[9]oda contribs constant'!$AU$105*'[9]wfp oda constant adj'!T135)+('[9]eu multilat shares constant'!Q$72*'[9]eu total ha constant'!T135)+'[9]Imputed CERF'!T135</f>
        <v>0</v>
      </c>
      <c r="S166" s="74">
        <f t="shared" si="3"/>
        <v>-1</v>
      </c>
    </row>
    <row r="167" spans="1:19" ht="13.5">
      <c r="A167" s="7" t="s">
        <v>73</v>
      </c>
      <c r="B167" s="91" t="s">
        <v>99</v>
      </c>
      <c r="C167" s="71">
        <f>'[9]bilat constant'!F83+('[9]unhcr oda constant'!F83*'[9]oda contribs constant'!$C$105)+('[9]oda contribs constant'!$D$105*'[9]unrwa oda constant'!F83)+('[9]oda contribs constant'!$E$105*'[9]wfp oda constant adj'!F83)+('[9]eu multilat shares constant'!C$72*'[9]eu total ha constant'!F83)+'[9]Imputed CERF'!F83</f>
        <v>0.19195974330718998</v>
      </c>
      <c r="D167" s="71">
        <f>'[9]bilat constant'!G83+('[9]unhcr oda constant'!G83*'[9]oda contribs constant'!$F$105)+('[9]oda contribs constant'!$G$105*'[9]unrwa oda constant'!G83)+('[9]oda contribs constant'!$H$105*'[9]wfp oda constant adj'!G83)+('[9]eu multilat shares constant'!D$72*'[9]eu total ha constant'!G83)+'[9]Imputed CERF'!G83</f>
        <v>0.009475900116144019</v>
      </c>
      <c r="E167" s="71">
        <f>'[9]bilat constant'!H83+('[9]unhcr oda constant'!H83*'[9]oda contribs constant'!$I$105)+('[9]oda contribs constant'!$J$105*'[9]unrwa oda constant'!H83)+('[9]oda contribs constant'!$K$105*'[9]wfp oda constant adj'!H83)+('[9]eu multilat shares constant'!E$72*'[9]eu total ha constant'!H83)+'[9]Imputed CERF'!H83</f>
        <v>0.010107163545085923</v>
      </c>
      <c r="F167" s="71">
        <f>'[9]bilat constant'!I83+('[9]unhcr oda constant'!I83*'[9]oda contribs constant'!$L$105)+('[9]oda contribs constant'!$M$105*'[9]unrwa oda constant'!I83)+('[9]oda contribs constant'!$N$105*'[9]wfp oda constant adj'!I83)+('[9]eu multilat shares constant'!F$72*'[9]eu total ha constant'!I83)+'[9]Imputed CERF'!I83</f>
        <v>0.006145393068469992</v>
      </c>
      <c r="G167" s="71">
        <f>'[9]bilat constant'!J83+('[9]unhcr oda constant'!J83*'[9]oda contribs constant'!$O$105)+('[9]oda contribs constant'!$P$105*'[9]unrwa oda constant'!J83)+('[9]oda contribs constant'!$Q$105*'[9]wfp oda constant adj'!J83)+('[9]eu multilat shares constant'!G$72*'[9]eu total ha constant'!J83)+'[9]Imputed CERF'!J83</f>
        <v>0.007740698433420366</v>
      </c>
      <c r="H167" s="71">
        <f>'[9]bilat constant'!K83+('[9]unhcr oda constant'!K83*'[9]oda contribs constant'!$R$105)+('[9]oda contribs constant'!$S$105*'[9]unrwa oda constant'!K83)+('[9]oda contribs constant'!$T$105*'[9]wfp oda constant adj'!K83)+('[9]eu multilat shares constant'!H$72*'[9]eu total ha constant'!K83)+'[9]Imputed CERF'!K83</f>
        <v>0.0053431064572425834</v>
      </c>
      <c r="I167" s="71">
        <f>'[9]bilat constant'!L83+('[9]unhcr oda constant'!L83*'[9]oda contribs constant'!$U$105)+('[9]oda contribs constant'!$V$105*'[9]unrwa oda constant'!L83)+('[9]oda contribs constant'!$W$105*'[9]wfp oda constant adj'!L83)+('[9]eu multilat shares constant'!I$72*'[9]eu total ha constant'!L83)+'[9]Imputed CERF'!L83</f>
        <v>0.004359459785361148</v>
      </c>
      <c r="J167" s="71">
        <f>'[9]bilat constant'!M83+('[9]unhcr oda constant'!M83*'[9]oda contribs constant'!$X$105)+('[9]oda contribs constant'!$Y$105*'[9]unrwa oda constant'!M83)+('[9]oda contribs constant'!$Z$105*'[9]wfp oda constant adj'!M83)+('[9]eu multilat shares constant'!J$72*'[9]eu total ha constant'!M83)+'[9]Imputed CERF'!M83</f>
        <v>0.7248709847054758</v>
      </c>
      <c r="K167" s="71">
        <f>'[9]bilat constant'!N83+('[9]unhcr oda constant'!N83*'[9]oda contribs constant'!$AA$105)+('[9]oda contribs constant'!$AB$105*'[9]unrwa oda constant'!N83)+('[9]oda contribs constant'!$AC$105*'[9]wfp oda constant adj'!N83)+('[9]eu multilat shares constant'!K$72*'[9]eu total ha constant'!N83)+'[9]Imputed CERF'!N83</f>
        <v>0.7168913642881042</v>
      </c>
      <c r="L167" s="71">
        <f>'[9]bilat constant'!O83+('[9]unhcr oda constant'!O83*'[9]oda contribs constant'!$AD$105)+('[9]oda contribs constant'!$AE$105*'[9]unrwa oda constant'!O83)+('[9]oda contribs constant'!$AF$105*'[9]wfp oda constant adj'!O83)+('[9]eu multilat shares constant'!L$72*'[9]eu total ha constant'!O83)+'[9]Imputed CERF'!O83</f>
        <v>0.4947802111864161</v>
      </c>
      <c r="M167" s="71">
        <f>'[9]bilat constant'!P83+('[9]unhcr oda constant'!P83*'[9]oda contribs constant'!$AG$105)+('[9]oda contribs constant'!$AH$105*'[9]unrwa oda constant'!P83)+('[9]oda contribs constant'!$AI$105*'[9]wfp oda constant adj'!P83)+('[9]eu multilat shares constant'!M$72*'[9]eu total ha constant'!P83)+'[9]Imputed CERF'!P83</f>
        <v>0.30659359719486745</v>
      </c>
      <c r="N167" s="71">
        <f>'[9]bilat constant'!Q83+('[9]unhcr oda constant'!Q83*'[9]oda contribs constant'!$AJ$105)+('[9]oda contribs constant'!$AK$105*'[9]unrwa oda constant'!Q83)+('[9]oda contribs constant'!$AL$105*'[9]wfp oda constant adj'!Q83)+('[9]eu multilat shares constant'!N$72*'[9]eu total ha constant'!Q83)+'[9]Imputed CERF'!Q83</f>
        <v>0.004328017142406868</v>
      </c>
      <c r="O167" s="71">
        <f>'[9]bilat constant'!R83+('[9]unhcr oda constant'!R83*'[9]oda contribs constant'!$AM$105)+('[9]oda contribs constant'!$AN$105*'[9]unrwa oda constant'!R83)+('[9]oda contribs constant'!$AO$105*'[9]wfp oda constant adj'!R83)+('[9]eu multilat shares constant'!O$72*'[9]eu total ha constant'!R83)+'[9]Imputed CERF'!R83</f>
        <v>1.2300378858122574</v>
      </c>
      <c r="P167" s="71">
        <f>'[9]bilat constant'!S83+('[9]unhcr oda constant'!S83*'[9]oda contribs constant'!$AP$105)+('[9]oda contribs constant'!$AQ$105*'[9]unrwa oda constant'!S83)+('[9]oda contribs constant'!$AR$105*'[9]wfp oda constant adj'!S83)+('[9]eu multilat shares constant'!P$72*'[9]eu total ha constant'!S83)+'[9]Imputed CERF'!S83</f>
        <v>0.08339323157019239</v>
      </c>
      <c r="Q167" s="71">
        <f>'[9]bilat constant'!T83+('[9]unhcr oda constant'!T83*'[9]oda contribs constant'!$AS$105)+('[9]oda contribs constant'!$AT$105*'[9]unrwa oda constant'!T83)+('[9]oda contribs constant'!$AU$105*'[9]wfp oda constant adj'!T83)+('[9]eu multilat shares constant'!Q$72*'[9]eu total ha constant'!T83)+'[9]Imputed CERF'!T83</f>
        <v>0.46853251624085374</v>
      </c>
      <c r="S167" s="74">
        <f t="shared" si="3"/>
        <v>4.6183518424572405</v>
      </c>
    </row>
    <row r="168" spans="1:19" ht="13.5">
      <c r="A168" s="7" t="s">
        <v>187</v>
      </c>
      <c r="B168" s="91" t="s">
        <v>99</v>
      </c>
      <c r="C168" s="71">
        <f>'[9]bilat constant'!F195+('[9]unhcr oda constant'!F195*'[9]oda contribs constant'!$C$105)+('[9]oda contribs constant'!$D$105*'[9]unrwa oda constant'!F195)+('[9]oda contribs constant'!$E$105*'[9]wfp oda constant adj'!F195)+('[9]eu multilat shares constant'!C$72*'[9]eu total ha constant'!F195)+'[9]Imputed CERF'!F195</f>
        <v>1.9110237795973466</v>
      </c>
      <c r="D168" s="71">
        <f>'[9]bilat constant'!G195+('[9]unhcr oda constant'!G195*'[9]oda contribs constant'!$F$105)+('[9]oda contribs constant'!$G$105*'[9]unrwa oda constant'!G195)+('[9]oda contribs constant'!$H$105*'[9]wfp oda constant adj'!G195)+('[9]eu multilat shares constant'!D$72*'[9]eu total ha constant'!G195)+'[9]Imputed CERF'!G195</f>
        <v>4.497871535822769</v>
      </c>
      <c r="E168" s="71">
        <f>'[9]bilat constant'!H195+('[9]unhcr oda constant'!H195*'[9]oda contribs constant'!$I$105)+('[9]oda contribs constant'!$J$105*'[9]unrwa oda constant'!H195)+('[9]oda contribs constant'!$K$105*'[9]wfp oda constant adj'!H195)+('[9]eu multilat shares constant'!E$72*'[9]eu total ha constant'!H195)+'[9]Imputed CERF'!H195</f>
        <v>4.188137126762876</v>
      </c>
      <c r="F168" s="71">
        <f>'[9]bilat constant'!I195+('[9]unhcr oda constant'!I195*'[9]oda contribs constant'!$L$105)+('[9]oda contribs constant'!$M$105*'[9]unrwa oda constant'!I195)+('[9]oda contribs constant'!$N$105*'[9]wfp oda constant adj'!I195)+('[9]eu multilat shares constant'!F$72*'[9]eu total ha constant'!I195)+'[9]Imputed CERF'!I195</f>
        <v>4.588566565601549</v>
      </c>
      <c r="G168" s="71">
        <f>'[9]bilat constant'!J195+('[9]unhcr oda constant'!J195*'[9]oda contribs constant'!$O$105)+('[9]oda contribs constant'!$P$105*'[9]unrwa oda constant'!J195)+('[9]oda contribs constant'!$Q$105*'[9]wfp oda constant adj'!J195)+('[9]eu multilat shares constant'!G$72*'[9]eu total ha constant'!J195)+'[9]Imputed CERF'!J195</f>
        <v>4.593607709676572</v>
      </c>
      <c r="H168" s="71">
        <f>'[9]bilat constant'!K195+('[9]unhcr oda constant'!K195*'[9]oda contribs constant'!$R$105)+('[9]oda contribs constant'!$S$105*'[9]unrwa oda constant'!K195)+('[9]oda contribs constant'!$T$105*'[9]wfp oda constant adj'!K195)+('[9]eu multilat shares constant'!H$72*'[9]eu total ha constant'!K195)+'[9]Imputed CERF'!K195</f>
        <v>4.360010987420148</v>
      </c>
      <c r="I168" s="71">
        <f>'[9]bilat constant'!L195+('[9]unhcr oda constant'!L195*'[9]oda contribs constant'!$U$105)+('[9]oda contribs constant'!$V$105*'[9]unrwa oda constant'!L195)+('[9]oda contribs constant'!$W$105*'[9]wfp oda constant adj'!L195)+('[9]eu multilat shares constant'!I$72*'[9]eu total ha constant'!L195)+'[9]Imputed CERF'!L195</f>
        <v>4.3782984593685335</v>
      </c>
      <c r="J168" s="71">
        <f>'[9]bilat constant'!M195+('[9]unhcr oda constant'!M195*'[9]oda contribs constant'!$X$105)+('[9]oda contribs constant'!$Y$105*'[9]unrwa oda constant'!M195)+('[9]oda contribs constant'!$Z$105*'[9]wfp oda constant adj'!M195)+('[9]eu multilat shares constant'!J$72*'[9]eu total ha constant'!M195)+'[9]Imputed CERF'!M195</f>
        <v>4.406279245268006</v>
      </c>
      <c r="K168" s="71">
        <f>'[9]bilat constant'!N195+('[9]unhcr oda constant'!N195*'[9]oda contribs constant'!$AA$105)+('[9]oda contribs constant'!$AB$105*'[9]unrwa oda constant'!N195)+('[9]oda contribs constant'!$AC$105*'[9]wfp oda constant adj'!N195)+('[9]eu multilat shares constant'!K$72*'[9]eu total ha constant'!N195)+'[9]Imputed CERF'!N195</f>
        <v>4.085363604702563</v>
      </c>
      <c r="L168" s="71">
        <f>'[9]bilat constant'!O195+('[9]unhcr oda constant'!O195*'[9]oda contribs constant'!$AD$105)+('[9]oda contribs constant'!$AE$105*'[9]unrwa oda constant'!O195)+('[9]oda contribs constant'!$AF$105*'[9]wfp oda constant adj'!O195)+('[9]eu multilat shares constant'!L$72*'[9]eu total ha constant'!O195)+'[9]Imputed CERF'!O195</f>
        <v>4.088566893513295</v>
      </c>
      <c r="M168" s="71">
        <f>'[9]bilat constant'!P195+('[9]unhcr oda constant'!P195*'[9]oda contribs constant'!$AG$105)+('[9]oda contribs constant'!$AH$105*'[9]unrwa oda constant'!P195)+('[9]oda contribs constant'!$AI$105*'[9]wfp oda constant adj'!P195)+('[9]eu multilat shares constant'!M$72*'[9]eu total ha constant'!P195)+'[9]Imputed CERF'!P195</f>
        <v>6.614064346855391</v>
      </c>
      <c r="N168" s="71">
        <f>'[9]bilat constant'!Q195+('[9]unhcr oda constant'!Q195*'[9]oda contribs constant'!$AJ$105)+('[9]oda contribs constant'!$AK$105*'[9]unrwa oda constant'!Q195)+('[9]oda contribs constant'!$AL$105*'[9]wfp oda constant adj'!Q195)+('[9]eu multilat shares constant'!N$72*'[9]eu total ha constant'!Q195)+'[9]Imputed CERF'!Q195</f>
        <v>5.541382601279124</v>
      </c>
      <c r="O168" s="71">
        <f>'[9]bilat constant'!R195+('[9]unhcr oda constant'!R195*'[9]oda contribs constant'!$AM$105)+('[9]oda contribs constant'!$AN$105*'[9]unrwa oda constant'!R195)+('[9]oda contribs constant'!$AO$105*'[9]wfp oda constant adj'!R195)+('[9]eu multilat shares constant'!O$72*'[9]eu total ha constant'!R195)+'[9]Imputed CERF'!R195</f>
        <v>3.648085388059908</v>
      </c>
      <c r="P168" s="71">
        <f>'[9]bilat constant'!S195+('[9]unhcr oda constant'!S195*'[9]oda contribs constant'!$AP$105)+('[9]oda contribs constant'!$AQ$105*'[9]unrwa oda constant'!S195)+('[9]oda contribs constant'!$AR$105*'[9]wfp oda constant adj'!S195)+('[9]eu multilat shares constant'!P$72*'[9]eu total ha constant'!S195)+'[9]Imputed CERF'!S195</f>
        <v>9.63891135182388</v>
      </c>
      <c r="Q168" s="71">
        <f>'[9]bilat constant'!T195+('[9]unhcr oda constant'!T195*'[9]oda contribs constant'!$AS$105)+('[9]oda contribs constant'!$AT$105*'[9]unrwa oda constant'!T195)+('[9]oda contribs constant'!$AU$105*'[9]wfp oda constant adj'!T195)+('[9]eu multilat shares constant'!Q$72*'[9]eu total ha constant'!T195)+'[9]Imputed CERF'!T195</f>
        <v>7.635845586747088</v>
      </c>
      <c r="S168" s="74">
        <f t="shared" si="3"/>
        <v>-0.20781037318055334</v>
      </c>
    </row>
    <row r="169" spans="1:19" ht="13.5">
      <c r="A169" s="7" t="s">
        <v>36</v>
      </c>
      <c r="B169" s="91" t="s">
        <v>99</v>
      </c>
      <c r="C169" s="71">
        <f>'[9]bilat constant'!F177+('[9]unhcr oda constant'!F177*'[9]oda contribs constant'!$C$105)+('[9]oda contribs constant'!$D$105*'[9]unrwa oda constant'!F177)+('[9]oda contribs constant'!$E$105*'[9]wfp oda constant adj'!F177)+('[9]eu multilat shares constant'!C$72*'[9]eu total ha constant'!F177)+'[9]Imputed CERF'!F177</f>
        <v>3.882660807637112</v>
      </c>
      <c r="D169" s="71">
        <f>'[9]bilat constant'!G177+('[9]unhcr oda constant'!G177*'[9]oda contribs constant'!$F$105)+('[9]oda contribs constant'!$G$105*'[9]unrwa oda constant'!G177)+('[9]oda contribs constant'!$H$105*'[9]wfp oda constant adj'!G177)+('[9]eu multilat shares constant'!D$72*'[9]eu total ha constant'!G177)+'[9]Imputed CERF'!G177</f>
        <v>6.510647950921327</v>
      </c>
      <c r="E169" s="71">
        <f>'[9]bilat constant'!H177+('[9]unhcr oda constant'!H177*'[9]oda contribs constant'!$I$105)+('[9]oda contribs constant'!$J$105*'[9]unrwa oda constant'!H177)+('[9]oda contribs constant'!$K$105*'[9]wfp oda constant adj'!H177)+('[9]eu multilat shares constant'!E$72*'[9]eu total ha constant'!H177)+'[9]Imputed CERF'!H177</f>
        <v>6.595467071054237</v>
      </c>
      <c r="F169" s="71">
        <f>'[9]bilat constant'!I177+('[9]unhcr oda constant'!I177*'[9]oda contribs constant'!$L$105)+('[9]oda contribs constant'!$M$105*'[9]unrwa oda constant'!I177)+('[9]oda contribs constant'!$N$105*'[9]wfp oda constant adj'!I177)+('[9]eu multilat shares constant'!F$72*'[9]eu total ha constant'!I177)+'[9]Imputed CERF'!I177</f>
        <v>7.579556892167033</v>
      </c>
      <c r="G169" s="71">
        <f>'[9]bilat constant'!J177+('[9]unhcr oda constant'!J177*'[9]oda contribs constant'!$O$105)+('[9]oda contribs constant'!$P$105*'[9]unrwa oda constant'!J177)+('[9]oda contribs constant'!$Q$105*'[9]wfp oda constant adj'!J177)+('[9]eu multilat shares constant'!G$72*'[9]eu total ha constant'!J177)+'[9]Imputed CERF'!J177</f>
        <v>10.316564823576659</v>
      </c>
      <c r="H169" s="71">
        <f>'[9]bilat constant'!K177+('[9]unhcr oda constant'!K177*'[9]oda contribs constant'!$R$105)+('[9]oda contribs constant'!$S$105*'[9]unrwa oda constant'!K177)+('[9]oda contribs constant'!$T$105*'[9]wfp oda constant adj'!K177)+('[9]eu multilat shares constant'!H$72*'[9]eu total ha constant'!K177)+'[9]Imputed CERF'!K177</f>
        <v>8.083695322264113</v>
      </c>
      <c r="I169" s="71">
        <f>'[9]bilat constant'!L177+('[9]unhcr oda constant'!L177*'[9]oda contribs constant'!$U$105)+('[9]oda contribs constant'!$V$105*'[9]unrwa oda constant'!L177)+('[9]oda contribs constant'!$W$105*'[9]wfp oda constant adj'!L177)+('[9]eu multilat shares constant'!I$72*'[9]eu total ha constant'!L177)+'[9]Imputed CERF'!L177</f>
        <v>9.656777250833171</v>
      </c>
      <c r="J169" s="71">
        <f>'[9]bilat constant'!M177+('[9]unhcr oda constant'!M177*'[9]oda contribs constant'!$X$105)+('[9]oda contribs constant'!$Y$105*'[9]unrwa oda constant'!M177)+('[9]oda contribs constant'!$Z$105*'[9]wfp oda constant adj'!M177)+('[9]eu multilat shares constant'!J$72*'[9]eu total ha constant'!M177)+'[9]Imputed CERF'!M177</f>
        <v>10.614687394773364</v>
      </c>
      <c r="K169" s="71">
        <f>'[9]bilat constant'!N177+('[9]unhcr oda constant'!N177*'[9]oda contribs constant'!$AA$105)+('[9]oda contribs constant'!$AB$105*'[9]unrwa oda constant'!N177)+('[9]oda contribs constant'!$AC$105*'[9]wfp oda constant adj'!N177)+('[9]eu multilat shares constant'!K$72*'[9]eu total ha constant'!N177)+'[9]Imputed CERF'!N177</f>
        <v>4.16355092455093</v>
      </c>
      <c r="L169" s="71">
        <f>'[9]bilat constant'!O177+('[9]unhcr oda constant'!O177*'[9]oda contribs constant'!$AD$105)+('[9]oda contribs constant'!$AE$105*'[9]unrwa oda constant'!O177)+('[9]oda contribs constant'!$AF$105*'[9]wfp oda constant adj'!O177)+('[9]eu multilat shares constant'!L$72*'[9]eu total ha constant'!O177)+'[9]Imputed CERF'!O177</f>
        <v>5.641285761619031</v>
      </c>
      <c r="M169" s="71">
        <f>'[9]bilat constant'!P177+('[9]unhcr oda constant'!P177*'[9]oda contribs constant'!$AG$105)+('[9]oda contribs constant'!$AH$105*'[9]unrwa oda constant'!P177)+('[9]oda contribs constant'!$AI$105*'[9]wfp oda constant adj'!P177)+('[9]eu multilat shares constant'!M$72*'[9]eu total ha constant'!P177)+'[9]Imputed CERF'!P177</f>
        <v>5.2354405253628595</v>
      </c>
      <c r="N169" s="71">
        <f>'[9]bilat constant'!Q177+('[9]unhcr oda constant'!Q177*'[9]oda contribs constant'!$AJ$105)+('[9]oda contribs constant'!$AK$105*'[9]unrwa oda constant'!Q177)+('[9]oda contribs constant'!$AL$105*'[9]wfp oda constant adj'!Q177)+('[9]eu multilat shares constant'!N$72*'[9]eu total ha constant'!Q177)+'[9]Imputed CERF'!Q177</f>
        <v>2.9867237101323676</v>
      </c>
      <c r="O169" s="71">
        <f>'[9]bilat constant'!R177+('[9]unhcr oda constant'!R177*'[9]oda contribs constant'!$AM$105)+('[9]oda contribs constant'!$AN$105*'[9]unrwa oda constant'!R177)+('[9]oda contribs constant'!$AO$105*'[9]wfp oda constant adj'!R177)+('[9]eu multilat shares constant'!O$72*'[9]eu total ha constant'!R177)+'[9]Imputed CERF'!R177</f>
        <v>2.83593062192063</v>
      </c>
      <c r="P169" s="71">
        <f>'[9]bilat constant'!S177+('[9]unhcr oda constant'!S177*'[9]oda contribs constant'!$AP$105)+('[9]oda contribs constant'!$AQ$105*'[9]unrwa oda constant'!S177)+('[9]oda contribs constant'!$AR$105*'[9]wfp oda constant adj'!S177)+('[9]eu multilat shares constant'!P$72*'[9]eu total ha constant'!S177)+'[9]Imputed CERF'!S177</f>
        <v>5.453308300408919</v>
      </c>
      <c r="Q169" s="71">
        <f>'[9]bilat constant'!T177+('[9]unhcr oda constant'!T177*'[9]oda contribs constant'!$AS$105)+('[9]oda contribs constant'!$AT$105*'[9]unrwa oda constant'!T177)+('[9]oda contribs constant'!$AU$105*'[9]wfp oda constant adj'!T177)+('[9]eu multilat shares constant'!Q$72*'[9]eu total ha constant'!T177)+'[9]Imputed CERF'!T177</f>
        <v>3.351934398499047</v>
      </c>
      <c r="S169" s="74">
        <f t="shared" si="3"/>
        <v>-0.3853392814325754</v>
      </c>
    </row>
    <row r="170" spans="1:19" ht="13.5">
      <c r="A170" s="7" t="s">
        <v>188</v>
      </c>
      <c r="B170" s="91" t="s">
        <v>99</v>
      </c>
      <c r="C170" s="71">
        <f>'[9]bilat constant'!F84+('[9]unhcr oda constant'!F84*'[9]oda contribs constant'!$C$105)+('[9]oda contribs constant'!$D$105*'[9]unrwa oda constant'!F84)+('[9]oda contribs constant'!$E$105*'[9]wfp oda constant adj'!F84)+('[9]eu multilat shares constant'!C$72*'[9]eu total ha constant'!F84)+'[9]Imputed CERF'!F84</f>
        <v>2.0164700609485475</v>
      </c>
      <c r="D170" s="71">
        <f>'[9]bilat constant'!G84+('[9]unhcr oda constant'!G84*'[9]oda contribs constant'!$F$105)+('[9]oda contribs constant'!$G$105*'[9]unrwa oda constant'!G84)+('[9]oda contribs constant'!$H$105*'[9]wfp oda constant adj'!G84)+('[9]eu multilat shares constant'!D$72*'[9]eu total ha constant'!G84)+'[9]Imputed CERF'!G84</f>
        <v>0.06278890824622532</v>
      </c>
      <c r="E170" s="71">
        <f>'[9]bilat constant'!H84+('[9]unhcr oda constant'!H84*'[9]oda contribs constant'!$I$105)+('[9]oda contribs constant'!$J$105*'[9]unrwa oda constant'!H84)+('[9]oda contribs constant'!$K$105*'[9]wfp oda constant adj'!H84)+('[9]eu multilat shares constant'!E$72*'[9]eu total ha constant'!H84)+'[9]Imputed CERF'!H84</f>
        <v>4.325367703646674</v>
      </c>
      <c r="F170" s="71">
        <f>'[9]bilat constant'!I84+('[9]unhcr oda constant'!I84*'[9]oda contribs constant'!$L$105)+('[9]oda contribs constant'!$M$105*'[9]unrwa oda constant'!I84)+('[9]oda contribs constant'!$N$105*'[9]wfp oda constant adj'!I84)+('[9]eu multilat shares constant'!F$72*'[9]eu total ha constant'!I84)+'[9]Imputed CERF'!I84</f>
        <v>0.30835597669386616</v>
      </c>
      <c r="G170" s="71">
        <f>'[9]bilat constant'!J84+('[9]unhcr oda constant'!J84*'[9]oda contribs constant'!$O$105)+('[9]oda contribs constant'!$P$105*'[9]unrwa oda constant'!J84)+('[9]oda contribs constant'!$Q$105*'[9]wfp oda constant adj'!J84)+('[9]eu multilat shares constant'!G$72*'[9]eu total ha constant'!J84)+'[9]Imputed CERF'!J84</f>
        <v>1.299972441822044</v>
      </c>
      <c r="H170" s="71">
        <f>'[9]bilat constant'!K84+('[9]unhcr oda constant'!K84*'[9]oda contribs constant'!$R$105)+('[9]oda contribs constant'!$S$105*'[9]unrwa oda constant'!K84)+('[9]oda contribs constant'!$T$105*'[9]wfp oda constant adj'!K84)+('[9]eu multilat shares constant'!H$72*'[9]eu total ha constant'!K84)+'[9]Imputed CERF'!K84</f>
        <v>10.466858435484111</v>
      </c>
      <c r="I170" s="71">
        <f>'[9]bilat constant'!L84+('[9]unhcr oda constant'!L84*'[9]oda contribs constant'!$U$105)+('[9]oda contribs constant'!$V$105*'[9]unrwa oda constant'!L84)+('[9]oda contribs constant'!$W$105*'[9]wfp oda constant adj'!L84)+('[9]eu multilat shares constant'!I$72*'[9]eu total ha constant'!L84)+'[9]Imputed CERF'!L84</f>
        <v>11.511769122156615</v>
      </c>
      <c r="J170" s="71">
        <f>'[9]bilat constant'!M84+('[9]unhcr oda constant'!M84*'[9]oda contribs constant'!$X$105)+('[9]oda contribs constant'!$Y$105*'[9]unrwa oda constant'!M84)+('[9]oda contribs constant'!$Z$105*'[9]wfp oda constant adj'!M84)+('[9]eu multilat shares constant'!J$72*'[9]eu total ha constant'!M84)+'[9]Imputed CERF'!M84</f>
        <v>11.850152485126436</v>
      </c>
      <c r="K170" s="71">
        <f>'[9]bilat constant'!N84+('[9]unhcr oda constant'!N84*'[9]oda contribs constant'!$AA$105)+('[9]oda contribs constant'!$AB$105*'[9]unrwa oda constant'!N84)+('[9]oda contribs constant'!$AC$105*'[9]wfp oda constant adj'!N84)+('[9]eu multilat shares constant'!K$72*'[9]eu total ha constant'!N84)+'[9]Imputed CERF'!N84</f>
        <v>11.698970300194475</v>
      </c>
      <c r="L170" s="71">
        <f>'[9]bilat constant'!O84+('[9]unhcr oda constant'!O84*'[9]oda contribs constant'!$AD$105)+('[9]oda contribs constant'!$AE$105*'[9]unrwa oda constant'!O84)+('[9]oda contribs constant'!$AF$105*'[9]wfp oda constant adj'!O84)+('[9]eu multilat shares constant'!L$72*'[9]eu total ha constant'!O84)+'[9]Imputed CERF'!O84</f>
        <v>8.114255177080242</v>
      </c>
      <c r="M170" s="71">
        <f>'[9]bilat constant'!P84+('[9]unhcr oda constant'!P84*'[9]oda contribs constant'!$AG$105)+('[9]oda contribs constant'!$AH$105*'[9]unrwa oda constant'!P84)+('[9]oda contribs constant'!$AI$105*'[9]wfp oda constant adj'!P84)+('[9]eu multilat shares constant'!M$72*'[9]eu total ha constant'!P84)+'[9]Imputed CERF'!P84</f>
        <v>7.5416797986674835</v>
      </c>
      <c r="N170" s="71">
        <f>'[9]bilat constant'!Q84+('[9]unhcr oda constant'!Q84*'[9]oda contribs constant'!$AJ$105)+('[9]oda contribs constant'!$AK$105*'[9]unrwa oda constant'!Q84)+('[9]oda contribs constant'!$AL$105*'[9]wfp oda constant adj'!Q84)+('[9]eu multilat shares constant'!N$72*'[9]eu total ha constant'!Q84)+'[9]Imputed CERF'!Q84</f>
        <v>7.483148189746939</v>
      </c>
      <c r="O170" s="71">
        <f>'[9]bilat constant'!R84+('[9]unhcr oda constant'!R84*'[9]oda contribs constant'!$AM$105)+('[9]oda contribs constant'!$AN$105*'[9]unrwa oda constant'!R84)+('[9]oda contribs constant'!$AO$105*'[9]wfp oda constant adj'!R84)+('[9]eu multilat shares constant'!O$72*'[9]eu total ha constant'!R84)+'[9]Imputed CERF'!R84</f>
        <v>6.0635049006775015</v>
      </c>
      <c r="P170" s="71">
        <f>'[9]bilat constant'!S84+('[9]unhcr oda constant'!S84*'[9]oda contribs constant'!$AP$105)+('[9]oda contribs constant'!$AQ$105*'[9]unrwa oda constant'!S84)+('[9]oda contribs constant'!$AR$105*'[9]wfp oda constant adj'!S84)+('[9]eu multilat shares constant'!P$72*'[9]eu total ha constant'!S84)+'[9]Imputed CERF'!S84</f>
        <v>5.460618507506471</v>
      </c>
      <c r="Q170" s="71">
        <f>'[9]bilat constant'!T84+('[9]unhcr oda constant'!T84*'[9]oda contribs constant'!$AS$105)+('[9]oda contribs constant'!$AT$105*'[9]unrwa oda constant'!T84)+('[9]oda contribs constant'!$AU$105*'[9]wfp oda constant adj'!T84)+('[9]eu multilat shares constant'!Q$72*'[9]eu total ha constant'!T84)+'[9]Imputed CERF'!T84</f>
        <v>3.6011128996467443</v>
      </c>
      <c r="S170" s="74">
        <f t="shared" si="3"/>
        <v>-0.3405302174659421</v>
      </c>
    </row>
    <row r="171" spans="1:19" ht="13.5">
      <c r="A171" s="7" t="s">
        <v>37</v>
      </c>
      <c r="B171" s="91" t="s">
        <v>99</v>
      </c>
      <c r="C171" s="71">
        <f>'[9]bilat constant'!F157+('[9]unhcr oda constant'!F157*'[9]oda contribs constant'!$C$105)+('[9]oda contribs constant'!$D$105*'[9]unrwa oda constant'!F157)+('[9]oda contribs constant'!$E$105*'[9]wfp oda constant adj'!F157)+('[9]eu multilat shares constant'!C$72*'[9]eu total ha constant'!F157)+'[9]Imputed CERF'!F157</f>
        <v>1.920209081044605</v>
      </c>
      <c r="D171" s="71">
        <f>'[9]bilat constant'!G157+('[9]unhcr oda constant'!G157*'[9]oda contribs constant'!$F$105)+('[9]oda contribs constant'!$G$105*'[9]unrwa oda constant'!G157)+('[9]oda contribs constant'!$H$105*'[9]wfp oda constant adj'!G157)+('[9]eu multilat shares constant'!D$72*'[9]eu total ha constant'!G157)+'[9]Imputed CERF'!G157</f>
        <v>1.169258817654399</v>
      </c>
      <c r="E171" s="71">
        <f>'[9]bilat constant'!H157+('[9]unhcr oda constant'!H157*'[9]oda contribs constant'!$I$105)+('[9]oda contribs constant'!$J$105*'[9]unrwa oda constant'!H157)+('[9]oda contribs constant'!$K$105*'[9]wfp oda constant adj'!H157)+('[9]eu multilat shares constant'!E$72*'[9]eu total ha constant'!H157)+'[9]Imputed CERF'!H157</f>
        <v>2.6054520429602026</v>
      </c>
      <c r="F171" s="71">
        <f>'[9]bilat constant'!I157+('[9]unhcr oda constant'!I157*'[9]oda contribs constant'!$L$105)+('[9]oda contribs constant'!$M$105*'[9]unrwa oda constant'!I157)+('[9]oda contribs constant'!$N$105*'[9]wfp oda constant adj'!I157)+('[9]eu multilat shares constant'!F$72*'[9]eu total ha constant'!I157)+'[9]Imputed CERF'!I157</f>
        <v>2.489304330881423</v>
      </c>
      <c r="G171" s="71">
        <f>'[9]bilat constant'!J157+('[9]unhcr oda constant'!J157*'[9]oda contribs constant'!$O$105)+('[9]oda contribs constant'!$P$105*'[9]unrwa oda constant'!J157)+('[9]oda contribs constant'!$Q$105*'[9]wfp oda constant adj'!J157)+('[9]eu multilat shares constant'!G$72*'[9]eu total ha constant'!J157)+'[9]Imputed CERF'!J157</f>
        <v>2.7217316952683523</v>
      </c>
      <c r="H171" s="71">
        <f>'[9]bilat constant'!K157+('[9]unhcr oda constant'!K157*'[9]oda contribs constant'!$R$105)+('[9]oda contribs constant'!$S$105*'[9]unrwa oda constant'!K157)+('[9]oda contribs constant'!$T$105*'[9]wfp oda constant adj'!K157)+('[9]eu multilat shares constant'!H$72*'[9]eu total ha constant'!K157)+'[9]Imputed CERF'!K157</f>
        <v>3.0126246660275418</v>
      </c>
      <c r="I171" s="71">
        <f>'[9]bilat constant'!L157+('[9]unhcr oda constant'!L157*'[9]oda contribs constant'!$U$105)+('[9]oda contribs constant'!$V$105*'[9]unrwa oda constant'!L157)+('[9]oda contribs constant'!$W$105*'[9]wfp oda constant adj'!L157)+('[9]eu multilat shares constant'!I$72*'[9]eu total ha constant'!L157)+'[9]Imputed CERF'!L157</f>
        <v>2.6218390763951165</v>
      </c>
      <c r="J171" s="71">
        <f>'[9]bilat constant'!M157+('[9]unhcr oda constant'!M157*'[9]oda contribs constant'!$X$105)+('[9]oda contribs constant'!$Y$105*'[9]unrwa oda constant'!M157)+('[9]oda contribs constant'!$Z$105*'[9]wfp oda constant adj'!M157)+('[9]eu multilat shares constant'!J$72*'[9]eu total ha constant'!M157)+'[9]Imputed CERF'!M157</f>
        <v>2.6625540880416847</v>
      </c>
      <c r="K171" s="71">
        <f>'[9]bilat constant'!N157+('[9]unhcr oda constant'!N157*'[9]oda contribs constant'!$AA$105)+('[9]oda contribs constant'!$AB$105*'[9]unrwa oda constant'!N157)+('[9]oda contribs constant'!$AC$105*'[9]wfp oda constant adj'!N157)+('[9]eu multilat shares constant'!K$72*'[9]eu total ha constant'!N157)+'[9]Imputed CERF'!N157</f>
        <v>2.303251386631607</v>
      </c>
      <c r="L171" s="71">
        <f>'[9]bilat constant'!O157+('[9]unhcr oda constant'!O157*'[9]oda contribs constant'!$AD$105)+('[9]oda contribs constant'!$AE$105*'[9]unrwa oda constant'!O157)+('[9]oda contribs constant'!$AF$105*'[9]wfp oda constant adj'!O157)+('[9]eu multilat shares constant'!L$72*'[9]eu total ha constant'!O157)+'[9]Imputed CERF'!O157</f>
        <v>2.1798098111827366</v>
      </c>
      <c r="M171" s="71">
        <f>'[9]bilat constant'!P157+('[9]unhcr oda constant'!P157*'[9]oda contribs constant'!$AG$105)+('[9]oda contribs constant'!$AH$105*'[9]unrwa oda constant'!P157)+('[9]oda contribs constant'!$AI$105*'[9]wfp oda constant adj'!P157)+('[9]eu multilat shares constant'!M$72*'[9]eu total ha constant'!P157)+'[9]Imputed CERF'!P157</f>
        <v>3.0464983121019946</v>
      </c>
      <c r="N171" s="71">
        <f>'[9]bilat constant'!Q157+('[9]unhcr oda constant'!Q157*'[9]oda contribs constant'!$AJ$105)+('[9]oda contribs constant'!$AK$105*'[9]unrwa oda constant'!Q157)+('[9]oda contribs constant'!$AL$105*'[9]wfp oda constant adj'!Q157)+('[9]eu multilat shares constant'!N$72*'[9]eu total ha constant'!Q157)+'[9]Imputed CERF'!Q157</f>
        <v>4.846734974937948</v>
      </c>
      <c r="O171" s="71">
        <f>'[9]bilat constant'!R157+('[9]unhcr oda constant'!R157*'[9]oda contribs constant'!$AM$105)+('[9]oda contribs constant'!$AN$105*'[9]unrwa oda constant'!R157)+('[9]oda contribs constant'!$AO$105*'[9]wfp oda constant adj'!R157)+('[9]eu multilat shares constant'!O$72*'[9]eu total ha constant'!R157)+'[9]Imputed CERF'!R157</f>
        <v>5.544202596408782</v>
      </c>
      <c r="P171" s="71">
        <f>'[9]bilat constant'!S157+('[9]unhcr oda constant'!S157*'[9]oda contribs constant'!$AP$105)+('[9]oda contribs constant'!$AQ$105*'[9]unrwa oda constant'!S157)+('[9]oda contribs constant'!$AR$105*'[9]wfp oda constant adj'!S157)+('[9]eu multilat shares constant'!P$72*'[9]eu total ha constant'!S157)+'[9]Imputed CERF'!S157</f>
        <v>3.049457367892838</v>
      </c>
      <c r="Q171" s="71">
        <f>'[9]bilat constant'!T157+('[9]unhcr oda constant'!T157*'[9]oda contribs constant'!$AS$105)+('[9]oda contribs constant'!$AT$105*'[9]unrwa oda constant'!T157)+('[9]oda contribs constant'!$AU$105*'[9]wfp oda constant adj'!T157)+('[9]eu multilat shares constant'!Q$72*'[9]eu total ha constant'!T157)+'[9]Imputed CERF'!T157</f>
        <v>3.6023295915906437</v>
      </c>
      <c r="S171" s="74">
        <f t="shared" si="3"/>
        <v>0.18130183734289693</v>
      </c>
    </row>
    <row r="172" spans="1:19" ht="13.5">
      <c r="A172" s="7" t="s">
        <v>189</v>
      </c>
      <c r="B172" s="91" t="s">
        <v>99</v>
      </c>
      <c r="C172" s="71">
        <f>'[9]bilat constant'!F158+('[9]unhcr oda constant'!F158*'[9]oda contribs constant'!$C$105)+('[9]oda contribs constant'!$D$105*'[9]unrwa oda constant'!F158)+('[9]oda contribs constant'!$E$105*'[9]wfp oda constant adj'!F158)+('[9]eu multilat shares constant'!C$72*'[9]eu total ha constant'!F158)+'[9]Imputed CERF'!F158</f>
        <v>0</v>
      </c>
      <c r="D172" s="71">
        <f>'[9]bilat constant'!G158+('[9]unhcr oda constant'!G158*'[9]oda contribs constant'!$F$105)+('[9]oda contribs constant'!$G$105*'[9]unrwa oda constant'!G158)+('[9]oda contribs constant'!$H$105*'[9]wfp oda constant adj'!G158)+('[9]eu multilat shares constant'!D$72*'[9]eu total ha constant'!G158)+'[9]Imputed CERF'!G158</f>
        <v>0</v>
      </c>
      <c r="E172" s="71">
        <f>'[9]bilat constant'!H158+('[9]unhcr oda constant'!H158*'[9]oda contribs constant'!$I$105)+('[9]oda contribs constant'!$J$105*'[9]unrwa oda constant'!H158)+('[9]oda contribs constant'!$K$105*'[9]wfp oda constant adj'!H158)+('[9]eu multilat shares constant'!E$72*'[9]eu total ha constant'!H158)+'[9]Imputed CERF'!H158</f>
        <v>0</v>
      </c>
      <c r="F172" s="71">
        <f>'[9]bilat constant'!I158+('[9]unhcr oda constant'!I158*'[9]oda contribs constant'!$L$105)+('[9]oda contribs constant'!$M$105*'[9]unrwa oda constant'!I158)+('[9]oda contribs constant'!$N$105*'[9]wfp oda constant adj'!I158)+('[9]eu multilat shares constant'!F$72*'[9]eu total ha constant'!I158)+'[9]Imputed CERF'!I158</f>
        <v>0</v>
      </c>
      <c r="G172" s="71">
        <f>'[9]bilat constant'!J158+('[9]unhcr oda constant'!J158*'[9]oda contribs constant'!$O$105)+('[9]oda contribs constant'!$P$105*'[9]unrwa oda constant'!J158)+('[9]oda contribs constant'!$Q$105*'[9]wfp oda constant adj'!J158)+('[9]eu multilat shares constant'!G$72*'[9]eu total ha constant'!J158)+'[9]Imputed CERF'!J158</f>
        <v>1.1953201829391755</v>
      </c>
      <c r="H172" s="71">
        <f>'[9]bilat constant'!K158+('[9]unhcr oda constant'!K158*'[9]oda contribs constant'!$R$105)+('[9]oda contribs constant'!$S$105*'[9]unrwa oda constant'!K158)+('[9]oda contribs constant'!$T$105*'[9]wfp oda constant adj'!K158)+('[9]eu multilat shares constant'!H$72*'[9]eu total ha constant'!K158)+'[9]Imputed CERF'!K158</f>
        <v>1.890001033691586</v>
      </c>
      <c r="I172" s="71">
        <f>'[9]bilat constant'!L158+('[9]unhcr oda constant'!L158*'[9]oda contribs constant'!$U$105)+('[9]oda contribs constant'!$V$105*'[9]unrwa oda constant'!L158)+('[9]oda contribs constant'!$W$105*'[9]wfp oda constant adj'!L158)+('[9]eu multilat shares constant'!I$72*'[9]eu total ha constant'!L158)+'[9]Imputed CERF'!L158</f>
        <v>1.90737629235732</v>
      </c>
      <c r="J172" s="71">
        <f>'[9]bilat constant'!M158+('[9]unhcr oda constant'!M158*'[9]oda contribs constant'!$X$105)+('[9]oda contribs constant'!$Y$105*'[9]unrwa oda constant'!M158)+('[9]oda contribs constant'!$Z$105*'[9]wfp oda constant adj'!M158)+('[9]eu multilat shares constant'!J$72*'[9]eu total ha constant'!M158)+'[9]Imputed CERF'!M158</f>
        <v>1.9428284186595322</v>
      </c>
      <c r="K172" s="71">
        <f>'[9]bilat constant'!N158+('[9]unhcr oda constant'!N158*'[9]oda contribs constant'!$AA$105)+('[9]oda contribs constant'!$AB$105*'[9]unrwa oda constant'!N158)+('[9]oda contribs constant'!$AC$105*'[9]wfp oda constant adj'!N158)+('[9]eu multilat shares constant'!K$72*'[9]eu total ha constant'!N158)+'[9]Imputed CERF'!N158</f>
        <v>1.2409557877893338</v>
      </c>
      <c r="L172" s="71">
        <f>'[9]bilat constant'!O158+('[9]unhcr oda constant'!O158*'[9]oda contribs constant'!$AD$105)+('[9]oda contribs constant'!$AE$105*'[9]unrwa oda constant'!O158)+('[9]oda contribs constant'!$AF$105*'[9]wfp oda constant adj'!O158)+('[9]eu multilat shares constant'!L$72*'[9]eu total ha constant'!O158)+'[9]Imputed CERF'!O158</f>
        <v>0.7746920705098777</v>
      </c>
      <c r="M172" s="71">
        <f>'[9]bilat constant'!P158+('[9]unhcr oda constant'!P158*'[9]oda contribs constant'!$AG$105)+('[9]oda contribs constant'!$AH$105*'[9]unrwa oda constant'!P158)+('[9]oda contribs constant'!$AI$105*'[9]wfp oda constant adj'!P158)+('[9]eu multilat shares constant'!M$72*'[9]eu total ha constant'!P158)+'[9]Imputed CERF'!P158</f>
        <v>0.7727062317494696</v>
      </c>
      <c r="N172" s="71">
        <f>'[9]bilat constant'!Q158+('[9]unhcr oda constant'!Q158*'[9]oda contribs constant'!$AJ$105)+('[9]oda contribs constant'!$AK$105*'[9]unrwa oda constant'!Q158)+('[9]oda contribs constant'!$AL$105*'[9]wfp oda constant adj'!Q158)+('[9]eu multilat shares constant'!N$72*'[9]eu total ha constant'!Q158)+'[9]Imputed CERF'!Q158</f>
        <v>1.1373973794451404</v>
      </c>
      <c r="O172" s="71">
        <f>'[9]bilat constant'!R158+('[9]unhcr oda constant'!R158*'[9]oda contribs constant'!$AM$105)+('[9]oda contribs constant'!$AN$105*'[9]unrwa oda constant'!R158)+('[9]oda contribs constant'!$AO$105*'[9]wfp oda constant adj'!R158)+('[9]eu multilat shares constant'!O$72*'[9]eu total ha constant'!R158)+'[9]Imputed CERF'!R158</f>
        <v>1.4090987161264685</v>
      </c>
      <c r="P172" s="71">
        <f>'[9]bilat constant'!S158+('[9]unhcr oda constant'!S158*'[9]oda contribs constant'!$AP$105)+('[9]oda contribs constant'!$AQ$105*'[9]unrwa oda constant'!S158)+('[9]oda contribs constant'!$AR$105*'[9]wfp oda constant adj'!S158)+('[9]eu multilat shares constant'!P$72*'[9]eu total ha constant'!S158)+'[9]Imputed CERF'!S158</f>
        <v>0.943231702727716</v>
      </c>
      <c r="Q172" s="71">
        <f>'[9]bilat constant'!T158+('[9]unhcr oda constant'!T158*'[9]oda contribs constant'!$AS$105)+('[9]oda contribs constant'!$AT$105*'[9]unrwa oda constant'!T158)+('[9]oda contribs constant'!$AU$105*'[9]wfp oda constant adj'!T158)+('[9]eu multilat shares constant'!Q$72*'[9]eu total ha constant'!T158)+'[9]Imputed CERF'!T158</f>
        <v>0.12442988333766669</v>
      </c>
      <c r="S172" s="74">
        <f t="shared" si="3"/>
        <v>-0.8680813176891425</v>
      </c>
    </row>
    <row r="173" spans="1:19" ht="13.5">
      <c r="A173" s="7" t="s">
        <v>74</v>
      </c>
      <c r="B173" s="91" t="s">
        <v>99</v>
      </c>
      <c r="C173" s="71">
        <f>'[9]bilat constant'!F85+('[9]unhcr oda constant'!F85*'[9]oda contribs constant'!$C$105)+('[9]oda contribs constant'!$D$105*'[9]unrwa oda constant'!F85)+('[9]oda contribs constant'!$E$105*'[9]wfp oda constant adj'!F85)+('[9]eu multilat shares constant'!C$72*'[9]eu total ha constant'!F85)+'[9]Imputed CERF'!F85</f>
        <v>0.18353520828338418</v>
      </c>
      <c r="D173" s="71">
        <f>'[9]bilat constant'!G85+('[9]unhcr oda constant'!G85*'[9]oda contribs constant'!$F$105)+('[9]oda contribs constant'!$G$105*'[9]unrwa oda constant'!G85)+('[9]oda contribs constant'!$H$105*'[9]wfp oda constant adj'!G85)+('[9]eu multilat shares constant'!D$72*'[9]eu total ha constant'!G85)+'[9]Imputed CERF'!G85</f>
        <v>2.756996225319396</v>
      </c>
      <c r="E173" s="71">
        <f>'[9]bilat constant'!H85+('[9]unhcr oda constant'!H85*'[9]oda contribs constant'!$I$105)+('[9]oda contribs constant'!$J$105*'[9]unrwa oda constant'!H85)+('[9]oda contribs constant'!$K$105*'[9]wfp oda constant adj'!H85)+('[9]eu multilat shares constant'!E$72*'[9]eu total ha constant'!H85)+'[9]Imputed CERF'!H85</f>
        <v>1.5864023502667275</v>
      </c>
      <c r="F173" s="71">
        <f>'[9]bilat constant'!I85+('[9]unhcr oda constant'!I85*'[9]oda contribs constant'!$L$105)+('[9]oda contribs constant'!$M$105*'[9]unrwa oda constant'!I85)+('[9]oda contribs constant'!$N$105*'[9]wfp oda constant adj'!I85)+('[9]eu multilat shares constant'!F$72*'[9]eu total ha constant'!I85)+'[9]Imputed CERF'!I85</f>
        <v>1.0903998959620262</v>
      </c>
      <c r="G173" s="71">
        <f>'[9]bilat constant'!J85+('[9]unhcr oda constant'!J85*'[9]oda contribs constant'!$O$105)+('[9]oda contribs constant'!$P$105*'[9]unrwa oda constant'!J85)+('[9]oda contribs constant'!$Q$105*'[9]wfp oda constant adj'!J85)+('[9]eu multilat shares constant'!G$72*'[9]eu total ha constant'!J85)+'[9]Imputed CERF'!J85</f>
        <v>0.9267183420365536</v>
      </c>
      <c r="H173" s="71">
        <f>'[9]bilat constant'!K85+('[9]unhcr oda constant'!K85*'[9]oda contribs constant'!$R$105)+('[9]oda contribs constant'!$S$105*'[9]unrwa oda constant'!K85)+('[9]oda contribs constant'!$T$105*'[9]wfp oda constant adj'!K85)+('[9]eu multilat shares constant'!H$72*'[9]eu total ha constant'!K85)+'[9]Imputed CERF'!K85</f>
        <v>0.6242247818499127</v>
      </c>
      <c r="I173" s="71">
        <f>'[9]bilat constant'!L85+('[9]unhcr oda constant'!L85*'[9]oda contribs constant'!$U$105)+('[9]oda contribs constant'!$V$105*'[9]unrwa oda constant'!L85)+('[9]oda contribs constant'!$W$105*'[9]wfp oda constant adj'!L85)+('[9]eu multilat shares constant'!I$72*'[9]eu total ha constant'!L85)+'[9]Imputed CERF'!L85</f>
        <v>0.8638005546846738</v>
      </c>
      <c r="J173" s="71">
        <f>'[9]bilat constant'!M85+('[9]unhcr oda constant'!M85*'[9]oda contribs constant'!$X$105)+('[9]oda contribs constant'!$Y$105*'[9]unrwa oda constant'!M85)+('[9]oda contribs constant'!$Z$105*'[9]wfp oda constant adj'!M85)+('[9]eu multilat shares constant'!J$72*'[9]eu total ha constant'!M85)+'[9]Imputed CERF'!M85</f>
        <v>0.79</v>
      </c>
      <c r="K173" s="71">
        <f>'[9]bilat constant'!N85+('[9]unhcr oda constant'!N85*'[9]oda contribs constant'!$AA$105)+('[9]oda contribs constant'!$AB$105*'[9]unrwa oda constant'!N85)+('[9]oda contribs constant'!$AC$105*'[9]wfp oda constant adj'!N85)+('[9]eu multilat shares constant'!K$72*'[9]eu total ha constant'!N85)+'[9]Imputed CERF'!N85</f>
        <v>0.57</v>
      </c>
      <c r="L173" s="71">
        <f>'[9]bilat constant'!O85+('[9]unhcr oda constant'!O85*'[9]oda contribs constant'!$AD$105)+('[9]oda contribs constant'!$AE$105*'[9]unrwa oda constant'!O85)+('[9]oda contribs constant'!$AF$105*'[9]wfp oda constant adj'!O85)+('[9]eu multilat shares constant'!L$72*'[9]eu total ha constant'!O85)+'[9]Imputed CERF'!O85</f>
        <v>0.38</v>
      </c>
      <c r="M173" s="71">
        <f>'[9]bilat constant'!P85+('[9]unhcr oda constant'!P85*'[9]oda contribs constant'!$AG$105)+('[9]oda contribs constant'!$AH$105*'[9]unrwa oda constant'!P85)+('[9]oda contribs constant'!$AI$105*'[9]wfp oda constant adj'!P85)+('[9]eu multilat shares constant'!M$72*'[9]eu total ha constant'!P85)+'[9]Imputed CERF'!P85</f>
        <v>0.6150804132598339</v>
      </c>
      <c r="N173" s="71">
        <f>'[9]bilat constant'!Q85+('[9]unhcr oda constant'!Q85*'[9]oda contribs constant'!$AJ$105)+('[9]oda contribs constant'!$AK$105*'[9]unrwa oda constant'!Q85)+('[9]oda contribs constant'!$AL$105*'[9]wfp oda constant adj'!Q85)+('[9]eu multilat shares constant'!N$72*'[9]eu total ha constant'!Q85)+'[9]Imputed CERF'!Q85</f>
        <v>0.02343725790971953</v>
      </c>
      <c r="O173" s="71">
        <f>'[9]bilat constant'!R85+('[9]unhcr oda constant'!R85*'[9]oda contribs constant'!$AM$105)+('[9]oda contribs constant'!$AN$105*'[9]unrwa oda constant'!R85)+('[9]oda contribs constant'!$AO$105*'[9]wfp oda constant adj'!R85)+('[9]eu multilat shares constant'!O$72*'[9]eu total ha constant'!R85)+'[9]Imputed CERF'!R85</f>
        <v>0.5105703201458065</v>
      </c>
      <c r="P173" s="71">
        <f>'[9]bilat constant'!S85+('[9]unhcr oda constant'!S85*'[9]oda contribs constant'!$AP$105)+('[9]oda contribs constant'!$AQ$105*'[9]unrwa oda constant'!S85)+('[9]oda contribs constant'!$AR$105*'[9]wfp oda constant adj'!S85)+('[9]eu multilat shares constant'!P$72*'[9]eu total ha constant'!S85)+'[9]Imputed CERF'!S85</f>
        <v>0.4347900661513123</v>
      </c>
      <c r="Q173" s="71">
        <f>'[9]bilat constant'!T85+('[9]unhcr oda constant'!T85*'[9]oda contribs constant'!$AS$105)+('[9]oda contribs constant'!$AT$105*'[9]unrwa oda constant'!T85)+('[9]oda contribs constant'!$AU$105*'[9]wfp oda constant adj'!T85)+('[9]eu multilat shares constant'!Q$72*'[9]eu total ha constant'!T85)+'[9]Imputed CERF'!T85</f>
        <v>0.3193098097590579</v>
      </c>
      <c r="S173" s="74">
        <f t="shared" si="3"/>
        <v>-0.26560003409108673</v>
      </c>
    </row>
    <row r="174" spans="1:19" ht="13.5">
      <c r="A174" s="7" t="s">
        <v>190</v>
      </c>
      <c r="B174" s="91" t="s">
        <v>99</v>
      </c>
      <c r="C174" s="71">
        <f>'[9]bilat constant'!F215+('[9]unhcr oda constant'!F215*'[9]oda contribs constant'!$C$105)+('[9]oda contribs constant'!$D$105*'[9]unrwa oda constant'!F215)+('[9]oda contribs constant'!$E$105*'[9]wfp oda constant adj'!F215)+('[9]eu multilat shares constant'!C$72*'[9]eu total ha constant'!F215)+'[9]Imputed CERF'!F215</f>
        <v>0</v>
      </c>
      <c r="D174" s="71">
        <f>'[9]bilat constant'!G215+('[9]unhcr oda constant'!G215*'[9]oda contribs constant'!$F$105)+('[9]oda contribs constant'!$G$105*'[9]unrwa oda constant'!G215)+('[9]oda contribs constant'!$H$105*'[9]wfp oda constant adj'!G215)+('[9]eu multilat shares constant'!D$72*'[9]eu total ha constant'!G215)+'[9]Imputed CERF'!G215</f>
        <v>0</v>
      </c>
      <c r="E174" s="71">
        <f>'[9]bilat constant'!H215+('[9]unhcr oda constant'!H215*'[9]oda contribs constant'!$I$105)+('[9]oda contribs constant'!$J$105*'[9]unrwa oda constant'!H215)+('[9]oda contribs constant'!$K$105*'[9]wfp oda constant adj'!H215)+('[9]eu multilat shares constant'!E$72*'[9]eu total ha constant'!H215)+'[9]Imputed CERF'!H215</f>
        <v>0</v>
      </c>
      <c r="F174" s="71">
        <f>'[9]bilat constant'!I215+('[9]unhcr oda constant'!I215*'[9]oda contribs constant'!$L$105)+('[9]oda contribs constant'!$M$105*'[9]unrwa oda constant'!I215)+('[9]oda contribs constant'!$N$105*'[9]wfp oda constant adj'!I215)+('[9]eu multilat shares constant'!F$72*'[9]eu total ha constant'!I215)+'[9]Imputed CERF'!I215</f>
        <v>0</v>
      </c>
      <c r="G174" s="71">
        <f>'[9]bilat constant'!J215+('[9]unhcr oda constant'!J215*'[9]oda contribs constant'!$O$105)+('[9]oda contribs constant'!$P$105*'[9]unrwa oda constant'!J215)+('[9]oda contribs constant'!$Q$105*'[9]wfp oda constant adj'!J215)+('[9]eu multilat shares constant'!G$72*'[9]eu total ha constant'!J215)+'[9]Imputed CERF'!J215</f>
        <v>0</v>
      </c>
      <c r="H174" s="71">
        <f>'[9]bilat constant'!K215+('[9]unhcr oda constant'!K215*'[9]oda contribs constant'!$R$105)+('[9]oda contribs constant'!$S$105*'[9]unrwa oda constant'!K215)+('[9]oda contribs constant'!$T$105*'[9]wfp oda constant adj'!K215)+('[9]eu multilat shares constant'!H$72*'[9]eu total ha constant'!K215)+'[9]Imputed CERF'!K215</f>
        <v>0</v>
      </c>
      <c r="I174" s="71">
        <f>'[9]bilat constant'!L215+('[9]unhcr oda constant'!L215*'[9]oda contribs constant'!$U$105)+('[9]oda contribs constant'!$V$105*'[9]unrwa oda constant'!L215)+('[9]oda contribs constant'!$W$105*'[9]wfp oda constant adj'!L215)+('[9]eu multilat shares constant'!I$72*'[9]eu total ha constant'!L215)+'[9]Imputed CERF'!L215</f>
        <v>0</v>
      </c>
      <c r="J174" s="71">
        <f>'[9]bilat constant'!M215+('[9]unhcr oda constant'!M215*'[9]oda contribs constant'!$X$105)+('[9]oda contribs constant'!$Y$105*'[9]unrwa oda constant'!M215)+('[9]oda contribs constant'!$Z$105*'[9]wfp oda constant adj'!M215)+('[9]eu multilat shares constant'!J$72*'[9]eu total ha constant'!M215)+'[9]Imputed CERF'!M215</f>
        <v>0</v>
      </c>
      <c r="K174" s="71">
        <f>'[9]bilat constant'!N215+('[9]unhcr oda constant'!N215*'[9]oda contribs constant'!$AA$105)+('[9]oda contribs constant'!$AB$105*'[9]unrwa oda constant'!N215)+('[9]oda contribs constant'!$AC$105*'[9]wfp oda constant adj'!N215)+('[9]eu multilat shares constant'!K$72*'[9]eu total ha constant'!N215)+'[9]Imputed CERF'!N215</f>
        <v>0</v>
      </c>
      <c r="L174" s="71">
        <f>'[9]bilat constant'!O215+('[9]unhcr oda constant'!O215*'[9]oda contribs constant'!$AD$105)+('[9]oda contribs constant'!$AE$105*'[9]unrwa oda constant'!O215)+('[9]oda contribs constant'!$AF$105*'[9]wfp oda constant adj'!O215)+('[9]eu multilat shares constant'!L$72*'[9]eu total ha constant'!O215)+'[9]Imputed CERF'!O215</f>
        <v>0</v>
      </c>
      <c r="M174" s="71">
        <f>'[9]bilat constant'!P215+('[9]unhcr oda constant'!P215*'[9]oda contribs constant'!$AG$105)+('[9]oda contribs constant'!$AH$105*'[9]unrwa oda constant'!P215)+('[9]oda contribs constant'!$AI$105*'[9]wfp oda constant adj'!P215)+('[9]eu multilat shares constant'!M$72*'[9]eu total ha constant'!P215)+'[9]Imputed CERF'!P215</f>
        <v>0</v>
      </c>
      <c r="N174" s="71">
        <f>'[9]bilat constant'!Q215+('[9]unhcr oda constant'!Q215*'[9]oda contribs constant'!$AJ$105)+('[9]oda contribs constant'!$AK$105*'[9]unrwa oda constant'!Q215)+('[9]oda contribs constant'!$AL$105*'[9]wfp oda constant adj'!Q215)+('[9]eu multilat shares constant'!N$72*'[9]eu total ha constant'!Q215)+'[9]Imputed CERF'!Q215</f>
        <v>0</v>
      </c>
      <c r="O174" s="71">
        <f>'[9]bilat constant'!R215+('[9]unhcr oda constant'!R215*'[9]oda contribs constant'!$AM$105)+('[9]oda contribs constant'!$AN$105*'[9]unrwa oda constant'!R215)+('[9]oda contribs constant'!$AO$105*'[9]wfp oda constant adj'!R215)+('[9]eu multilat shares constant'!O$72*'[9]eu total ha constant'!R215)+'[9]Imputed CERF'!R215</f>
        <v>0</v>
      </c>
      <c r="P174" s="71">
        <f>'[9]bilat constant'!S215+('[9]unhcr oda constant'!S215*'[9]oda contribs constant'!$AP$105)+('[9]oda contribs constant'!$AQ$105*'[9]unrwa oda constant'!S215)+('[9]oda contribs constant'!$AR$105*'[9]wfp oda constant adj'!S215)+('[9]eu multilat shares constant'!P$72*'[9]eu total ha constant'!S215)+'[9]Imputed CERF'!S215</f>
        <v>0</v>
      </c>
      <c r="Q174" s="71">
        <f>'[9]bilat constant'!T215+('[9]unhcr oda constant'!T215*'[9]oda contribs constant'!$AS$105)+('[9]oda contribs constant'!$AT$105*'[9]unrwa oda constant'!T215)+('[9]oda contribs constant'!$AU$105*'[9]wfp oda constant adj'!T215)+('[9]eu multilat shares constant'!Q$72*'[9]eu total ha constant'!T215)+'[9]Imputed CERF'!T215</f>
        <v>0</v>
      </c>
      <c r="S174" s="74" t="e">
        <f t="shared" si="3"/>
        <v>#DIV/0!</v>
      </c>
    </row>
    <row r="175" spans="1:19" ht="13.5">
      <c r="A175" s="7" t="s">
        <v>191</v>
      </c>
      <c r="B175" s="91" t="s">
        <v>99</v>
      </c>
      <c r="C175" s="71">
        <f>'[9]bilat constant'!F216+('[9]unhcr oda constant'!F216*'[9]oda contribs constant'!$C$105)+('[9]oda contribs constant'!$D$105*'[9]unrwa oda constant'!F216)+('[9]oda contribs constant'!$E$105*'[9]wfp oda constant adj'!F216)+('[9]eu multilat shares constant'!C$72*'[9]eu total ha constant'!F216)+'[9]Imputed CERF'!F216</f>
        <v>0</v>
      </c>
      <c r="D175" s="71">
        <f>'[9]bilat constant'!G216+('[9]unhcr oda constant'!G216*'[9]oda contribs constant'!$F$105)+('[9]oda contribs constant'!$G$105*'[9]unrwa oda constant'!G216)+('[9]oda contribs constant'!$H$105*'[9]wfp oda constant adj'!G216)+('[9]eu multilat shares constant'!D$72*'[9]eu total ha constant'!G216)+'[9]Imputed CERF'!G216</f>
        <v>0</v>
      </c>
      <c r="E175" s="71">
        <f>'[9]bilat constant'!H216+('[9]unhcr oda constant'!H216*'[9]oda contribs constant'!$I$105)+('[9]oda contribs constant'!$J$105*'[9]unrwa oda constant'!H216)+('[9]oda contribs constant'!$K$105*'[9]wfp oda constant adj'!H216)+('[9]eu multilat shares constant'!E$72*'[9]eu total ha constant'!H216)+'[9]Imputed CERF'!H216</f>
        <v>0</v>
      </c>
      <c r="F175" s="71">
        <f>'[9]bilat constant'!I216+('[9]unhcr oda constant'!I216*'[9]oda contribs constant'!$L$105)+('[9]oda contribs constant'!$M$105*'[9]unrwa oda constant'!I216)+('[9]oda contribs constant'!$N$105*'[9]wfp oda constant adj'!I216)+('[9]eu multilat shares constant'!F$72*'[9]eu total ha constant'!I216)+'[9]Imputed CERF'!I216</f>
        <v>0.01</v>
      </c>
      <c r="G175" s="71">
        <f>'[9]bilat constant'!J216+('[9]unhcr oda constant'!J216*'[9]oda contribs constant'!$O$105)+('[9]oda contribs constant'!$P$105*'[9]unrwa oda constant'!J216)+('[9]oda contribs constant'!$Q$105*'[9]wfp oda constant adj'!J216)+('[9]eu multilat shares constant'!G$72*'[9]eu total ha constant'!J216)+'[9]Imputed CERF'!J216</f>
        <v>0.01</v>
      </c>
      <c r="H175" s="71">
        <f>'[9]bilat constant'!K216+('[9]unhcr oda constant'!K216*'[9]oda contribs constant'!$R$105)+('[9]oda contribs constant'!$S$105*'[9]unrwa oda constant'!K216)+('[9]oda contribs constant'!$T$105*'[9]wfp oda constant adj'!K216)+('[9]eu multilat shares constant'!H$72*'[9]eu total ha constant'!K216)+'[9]Imputed CERF'!K216</f>
        <v>0</v>
      </c>
      <c r="I175" s="71">
        <f>'[9]bilat constant'!L216+('[9]unhcr oda constant'!L216*'[9]oda contribs constant'!$U$105)+('[9]oda contribs constant'!$V$105*'[9]unrwa oda constant'!L216)+('[9]oda contribs constant'!$W$105*'[9]wfp oda constant adj'!L216)+('[9]eu multilat shares constant'!I$72*'[9]eu total ha constant'!L216)+'[9]Imputed CERF'!L216</f>
        <v>0</v>
      </c>
      <c r="J175" s="71">
        <f>'[9]bilat constant'!M216+('[9]unhcr oda constant'!M216*'[9]oda contribs constant'!$X$105)+('[9]oda contribs constant'!$Y$105*'[9]unrwa oda constant'!M216)+('[9]oda contribs constant'!$Z$105*'[9]wfp oda constant adj'!M216)+('[9]eu multilat shares constant'!J$72*'[9]eu total ha constant'!M216)+'[9]Imputed CERF'!M216</f>
        <v>0.02</v>
      </c>
      <c r="K175" s="71">
        <f>'[9]bilat constant'!N216+('[9]unhcr oda constant'!N216*'[9]oda contribs constant'!$AA$105)+('[9]oda contribs constant'!$AB$105*'[9]unrwa oda constant'!N216)+('[9]oda contribs constant'!$AC$105*'[9]wfp oda constant adj'!N216)+('[9]eu multilat shares constant'!K$72*'[9]eu total ha constant'!N216)+'[9]Imputed CERF'!N216</f>
        <v>0</v>
      </c>
      <c r="L175" s="71">
        <f>'[9]bilat constant'!O216+('[9]unhcr oda constant'!O216*'[9]oda contribs constant'!$AD$105)+('[9]oda contribs constant'!$AE$105*'[9]unrwa oda constant'!O216)+('[9]oda contribs constant'!$AF$105*'[9]wfp oda constant adj'!O216)+('[9]eu multilat shares constant'!L$72*'[9]eu total ha constant'!O216)+'[9]Imputed CERF'!O216</f>
        <v>0</v>
      </c>
      <c r="M175" s="71">
        <f>'[9]bilat constant'!P216+('[9]unhcr oda constant'!P216*'[9]oda contribs constant'!$AG$105)+('[9]oda contribs constant'!$AH$105*'[9]unrwa oda constant'!P216)+('[9]oda contribs constant'!$AI$105*'[9]wfp oda constant adj'!P216)+('[9]eu multilat shares constant'!M$72*'[9]eu total ha constant'!P216)+'[9]Imputed CERF'!P216</f>
        <v>0</v>
      </c>
      <c r="N175" s="71">
        <f>'[9]bilat constant'!Q216+('[9]unhcr oda constant'!Q216*'[9]oda contribs constant'!$AJ$105)+('[9]oda contribs constant'!$AK$105*'[9]unrwa oda constant'!Q216)+('[9]oda contribs constant'!$AL$105*'[9]wfp oda constant adj'!Q216)+('[9]eu multilat shares constant'!N$72*'[9]eu total ha constant'!Q216)+'[9]Imputed CERF'!Q216</f>
        <v>0</v>
      </c>
      <c r="O175" s="71">
        <f>'[9]bilat constant'!R216+('[9]unhcr oda constant'!R216*'[9]oda contribs constant'!$AM$105)+('[9]oda contribs constant'!$AN$105*'[9]unrwa oda constant'!R216)+('[9]oda contribs constant'!$AO$105*'[9]wfp oda constant adj'!R216)+('[9]eu multilat shares constant'!O$72*'[9]eu total ha constant'!R216)+'[9]Imputed CERF'!R216</f>
        <v>0</v>
      </c>
      <c r="P175" s="71">
        <f>'[9]bilat constant'!S216+('[9]unhcr oda constant'!S216*'[9]oda contribs constant'!$AP$105)+('[9]oda contribs constant'!$AQ$105*'[9]unrwa oda constant'!S216)+('[9]oda contribs constant'!$AR$105*'[9]wfp oda constant adj'!S216)+('[9]eu multilat shares constant'!P$72*'[9]eu total ha constant'!S216)+'[9]Imputed CERF'!S216</f>
        <v>0.0256594558677515</v>
      </c>
      <c r="Q175" s="71">
        <f>'[9]bilat constant'!T216+('[9]unhcr oda constant'!T216*'[9]oda contribs constant'!$AS$105)+('[9]oda contribs constant'!$AT$105*'[9]unrwa oda constant'!T216)+('[9]oda contribs constant'!$AU$105*'[9]wfp oda constant adj'!T216)+('[9]eu multilat shares constant'!Q$72*'[9]eu total ha constant'!T216)+'[9]Imputed CERF'!T216</f>
        <v>0.12813128931248732</v>
      </c>
      <c r="S175" s="74">
        <f t="shared" si="3"/>
        <v>3.993531038727957</v>
      </c>
    </row>
    <row r="176" spans="1:19" ht="13.5">
      <c r="A176" s="94" t="s">
        <v>192</v>
      </c>
      <c r="B176" s="91" t="s">
        <v>99</v>
      </c>
      <c r="C176" s="71">
        <f>'[9]bilat constant'!F119+('[9]unhcr oda constant'!F119*'[9]oda contribs constant'!$C$105)+('[9]oda contribs constant'!$D$105*'[9]unrwa oda constant'!F119)+('[9]oda contribs constant'!$E$105*'[9]wfp oda constant adj'!F119)+('[9]eu multilat shares constant'!C$72*'[9]eu total ha constant'!F119)+'[9]Imputed CERF'!F119</f>
        <v>0</v>
      </c>
      <c r="D176" s="71">
        <f>'[9]bilat constant'!G119+('[9]unhcr oda constant'!G119*'[9]oda contribs constant'!$F$105)+('[9]oda contribs constant'!$G$105*'[9]unrwa oda constant'!G119)+('[9]oda contribs constant'!$H$105*'[9]wfp oda constant adj'!G119)+('[9]eu multilat shares constant'!D$72*'[9]eu total ha constant'!G119)+'[9]Imputed CERF'!G119</f>
        <v>0.06</v>
      </c>
      <c r="E176" s="71">
        <f>'[9]bilat constant'!H119+('[9]unhcr oda constant'!H119*'[9]oda contribs constant'!$I$105)+('[9]oda contribs constant'!$J$105*'[9]unrwa oda constant'!H119)+('[9]oda contribs constant'!$K$105*'[9]wfp oda constant adj'!H119)+('[9]eu multilat shares constant'!E$72*'[9]eu total ha constant'!H119)+'[9]Imputed CERF'!H119</f>
        <v>0</v>
      </c>
      <c r="F176" s="71">
        <f>'[9]bilat constant'!I119+('[9]unhcr oda constant'!I119*'[9]oda contribs constant'!$L$105)+('[9]oda contribs constant'!$M$105*'[9]unrwa oda constant'!I119)+('[9]oda contribs constant'!$N$105*'[9]wfp oda constant adj'!I119)+('[9]eu multilat shares constant'!F$72*'[9]eu total ha constant'!I119)+'[9]Imputed CERF'!I119</f>
        <v>0</v>
      </c>
      <c r="G176" s="71">
        <f>'[9]bilat constant'!J119+('[9]unhcr oda constant'!J119*'[9]oda contribs constant'!$O$105)+('[9]oda contribs constant'!$P$105*'[9]unrwa oda constant'!J119)+('[9]oda contribs constant'!$Q$105*'[9]wfp oda constant adj'!J119)+('[9]eu multilat shares constant'!G$72*'[9]eu total ha constant'!J119)+'[9]Imputed CERF'!J119</f>
        <v>0</v>
      </c>
      <c r="H176" s="71">
        <f>'[9]bilat constant'!K119+('[9]unhcr oda constant'!K119*'[9]oda contribs constant'!$R$105)+('[9]oda contribs constant'!$S$105*'[9]unrwa oda constant'!K119)+('[9]oda contribs constant'!$T$105*'[9]wfp oda constant adj'!K119)+('[9]eu multilat shares constant'!H$72*'[9]eu total ha constant'!K119)+'[9]Imputed CERF'!K119</f>
        <v>0</v>
      </c>
      <c r="I176" s="71">
        <f>'[9]bilat constant'!L119+('[9]unhcr oda constant'!L119*'[9]oda contribs constant'!$U$105)+('[9]oda contribs constant'!$V$105*'[9]unrwa oda constant'!L119)+('[9]oda contribs constant'!$W$105*'[9]wfp oda constant adj'!L119)+('[9]eu multilat shares constant'!I$72*'[9]eu total ha constant'!L119)+'[9]Imputed CERF'!L119</f>
        <v>0</v>
      </c>
      <c r="J176" s="71">
        <f>'[9]bilat constant'!M119+('[9]unhcr oda constant'!M119*'[9]oda contribs constant'!$X$105)+('[9]oda contribs constant'!$Y$105*'[9]unrwa oda constant'!M119)+('[9]oda contribs constant'!$Z$105*'[9]wfp oda constant adj'!M119)+('[9]eu multilat shares constant'!J$72*'[9]eu total ha constant'!M119)+'[9]Imputed CERF'!M119</f>
        <v>0</v>
      </c>
      <c r="K176" s="71">
        <f>'[9]bilat constant'!N119+('[9]unhcr oda constant'!N119*'[9]oda contribs constant'!$AA$105)+('[9]oda contribs constant'!$AB$105*'[9]unrwa oda constant'!N119)+('[9]oda contribs constant'!$AC$105*'[9]wfp oda constant adj'!N119)+('[9]eu multilat shares constant'!K$72*'[9]eu total ha constant'!N119)+'[9]Imputed CERF'!N119</f>
        <v>0</v>
      </c>
      <c r="L176" s="71">
        <f>'[9]bilat constant'!O119+('[9]unhcr oda constant'!O119*'[9]oda contribs constant'!$AD$105)+('[9]oda contribs constant'!$AE$105*'[9]unrwa oda constant'!O119)+('[9]oda contribs constant'!$AF$105*'[9]wfp oda constant adj'!O119)+('[9]eu multilat shares constant'!L$72*'[9]eu total ha constant'!O119)+'[9]Imputed CERF'!O119</f>
        <v>0</v>
      </c>
      <c r="M176" s="71">
        <f>'[9]bilat constant'!P119+('[9]unhcr oda constant'!P119*'[9]oda contribs constant'!$AG$105)+('[9]oda contribs constant'!$AH$105*'[9]unrwa oda constant'!P119)+('[9]oda contribs constant'!$AI$105*'[9]wfp oda constant adj'!P119)+('[9]eu multilat shares constant'!M$72*'[9]eu total ha constant'!P119)+'[9]Imputed CERF'!P119</f>
        <v>0</v>
      </c>
      <c r="N176" s="71">
        <f>'[9]bilat constant'!Q119+('[9]unhcr oda constant'!Q119*'[9]oda contribs constant'!$AJ$105)+('[9]oda contribs constant'!$AK$105*'[9]unrwa oda constant'!Q119)+('[9]oda contribs constant'!$AL$105*'[9]wfp oda constant adj'!Q119)+('[9]eu multilat shares constant'!N$72*'[9]eu total ha constant'!Q119)+'[9]Imputed CERF'!Q119</f>
        <v>0</v>
      </c>
      <c r="O176" s="71">
        <f>'[9]bilat constant'!R119+('[9]unhcr oda constant'!R119*'[9]oda contribs constant'!$AM$105)+('[9]oda contribs constant'!$AN$105*'[9]unrwa oda constant'!R119)+('[9]oda contribs constant'!$AO$105*'[9]wfp oda constant adj'!R119)+('[9]eu multilat shares constant'!O$72*'[9]eu total ha constant'!R119)+'[9]Imputed CERF'!R119</f>
        <v>0</v>
      </c>
      <c r="P176" s="71">
        <f>'[9]bilat constant'!S119+('[9]unhcr oda constant'!S119*'[9]oda contribs constant'!$AP$105)+('[9]oda contribs constant'!$AQ$105*'[9]unrwa oda constant'!S119)+('[9]oda contribs constant'!$AR$105*'[9]wfp oda constant adj'!S119)+('[9]eu multilat shares constant'!P$72*'[9]eu total ha constant'!S119)+'[9]Imputed CERF'!S119</f>
        <v>0.004276575977958584</v>
      </c>
      <c r="Q176" s="71">
        <f>'[9]bilat constant'!T119+('[9]unhcr oda constant'!T119*'[9]oda contribs constant'!$AS$105)+('[9]oda contribs constant'!$AT$105*'[9]unrwa oda constant'!T119)+('[9]oda contribs constant'!$AU$105*'[9]wfp oda constant adj'!T119)+('[9]eu multilat shares constant'!Q$72*'[9]eu total ha constant'!T119)+'[9]Imputed CERF'!T119</f>
        <v>0.030507449836306502</v>
      </c>
      <c r="S176" s="74">
        <f t="shared" si="3"/>
        <v>6.133615769611366</v>
      </c>
    </row>
    <row r="177" spans="1:19" ht="13.5">
      <c r="A177" s="94" t="s">
        <v>193</v>
      </c>
      <c r="B177" s="91" t="s">
        <v>99</v>
      </c>
      <c r="C177" s="71">
        <f>'[9]bilat constant'!F35+('[9]unhcr oda constant'!F35*'[9]oda contribs constant'!$C$105)+('[9]oda contribs constant'!$D$105*'[9]unrwa oda constant'!F35)+('[9]oda contribs constant'!$E$105*'[9]wfp oda constant adj'!F35)+('[9]eu multilat shares constant'!C$72*'[9]eu total ha constant'!F35)+'[9]Imputed CERF'!F35</f>
        <v>0.3098478773707195</v>
      </c>
      <c r="D177" s="71">
        <f>'[9]bilat constant'!G35+('[9]unhcr oda constant'!G35*'[9]oda contribs constant'!$F$105)+('[9]oda contribs constant'!$G$105*'[9]unrwa oda constant'!G35)+('[9]oda contribs constant'!$H$105*'[9]wfp oda constant adj'!G35)+('[9]eu multilat shares constant'!D$72*'[9]eu total ha constant'!G35)+'[9]Imputed CERF'!G35</f>
        <v>0.656058366624929</v>
      </c>
      <c r="E177" s="71">
        <f>'[9]bilat constant'!H35+('[9]unhcr oda constant'!H35*'[9]oda contribs constant'!$I$105)+('[9]oda contribs constant'!$J$105*'[9]unrwa oda constant'!H35)+('[9]oda contribs constant'!$K$105*'[9]wfp oda constant adj'!H35)+('[9]eu multilat shares constant'!E$72*'[9]eu total ha constant'!H35)+'[9]Imputed CERF'!H35</f>
        <v>0.8479390236084609</v>
      </c>
      <c r="F177" s="71">
        <f>'[9]bilat constant'!I35+('[9]unhcr oda constant'!I35*'[9]oda contribs constant'!$L$105)+('[9]oda contribs constant'!$M$105*'[9]unrwa oda constant'!I35)+('[9]oda contribs constant'!$N$105*'[9]wfp oda constant adj'!I35)+('[9]eu multilat shares constant'!F$72*'[9]eu total ha constant'!I35)+'[9]Imputed CERF'!I35</f>
        <v>0.7875456107276176</v>
      </c>
      <c r="G177" s="71">
        <f>'[9]bilat constant'!J35+('[9]unhcr oda constant'!J35*'[9]oda contribs constant'!$O$105)+('[9]oda contribs constant'!$P$105*'[9]unrwa oda constant'!J35)+('[9]oda contribs constant'!$Q$105*'[9]wfp oda constant adj'!J35)+('[9]eu multilat shares constant'!G$72*'[9]eu total ha constant'!J35)+'[9]Imputed CERF'!J35</f>
        <v>0.3552578328981723</v>
      </c>
      <c r="H177" s="71">
        <f>'[9]bilat constant'!K35+('[9]unhcr oda constant'!K35*'[9]oda contribs constant'!$R$105)+('[9]oda contribs constant'!$S$105*'[9]unrwa oda constant'!K35)+('[9]oda contribs constant'!$T$105*'[9]wfp oda constant adj'!K35)+('[9]eu multilat shares constant'!H$72*'[9]eu total ha constant'!K35)+'[9]Imputed CERF'!K35</f>
        <v>0.17273368237347297</v>
      </c>
      <c r="I177" s="71">
        <f>'[9]bilat constant'!L35+('[9]unhcr oda constant'!L35*'[9]oda contribs constant'!$U$105)+('[9]oda contribs constant'!$V$105*'[9]unrwa oda constant'!L35)+('[9]oda contribs constant'!$W$105*'[9]wfp oda constant adj'!L35)+('[9]eu multilat shares constant'!I$72*'[9]eu total ha constant'!L35)+'[9]Imputed CERF'!L35</f>
        <v>0.05503014590618594</v>
      </c>
      <c r="J177" s="71">
        <f>'[9]bilat constant'!M35+('[9]unhcr oda constant'!M35*'[9]oda contribs constant'!$X$105)+('[9]oda contribs constant'!$Y$105*'[9]unrwa oda constant'!M35)+('[9]oda contribs constant'!$Z$105*'[9]wfp oda constant adj'!M35)+('[9]eu multilat shares constant'!J$72*'[9]eu total ha constant'!M35)+'[9]Imputed CERF'!M35</f>
        <v>0.10442336359940371</v>
      </c>
      <c r="K177" s="71">
        <f>'[9]bilat constant'!N35+('[9]unhcr oda constant'!N35*'[9]oda contribs constant'!$AA$105)+('[9]oda contribs constant'!$AB$105*'[9]unrwa oda constant'!N35)+('[9]oda contribs constant'!$AC$105*'[9]wfp oda constant adj'!N35)+('[9]eu multilat shares constant'!K$72*'[9]eu total ha constant'!N35)+'[9]Imputed CERF'!N35</f>
        <v>0.011997837099436508</v>
      </c>
      <c r="L177" s="71">
        <f>'[9]bilat constant'!O35+('[9]unhcr oda constant'!O35*'[9]oda contribs constant'!$AD$105)+('[9]oda contribs constant'!$AE$105*'[9]unrwa oda constant'!O35)+('[9]oda contribs constant'!$AF$105*'[9]wfp oda constant adj'!O35)+('[9]eu multilat shares constant'!L$72*'[9]eu total ha constant'!O35)+'[9]Imputed CERF'!O35</f>
        <v>0.09424750338736387</v>
      </c>
      <c r="M177" s="71">
        <f>'[9]bilat constant'!P35+('[9]unhcr oda constant'!P35*'[9]oda contribs constant'!$AG$105)+('[9]oda contribs constant'!$AH$105*'[9]unrwa oda constant'!P35)+('[9]oda contribs constant'!$AI$105*'[9]wfp oda constant adj'!P35)+('[9]eu multilat shares constant'!M$72*'[9]eu total ha constant'!P35)+'[9]Imputed CERF'!P35</f>
        <v>0.042012917817454275</v>
      </c>
      <c r="N177" s="71">
        <f>'[9]bilat constant'!Q35+('[9]unhcr oda constant'!Q35*'[9]oda contribs constant'!$AJ$105)+('[9]oda contribs constant'!$AK$105*'[9]unrwa oda constant'!Q35)+('[9]oda contribs constant'!$AL$105*'[9]wfp oda constant adj'!Q35)+('[9]eu multilat shares constant'!N$72*'[9]eu total ha constant'!Q35)+'[9]Imputed CERF'!Q35</f>
        <v>0.0031279477898431504</v>
      </c>
      <c r="O177" s="71">
        <f>'[9]bilat constant'!R35+('[9]unhcr oda constant'!R35*'[9]oda contribs constant'!$AM$105)+('[9]oda contribs constant'!$AN$105*'[9]unrwa oda constant'!R35)+('[9]oda contribs constant'!$AO$105*'[9]wfp oda constant adj'!R35)+('[9]eu multilat shares constant'!O$72*'[9]eu total ha constant'!R35)+'[9]Imputed CERF'!R35</f>
        <v>0.0020477427736278015</v>
      </c>
      <c r="P177" s="71">
        <f>'[9]bilat constant'!S35+('[9]unhcr oda constant'!S35*'[9]oda contribs constant'!$AP$105)+('[9]oda contribs constant'!$AQ$105*'[9]unrwa oda constant'!S35)+('[9]oda contribs constant'!$AR$105*'[9]wfp oda constant adj'!S35)+('[9]eu multilat shares constant'!P$72*'[9]eu total ha constant'!S35)+'[9]Imputed CERF'!S35</f>
        <v>0.006938145678043676</v>
      </c>
      <c r="Q177" s="71">
        <f>'[9]bilat constant'!T35+('[9]unhcr oda constant'!T35*'[9]oda contribs constant'!$AS$105)+('[9]oda contribs constant'!$AT$105*'[9]unrwa oda constant'!T35)+('[9]oda contribs constant'!$AU$105*'[9]wfp oda constant adj'!T35)+('[9]eu multilat shares constant'!Q$72*'[9]eu total ha constant'!T35)+'[9]Imputed CERF'!T35</f>
        <v>0.007466927976482117</v>
      </c>
      <c r="S177" s="74">
        <f t="shared" si="3"/>
        <v>0.07621377857657503</v>
      </c>
    </row>
    <row r="178" spans="1:19" ht="13.5">
      <c r="A178" s="94" t="s">
        <v>77</v>
      </c>
      <c r="B178" s="91" t="s">
        <v>99</v>
      </c>
      <c r="C178" s="71">
        <f>'[9]bilat constant'!F26+('[9]unhcr oda constant'!F26*'[9]oda contribs constant'!$C$105)+('[9]oda contribs constant'!$D$105*'[9]unrwa oda constant'!F26)+('[9]oda contribs constant'!$E$105*'[9]wfp oda constant adj'!F26)+('[9]eu multilat shares constant'!C$72*'[9]eu total ha constant'!F26)+'[9]Imputed CERF'!F26</f>
        <v>0.34943327387601164</v>
      </c>
      <c r="D178" s="71">
        <f>'[9]bilat constant'!G26+('[9]unhcr oda constant'!G26*'[9]oda contribs constant'!$F$105)+('[9]oda contribs constant'!$G$105*'[9]unrwa oda constant'!G26)+('[9]oda contribs constant'!$H$105*'[9]wfp oda constant adj'!G26)+('[9]eu multilat shares constant'!D$72*'[9]eu total ha constant'!G26)+'[9]Imputed CERF'!G26</f>
        <v>52.563025972137545</v>
      </c>
      <c r="E178" s="71">
        <f>'[9]bilat constant'!H26+('[9]unhcr oda constant'!H26*'[9]oda contribs constant'!$I$105)+('[9]oda contribs constant'!$J$105*'[9]unrwa oda constant'!H26)+('[9]oda contribs constant'!$K$105*'[9]wfp oda constant adj'!H26)+('[9]eu multilat shares constant'!E$72*'[9]eu total ha constant'!H26)+'[9]Imputed CERF'!H26</f>
        <v>33.695397116560464</v>
      </c>
      <c r="F178" s="71">
        <f>'[9]bilat constant'!I26+('[9]unhcr oda constant'!I26*'[9]oda contribs constant'!$L$105)+('[9]oda contribs constant'!$M$105*'[9]unrwa oda constant'!I26)+('[9]oda contribs constant'!$N$105*'[9]wfp oda constant adj'!I26)+('[9]eu multilat shares constant'!F$72*'[9]eu total ha constant'!I26)+'[9]Imputed CERF'!I26</f>
        <v>23.831914288327386</v>
      </c>
      <c r="G178" s="71">
        <f>'[9]bilat constant'!J26+('[9]unhcr oda constant'!J26*'[9]oda contribs constant'!$O$105)+('[9]oda contribs constant'!$P$105*'[9]unrwa oda constant'!J26)+('[9]oda contribs constant'!$Q$105*'[9]wfp oda constant adj'!J26)+('[9]eu multilat shares constant'!G$72*'[9]eu total ha constant'!J26)+'[9]Imputed CERF'!J26</f>
        <v>40.84977644320869</v>
      </c>
      <c r="H178" s="71">
        <f>'[9]bilat constant'!K26+('[9]unhcr oda constant'!K26*'[9]oda contribs constant'!$R$105)+('[9]oda contribs constant'!$S$105*'[9]unrwa oda constant'!K26)+('[9]oda contribs constant'!$T$105*'[9]wfp oda constant adj'!K26)+('[9]eu multilat shares constant'!H$72*'[9]eu total ha constant'!K26)+'[9]Imputed CERF'!K26</f>
        <v>24.040874502550462</v>
      </c>
      <c r="I178" s="71">
        <f>'[9]bilat constant'!L26+('[9]unhcr oda constant'!L26*'[9]oda contribs constant'!$U$105)+('[9]oda contribs constant'!$V$105*'[9]unrwa oda constant'!L26)+('[9]oda contribs constant'!$W$105*'[9]wfp oda constant adj'!L26)+('[9]eu multilat shares constant'!I$72*'[9]eu total ha constant'!L26)+'[9]Imputed CERF'!L26</f>
        <v>14.999557008539957</v>
      </c>
      <c r="J178" s="71">
        <f>'[9]bilat constant'!M26+('[9]unhcr oda constant'!M26*'[9]oda contribs constant'!$X$105)+('[9]oda contribs constant'!$Y$105*'[9]unrwa oda constant'!M26)+('[9]oda contribs constant'!$Z$105*'[9]wfp oda constant adj'!M26)+('[9]eu multilat shares constant'!J$72*'[9]eu total ha constant'!M26)+'[9]Imputed CERF'!M26</f>
        <v>14.440049816201602</v>
      </c>
      <c r="K178" s="71">
        <f>'[9]bilat constant'!N26+('[9]unhcr oda constant'!N26*'[9]oda contribs constant'!$AA$105)+('[9]oda contribs constant'!$AB$105*'[9]unrwa oda constant'!N26)+('[9]oda contribs constant'!$AC$105*'[9]wfp oda constant adj'!N26)+('[9]eu multilat shares constant'!K$72*'[9]eu total ha constant'!N26)+'[9]Imputed CERF'!N26</f>
        <v>10.189184917463256</v>
      </c>
      <c r="L178" s="71">
        <f>'[9]bilat constant'!O26+('[9]unhcr oda constant'!O26*'[9]oda contribs constant'!$AD$105)+('[9]oda contribs constant'!$AE$105*'[9]unrwa oda constant'!O26)+('[9]oda contribs constant'!$AF$105*'[9]wfp oda constant adj'!O26)+('[9]eu multilat shares constant'!L$72*'[9]eu total ha constant'!O26)+'[9]Imputed CERF'!O26</f>
        <v>7.015257033172032</v>
      </c>
      <c r="M178" s="71">
        <f>'[9]bilat constant'!P26+('[9]unhcr oda constant'!P26*'[9]oda contribs constant'!$AG$105)+('[9]oda contribs constant'!$AH$105*'[9]unrwa oda constant'!P26)+('[9]oda contribs constant'!$AI$105*'[9]wfp oda constant adj'!P26)+('[9]eu multilat shares constant'!M$72*'[9]eu total ha constant'!P26)+'[9]Imputed CERF'!P26</f>
        <v>7.344959189294798</v>
      </c>
      <c r="N178" s="71">
        <f>'[9]bilat constant'!Q26+('[9]unhcr oda constant'!Q26*'[9]oda contribs constant'!$AJ$105)+('[9]oda contribs constant'!$AK$105*'[9]unrwa oda constant'!Q26)+('[9]oda contribs constant'!$AL$105*'[9]wfp oda constant adj'!Q26)+('[9]eu multilat shares constant'!N$72*'[9]eu total ha constant'!Q26)+'[9]Imputed CERF'!Q26</f>
        <v>0.47825201707968035</v>
      </c>
      <c r="O178" s="71">
        <f>'[9]bilat constant'!R26+('[9]unhcr oda constant'!R26*'[9]oda contribs constant'!$AM$105)+('[9]oda contribs constant'!$AN$105*'[9]unrwa oda constant'!R26)+('[9]oda contribs constant'!$AO$105*'[9]wfp oda constant adj'!R26)+('[9]eu multilat shares constant'!O$72*'[9]eu total ha constant'!R26)+'[9]Imputed CERF'!R26</f>
        <v>0.7018604528103918</v>
      </c>
      <c r="P178" s="71">
        <f>'[9]bilat constant'!S26+('[9]unhcr oda constant'!S26*'[9]oda contribs constant'!$AP$105)+('[9]oda contribs constant'!$AQ$105*'[9]unrwa oda constant'!S26)+('[9]oda contribs constant'!$AR$105*'[9]wfp oda constant adj'!S26)+('[9]eu multilat shares constant'!P$72*'[9]eu total ha constant'!S26)+'[9]Imputed CERF'!S26</f>
        <v>0.8768008226083792</v>
      </c>
      <c r="Q178" s="71">
        <f>'[9]bilat constant'!T26+('[9]unhcr oda constant'!T26*'[9]oda contribs constant'!$AS$105)+('[9]oda contribs constant'!$AT$105*'[9]unrwa oda constant'!T26)+('[9]oda contribs constant'!$AU$105*'[9]wfp oda constant adj'!T26)+('[9]eu multilat shares constant'!Q$72*'[9]eu total ha constant'!T26)+'[9]Imputed CERF'!T26</f>
        <v>0.8677324463368805</v>
      </c>
      <c r="S178" s="74">
        <f t="shared" si="3"/>
        <v>-0.010342572723097306</v>
      </c>
    </row>
    <row r="179" spans="1:19" ht="13.5">
      <c r="A179" s="94" t="s">
        <v>194</v>
      </c>
      <c r="B179" s="91" t="s">
        <v>99</v>
      </c>
      <c r="C179" s="71">
        <f>'[9]bilat constant'!F178+('[9]unhcr oda constant'!F178*'[9]oda contribs constant'!$C$105)+('[9]oda contribs constant'!$D$105*'[9]unrwa oda constant'!F178)+('[9]oda contribs constant'!$E$105*'[9]wfp oda constant adj'!F178)+('[9]eu multilat shares constant'!C$72*'[9]eu total ha constant'!F178)+'[9]Imputed CERF'!F178</f>
        <v>0</v>
      </c>
      <c r="D179" s="71">
        <f>'[9]bilat constant'!G178+('[9]unhcr oda constant'!G178*'[9]oda contribs constant'!$F$105)+('[9]oda contribs constant'!$G$105*'[9]unrwa oda constant'!G178)+('[9]oda contribs constant'!$H$105*'[9]wfp oda constant adj'!G178)+('[9]eu multilat shares constant'!D$72*'[9]eu total ha constant'!G178)+'[9]Imputed CERF'!G178</f>
        <v>0</v>
      </c>
      <c r="E179" s="71">
        <f>'[9]bilat constant'!H178+('[9]unhcr oda constant'!H178*'[9]oda contribs constant'!$I$105)+('[9]oda contribs constant'!$J$105*'[9]unrwa oda constant'!H178)+('[9]oda contribs constant'!$K$105*'[9]wfp oda constant adj'!H178)+('[9]eu multilat shares constant'!E$72*'[9]eu total ha constant'!H178)+'[9]Imputed CERF'!H178</f>
        <v>0.2138211228630444</v>
      </c>
      <c r="F179" s="71">
        <f>'[9]bilat constant'!I178+('[9]unhcr oda constant'!I178*'[9]oda contribs constant'!$L$105)+('[9]oda contribs constant'!$M$105*'[9]unrwa oda constant'!I178)+('[9]oda contribs constant'!$N$105*'[9]wfp oda constant adj'!I178)+('[9]eu multilat shares constant'!F$72*'[9]eu total ha constant'!I178)+'[9]Imputed CERF'!I178</f>
        <v>0.012458157227387997</v>
      </c>
      <c r="G179" s="71">
        <f>'[9]bilat constant'!J178+('[9]unhcr oda constant'!J178*'[9]oda contribs constant'!$O$105)+('[9]oda contribs constant'!$P$105*'[9]unrwa oda constant'!J178)+('[9]oda contribs constant'!$Q$105*'[9]wfp oda constant adj'!J178)+('[9]eu multilat shares constant'!G$72*'[9]eu total ha constant'!J178)+'[9]Imputed CERF'!J178</f>
        <v>0.004527578328981723</v>
      </c>
      <c r="H179" s="71">
        <f>'[9]bilat constant'!K178+('[9]unhcr oda constant'!K178*'[9]oda contribs constant'!$R$105)+('[9]oda contribs constant'!$S$105*'[9]unrwa oda constant'!K178)+('[9]oda contribs constant'!$T$105*'[9]wfp oda constant adj'!K178)+('[9]eu multilat shares constant'!H$72*'[9]eu total ha constant'!K178)+'[9]Imputed CERF'!K178</f>
        <v>0.012798603839441538</v>
      </c>
      <c r="I179" s="71">
        <f>'[9]bilat constant'!L178+('[9]unhcr oda constant'!L178*'[9]oda contribs constant'!$U$105)+('[9]oda contribs constant'!$V$105*'[9]unrwa oda constant'!L178)+('[9]oda contribs constant'!$W$105*'[9]wfp oda constant adj'!L178)+('[9]eu multilat shares constant'!I$72*'[9]eu total ha constant'!L178)+'[9]Imputed CERF'!L178</f>
        <v>0.014307970577595563</v>
      </c>
      <c r="J179" s="71">
        <f>'[9]bilat constant'!M178+('[9]unhcr oda constant'!M178*'[9]oda contribs constant'!$X$105)+('[9]oda contribs constant'!$Y$105*'[9]unrwa oda constant'!M178)+('[9]oda contribs constant'!$Z$105*'[9]wfp oda constant adj'!M178)+('[9]eu multilat shares constant'!J$72*'[9]eu total ha constant'!M178)+'[9]Imputed CERF'!M178</f>
        <v>0.013638704431494784</v>
      </c>
      <c r="K179" s="71">
        <f>'[9]bilat constant'!N178+('[9]unhcr oda constant'!N178*'[9]oda contribs constant'!$AA$105)+('[9]oda contribs constant'!$AB$105*'[9]unrwa oda constant'!N178)+('[9]oda contribs constant'!$AC$105*'[9]wfp oda constant adj'!N178)+('[9]eu multilat shares constant'!K$72*'[9]eu total ha constant'!N178)+'[9]Imputed CERF'!N178</f>
        <v>0.058357376146630474</v>
      </c>
      <c r="L179" s="71">
        <f>'[9]bilat constant'!O178+('[9]unhcr oda constant'!O178*'[9]oda contribs constant'!$AD$105)+('[9]oda contribs constant'!$AE$105*'[9]unrwa oda constant'!O178)+('[9]oda contribs constant'!$AF$105*'[9]wfp oda constant adj'!O178)+('[9]eu multilat shares constant'!L$72*'[9]eu total ha constant'!O178)+'[9]Imputed CERF'!O178</f>
        <v>0.04105284287649922</v>
      </c>
      <c r="M179" s="71">
        <f>'[9]bilat constant'!P178+('[9]unhcr oda constant'!P178*'[9]oda contribs constant'!$AG$105)+('[9]oda contribs constant'!$AH$105*'[9]unrwa oda constant'!P178)+('[9]oda contribs constant'!$AI$105*'[9]wfp oda constant adj'!P178)+('[9]eu multilat shares constant'!M$72*'[9]eu total ha constant'!P178)+'[9]Imputed CERF'!P178</f>
        <v>0.021922667072613793</v>
      </c>
      <c r="N179" s="71">
        <f>'[9]bilat constant'!Q178+('[9]unhcr oda constant'!Q178*'[9]oda contribs constant'!$AJ$105)+('[9]oda contribs constant'!$AK$105*'[9]unrwa oda constant'!Q178)+('[9]oda contribs constant'!$AL$105*'[9]wfp oda constant adj'!Q178)+('[9]eu multilat shares constant'!N$72*'[9]eu total ha constant'!Q178)+'[9]Imputed CERF'!Q178</f>
        <v>0.009567840298343754</v>
      </c>
      <c r="O179" s="71">
        <f>'[9]bilat constant'!R178+('[9]unhcr oda constant'!R178*'[9]oda contribs constant'!$AM$105)+('[9]oda contribs constant'!$AN$105*'[9]unrwa oda constant'!R178)+('[9]oda contribs constant'!$AO$105*'[9]wfp oda constant adj'!R178)+('[9]eu multilat shares constant'!O$72*'[9]eu total ha constant'!R178)+'[9]Imputed CERF'!R178</f>
        <v>0.09264436964683304</v>
      </c>
      <c r="P179" s="71">
        <f>'[9]bilat constant'!S178+('[9]unhcr oda constant'!S178*'[9]oda contribs constant'!$AP$105)+('[9]oda contribs constant'!$AQ$105*'[9]unrwa oda constant'!S178)+('[9]oda contribs constant'!$AR$105*'[9]wfp oda constant adj'!S178)+('[9]eu multilat shares constant'!P$72*'[9]eu total ha constant'!S178)+'[9]Imputed CERF'!S178</f>
        <v>0.1157740160635487</v>
      </c>
      <c r="Q179" s="71">
        <f>'[9]bilat constant'!T178+('[9]unhcr oda constant'!T178*'[9]oda contribs constant'!$AS$105)+('[9]oda contribs constant'!$AT$105*'[9]unrwa oda constant'!T178)+('[9]oda contribs constant'!$AU$105*'[9]wfp oda constant adj'!T178)+('[9]eu multilat shares constant'!Q$72*'[9]eu total ha constant'!T178)+'[9]Imputed CERF'!T178</f>
        <v>0.00886782796305556</v>
      </c>
      <c r="S179" s="74">
        <f t="shared" si="3"/>
        <v>-0.9234039876599945</v>
      </c>
    </row>
    <row r="180" spans="1:19" ht="13.5">
      <c r="A180" s="94" t="s">
        <v>195</v>
      </c>
      <c r="B180" s="91" t="s">
        <v>99</v>
      </c>
      <c r="C180" s="71">
        <f>'[9]bilat constant'!F120+('[9]unhcr oda constant'!F120*'[9]oda contribs constant'!$C$105)+('[9]oda contribs constant'!$D$105*'[9]unrwa oda constant'!F120)+('[9]oda contribs constant'!$E$105*'[9]wfp oda constant adj'!F120)+('[9]eu multilat shares constant'!C$72*'[9]eu total ha constant'!F120)+'[9]Imputed CERF'!F120</f>
        <v>0</v>
      </c>
      <c r="D180" s="71">
        <f>'[9]bilat constant'!G120+('[9]unhcr oda constant'!G120*'[9]oda contribs constant'!$F$105)+('[9]oda contribs constant'!$G$105*'[9]unrwa oda constant'!G120)+('[9]oda contribs constant'!$H$105*'[9]wfp oda constant adj'!G120)+('[9]eu multilat shares constant'!D$72*'[9]eu total ha constant'!G120)+'[9]Imputed CERF'!G120</f>
        <v>0</v>
      </c>
      <c r="E180" s="71">
        <f>'[9]bilat constant'!H120+('[9]unhcr oda constant'!H120*'[9]oda contribs constant'!$I$105)+('[9]oda contribs constant'!$J$105*'[9]unrwa oda constant'!H120)+('[9]oda contribs constant'!$K$105*'[9]wfp oda constant adj'!H120)+('[9]eu multilat shares constant'!E$72*'[9]eu total ha constant'!H120)+'[9]Imputed CERF'!H120</f>
        <v>0</v>
      </c>
      <c r="F180" s="71">
        <f>'[9]bilat constant'!I120+('[9]unhcr oda constant'!I120*'[9]oda contribs constant'!$L$105)+('[9]oda contribs constant'!$M$105*'[9]unrwa oda constant'!I120)+('[9]oda contribs constant'!$N$105*'[9]wfp oda constant adj'!I120)+('[9]eu multilat shares constant'!F$72*'[9]eu total ha constant'!I120)+'[9]Imputed CERF'!I120</f>
        <v>0</v>
      </c>
      <c r="G180" s="71">
        <f>'[9]bilat constant'!J120+('[9]unhcr oda constant'!J120*'[9]oda contribs constant'!$O$105)+('[9]oda contribs constant'!$P$105*'[9]unrwa oda constant'!J120)+('[9]oda contribs constant'!$Q$105*'[9]wfp oda constant adj'!J120)+('[9]eu multilat shares constant'!G$72*'[9]eu total ha constant'!J120)+'[9]Imputed CERF'!J120</f>
        <v>0</v>
      </c>
      <c r="H180" s="71">
        <f>'[9]bilat constant'!K120+('[9]unhcr oda constant'!K120*'[9]oda contribs constant'!$R$105)+('[9]oda contribs constant'!$S$105*'[9]unrwa oda constant'!K120)+('[9]oda contribs constant'!$T$105*'[9]wfp oda constant adj'!K120)+('[9]eu multilat shares constant'!H$72*'[9]eu total ha constant'!K120)+'[9]Imputed CERF'!K120</f>
        <v>0</v>
      </c>
      <c r="I180" s="71">
        <f>'[9]bilat constant'!L120+('[9]unhcr oda constant'!L120*'[9]oda contribs constant'!$U$105)+('[9]oda contribs constant'!$V$105*'[9]unrwa oda constant'!L120)+('[9]oda contribs constant'!$W$105*'[9]wfp oda constant adj'!L120)+('[9]eu multilat shares constant'!I$72*'[9]eu total ha constant'!L120)+'[9]Imputed CERF'!L120</f>
        <v>0</v>
      </c>
      <c r="J180" s="71">
        <f>'[9]bilat constant'!M120+('[9]unhcr oda constant'!M120*'[9]oda contribs constant'!$X$105)+('[9]oda contribs constant'!$Y$105*'[9]unrwa oda constant'!M120)+('[9]oda contribs constant'!$Z$105*'[9]wfp oda constant adj'!M120)+('[9]eu multilat shares constant'!J$72*'[9]eu total ha constant'!M120)+'[9]Imputed CERF'!M120</f>
        <v>0</v>
      </c>
      <c r="K180" s="71">
        <f>'[9]bilat constant'!N120+('[9]unhcr oda constant'!N120*'[9]oda contribs constant'!$AA$105)+('[9]oda contribs constant'!$AB$105*'[9]unrwa oda constant'!N120)+('[9]oda contribs constant'!$AC$105*'[9]wfp oda constant adj'!N120)+('[9]eu multilat shares constant'!K$72*'[9]eu total ha constant'!N120)+'[9]Imputed CERF'!N120</f>
        <v>0</v>
      </c>
      <c r="L180" s="71">
        <f>'[9]bilat constant'!O120+('[9]unhcr oda constant'!O120*'[9]oda contribs constant'!$AD$105)+('[9]oda contribs constant'!$AE$105*'[9]unrwa oda constant'!O120)+('[9]oda contribs constant'!$AF$105*'[9]wfp oda constant adj'!O120)+('[9]eu multilat shares constant'!L$72*'[9]eu total ha constant'!O120)+'[9]Imputed CERF'!O120</f>
        <v>0</v>
      </c>
      <c r="M180" s="71">
        <f>'[9]bilat constant'!P120+('[9]unhcr oda constant'!P120*'[9]oda contribs constant'!$AG$105)+('[9]oda contribs constant'!$AH$105*'[9]unrwa oda constant'!P120)+('[9]oda contribs constant'!$AI$105*'[9]wfp oda constant adj'!P120)+('[9]eu multilat shares constant'!M$72*'[9]eu total ha constant'!P120)+'[9]Imputed CERF'!P120</f>
        <v>0</v>
      </c>
      <c r="N180" s="71">
        <f>'[9]bilat constant'!Q120+('[9]unhcr oda constant'!Q120*'[9]oda contribs constant'!$AJ$105)+('[9]oda contribs constant'!$AK$105*'[9]unrwa oda constant'!Q120)+('[9]oda contribs constant'!$AL$105*'[9]wfp oda constant adj'!Q120)+('[9]eu multilat shares constant'!N$72*'[9]eu total ha constant'!Q120)+'[9]Imputed CERF'!Q120</f>
        <v>0</v>
      </c>
      <c r="O180" s="71">
        <f>'[9]bilat constant'!R120+('[9]unhcr oda constant'!R120*'[9]oda contribs constant'!$AM$105)+('[9]oda contribs constant'!$AN$105*'[9]unrwa oda constant'!R120)+('[9]oda contribs constant'!$AO$105*'[9]wfp oda constant adj'!R120)+('[9]eu multilat shares constant'!O$72*'[9]eu total ha constant'!R120)+'[9]Imputed CERF'!R120</f>
        <v>0.12483265155982412</v>
      </c>
      <c r="P180" s="71">
        <f>'[9]bilat constant'!S120+('[9]unhcr oda constant'!S120*'[9]oda contribs constant'!$AP$105)+('[9]oda contribs constant'!$AQ$105*'[9]unrwa oda constant'!S120)+('[9]oda contribs constant'!$AR$105*'[9]wfp oda constant adj'!S120)+('[9]eu multilat shares constant'!P$72*'[9]eu total ha constant'!S120)+'[9]Imputed CERF'!S120</f>
        <v>0</v>
      </c>
      <c r="Q180" s="71">
        <f>'[9]bilat constant'!T120+('[9]unhcr oda constant'!T120*'[9]oda contribs constant'!$AS$105)+('[9]oda contribs constant'!$AT$105*'[9]unrwa oda constant'!T120)+('[9]oda contribs constant'!$AU$105*'[9]wfp oda constant adj'!T120)+('[9]eu multilat shares constant'!Q$72*'[9]eu total ha constant'!T120)+'[9]Imputed CERF'!T120</f>
        <v>0</v>
      </c>
      <c r="S180" s="74" t="e">
        <f t="shared" si="3"/>
        <v>#DIV/0!</v>
      </c>
    </row>
    <row r="181" spans="1:19" ht="13.5">
      <c r="A181" s="94" t="s">
        <v>196</v>
      </c>
      <c r="B181" s="91" t="s">
        <v>99</v>
      </c>
      <c r="C181" s="71">
        <f>'[9]bilat constant'!F217+('[9]unhcr oda constant'!F217*'[9]oda contribs constant'!$C$105)+('[9]oda contribs constant'!$D$105*'[9]unrwa oda constant'!F217)+('[9]oda contribs constant'!$E$105*'[9]wfp oda constant adj'!F217)+('[9]eu multilat shares constant'!C$72*'[9]eu total ha constant'!F217)+'[9]Imputed CERF'!F217</f>
        <v>0</v>
      </c>
      <c r="D181" s="71">
        <f>'[9]bilat constant'!G217+('[9]unhcr oda constant'!G217*'[9]oda contribs constant'!$F$105)+('[9]oda contribs constant'!$G$105*'[9]unrwa oda constant'!G217)+('[9]oda contribs constant'!$H$105*'[9]wfp oda constant adj'!G217)+('[9]eu multilat shares constant'!D$72*'[9]eu total ha constant'!G217)+'[9]Imputed CERF'!G217</f>
        <v>0</v>
      </c>
      <c r="E181" s="71">
        <f>'[9]bilat constant'!H217+('[9]unhcr oda constant'!H217*'[9]oda contribs constant'!$I$105)+('[9]oda contribs constant'!$J$105*'[9]unrwa oda constant'!H217)+('[9]oda contribs constant'!$K$105*'[9]wfp oda constant adj'!H217)+('[9]eu multilat shares constant'!E$72*'[9]eu total ha constant'!H217)+'[9]Imputed CERF'!H217</f>
        <v>0</v>
      </c>
      <c r="F181" s="71">
        <f>'[9]bilat constant'!I217+('[9]unhcr oda constant'!I217*'[9]oda contribs constant'!$L$105)+('[9]oda contribs constant'!$M$105*'[9]unrwa oda constant'!I217)+('[9]oda contribs constant'!$N$105*'[9]wfp oda constant adj'!I217)+('[9]eu multilat shares constant'!F$72*'[9]eu total ha constant'!I217)+'[9]Imputed CERF'!I217</f>
        <v>0</v>
      </c>
      <c r="G181" s="71">
        <f>'[9]bilat constant'!J217+('[9]unhcr oda constant'!J217*'[9]oda contribs constant'!$O$105)+('[9]oda contribs constant'!$P$105*'[9]unrwa oda constant'!J217)+('[9]oda contribs constant'!$Q$105*'[9]wfp oda constant adj'!J217)+('[9]eu multilat shares constant'!G$72*'[9]eu total ha constant'!J217)+'[9]Imputed CERF'!J217</f>
        <v>0</v>
      </c>
      <c r="H181" s="71">
        <f>'[9]bilat constant'!K217+('[9]unhcr oda constant'!K217*'[9]oda contribs constant'!$R$105)+('[9]oda contribs constant'!$S$105*'[9]unrwa oda constant'!K217)+('[9]oda contribs constant'!$T$105*'[9]wfp oda constant adj'!K217)+('[9]eu multilat shares constant'!H$72*'[9]eu total ha constant'!K217)+'[9]Imputed CERF'!K217</f>
        <v>0</v>
      </c>
      <c r="I181" s="71">
        <f>'[9]bilat constant'!L217+('[9]unhcr oda constant'!L217*'[9]oda contribs constant'!$U$105)+('[9]oda contribs constant'!$V$105*'[9]unrwa oda constant'!L217)+('[9]oda contribs constant'!$W$105*'[9]wfp oda constant adj'!L217)+('[9]eu multilat shares constant'!I$72*'[9]eu total ha constant'!L217)+'[9]Imputed CERF'!L217</f>
        <v>0</v>
      </c>
      <c r="J181" s="71">
        <f>'[9]bilat constant'!M217+('[9]unhcr oda constant'!M217*'[9]oda contribs constant'!$X$105)+('[9]oda contribs constant'!$Y$105*'[9]unrwa oda constant'!M217)+('[9]oda contribs constant'!$Z$105*'[9]wfp oda constant adj'!M217)+('[9]eu multilat shares constant'!J$72*'[9]eu total ha constant'!M217)+'[9]Imputed CERF'!M217</f>
        <v>0</v>
      </c>
      <c r="K181" s="71">
        <f>'[9]bilat constant'!N217+('[9]unhcr oda constant'!N217*'[9]oda contribs constant'!$AA$105)+('[9]oda contribs constant'!$AB$105*'[9]unrwa oda constant'!N217)+('[9]oda contribs constant'!$AC$105*'[9]wfp oda constant adj'!N217)+('[9]eu multilat shares constant'!K$72*'[9]eu total ha constant'!N217)+'[9]Imputed CERF'!N217</f>
        <v>0</v>
      </c>
      <c r="L181" s="71">
        <f>'[9]bilat constant'!O217+('[9]unhcr oda constant'!O217*'[9]oda contribs constant'!$AD$105)+('[9]oda contribs constant'!$AE$105*'[9]unrwa oda constant'!O217)+('[9]oda contribs constant'!$AF$105*'[9]wfp oda constant adj'!O217)+('[9]eu multilat shares constant'!L$72*'[9]eu total ha constant'!O217)+'[9]Imputed CERF'!O217</f>
        <v>0</v>
      </c>
      <c r="M181" s="71">
        <f>'[9]bilat constant'!P217+('[9]unhcr oda constant'!P217*'[9]oda contribs constant'!$AG$105)+('[9]oda contribs constant'!$AH$105*'[9]unrwa oda constant'!P217)+('[9]oda contribs constant'!$AI$105*'[9]wfp oda constant adj'!P217)+('[9]eu multilat shares constant'!M$72*'[9]eu total ha constant'!P217)+'[9]Imputed CERF'!P217</f>
        <v>0</v>
      </c>
      <c r="N181" s="71">
        <f>'[9]bilat constant'!Q217+('[9]unhcr oda constant'!Q217*'[9]oda contribs constant'!$AJ$105)+('[9]oda contribs constant'!$AK$105*'[9]unrwa oda constant'!Q217)+('[9]oda contribs constant'!$AL$105*'[9]wfp oda constant adj'!Q217)+('[9]eu multilat shares constant'!N$72*'[9]eu total ha constant'!Q217)+'[9]Imputed CERF'!Q217</f>
        <v>0</v>
      </c>
      <c r="O181" s="71">
        <f>'[9]bilat constant'!R217+('[9]unhcr oda constant'!R217*'[9]oda contribs constant'!$AM$105)+('[9]oda contribs constant'!$AN$105*'[9]unrwa oda constant'!R217)+('[9]oda contribs constant'!$AO$105*'[9]wfp oda constant adj'!R217)+('[9]eu multilat shares constant'!O$72*'[9]eu total ha constant'!R217)+'[9]Imputed CERF'!R217</f>
        <v>0</v>
      </c>
      <c r="P181" s="71">
        <f>'[9]bilat constant'!S217+('[9]unhcr oda constant'!S217*'[9]oda contribs constant'!$AP$105)+('[9]oda contribs constant'!$AQ$105*'[9]unrwa oda constant'!S217)+('[9]oda contribs constant'!$AR$105*'[9]wfp oda constant adj'!S217)+('[9]eu multilat shares constant'!P$72*'[9]eu total ha constant'!S217)+'[9]Imputed CERF'!S217</f>
        <v>0.014968015922855045</v>
      </c>
      <c r="Q181" s="71">
        <f>'[9]bilat constant'!T217+('[9]unhcr oda constant'!T217*'[9]oda contribs constant'!$AS$105)+('[9]oda contribs constant'!$AT$105*'[9]unrwa oda constant'!T217)+('[9]oda contribs constant'!$AU$105*'[9]wfp oda constant adj'!T217)+('[9]eu multilat shares constant'!Q$72*'[9]eu total ha constant'!T217)+'[9]Imputed CERF'!T217</f>
        <v>0.07931936957439692</v>
      </c>
      <c r="S181" s="74">
        <f t="shared" si="3"/>
        <v>4.299257428854157</v>
      </c>
    </row>
    <row r="182" spans="1:19" ht="13.5">
      <c r="A182" s="94" t="s">
        <v>38</v>
      </c>
      <c r="B182" s="91" t="s">
        <v>99</v>
      </c>
      <c r="C182" s="71">
        <f>'[9]bilat constant'!F86+('[9]unhcr oda constant'!F86*'[9]oda contribs constant'!$C$105)+('[9]oda contribs constant'!$D$105*'[9]unrwa oda constant'!F86)+('[9]oda contribs constant'!$E$105*'[9]wfp oda constant adj'!F86)+('[9]eu multilat shares constant'!C$72*'[9]eu total ha constant'!F86)+'[9]Imputed CERF'!F86</f>
        <v>3.483232032992698</v>
      </c>
      <c r="D182" s="71">
        <f>'[9]bilat constant'!G86+('[9]unhcr oda constant'!G86*'[9]oda contribs constant'!$F$105)+('[9]oda contribs constant'!$G$105*'[9]unrwa oda constant'!G86)+('[9]oda contribs constant'!$H$105*'[9]wfp oda constant adj'!G86)+('[9]eu multilat shares constant'!D$72*'[9]eu total ha constant'!G86)+'[9]Imputed CERF'!G86</f>
        <v>7.105291202577293</v>
      </c>
      <c r="E182" s="71">
        <f>'[9]bilat constant'!H86+('[9]unhcr oda constant'!H86*'[9]oda contribs constant'!$I$105)+('[9]oda contribs constant'!$J$105*'[9]unrwa oda constant'!H86)+('[9]oda contribs constant'!$K$105*'[9]wfp oda constant adj'!H86)+('[9]eu multilat shares constant'!E$72*'[9]eu total ha constant'!H86)+'[9]Imputed CERF'!H86</f>
        <v>9.873380727683852</v>
      </c>
      <c r="F182" s="71">
        <f>'[9]bilat constant'!I86+('[9]unhcr oda constant'!I86*'[9]oda contribs constant'!$L$105)+('[9]oda contribs constant'!$M$105*'[9]unrwa oda constant'!I86)+('[9]oda contribs constant'!$N$105*'[9]wfp oda constant adj'!I86)+('[9]eu multilat shares constant'!F$72*'[9]eu total ha constant'!I86)+'[9]Imputed CERF'!I86</f>
        <v>6.813522950066059</v>
      </c>
      <c r="G182" s="71">
        <f>'[9]bilat constant'!J86+('[9]unhcr oda constant'!J86*'[9]oda contribs constant'!$O$105)+('[9]oda contribs constant'!$P$105*'[9]unrwa oda constant'!J86)+('[9]oda contribs constant'!$Q$105*'[9]wfp oda constant adj'!J86)+('[9]eu multilat shares constant'!G$72*'[9]eu total ha constant'!J86)+'[9]Imputed CERF'!J86</f>
        <v>5.379297158814201</v>
      </c>
      <c r="H182" s="71">
        <f>'[9]bilat constant'!K86+('[9]unhcr oda constant'!K86*'[9]oda contribs constant'!$R$105)+('[9]oda contribs constant'!$S$105*'[9]unrwa oda constant'!K86)+('[9]oda contribs constant'!$T$105*'[9]wfp oda constant adj'!K86)+('[9]eu multilat shares constant'!H$72*'[9]eu total ha constant'!K86)+'[9]Imputed CERF'!K86</f>
        <v>1.0782420152309031</v>
      </c>
      <c r="I182" s="71">
        <f>'[9]bilat constant'!L86+('[9]unhcr oda constant'!L86*'[9]oda contribs constant'!$U$105)+('[9]oda contribs constant'!$V$105*'[9]unrwa oda constant'!L86)+('[9]oda contribs constant'!$W$105*'[9]wfp oda constant adj'!L86)+('[9]eu multilat shares constant'!I$72*'[9]eu total ha constant'!L86)+'[9]Imputed CERF'!L86</f>
        <v>2.517294448232782</v>
      </c>
      <c r="J182" s="71">
        <f>'[9]bilat constant'!M86+('[9]unhcr oda constant'!M86*'[9]oda contribs constant'!$X$105)+('[9]oda contribs constant'!$Y$105*'[9]unrwa oda constant'!M86)+('[9]oda contribs constant'!$Z$105*'[9]wfp oda constant adj'!M86)+('[9]eu multilat shares constant'!J$72*'[9]eu total ha constant'!M86)+'[9]Imputed CERF'!M86</f>
        <v>6.217054930418899</v>
      </c>
      <c r="K182" s="71">
        <f>'[9]bilat constant'!N86+('[9]unhcr oda constant'!N86*'[9]oda contribs constant'!$AA$105)+('[9]oda contribs constant'!$AB$105*'[9]unrwa oda constant'!N86)+('[9]oda contribs constant'!$AC$105*'[9]wfp oda constant adj'!N86)+('[9]eu multilat shares constant'!K$72*'[9]eu total ha constant'!N86)+'[9]Imputed CERF'!N86</f>
        <v>6.350278261824914</v>
      </c>
      <c r="L182" s="71">
        <f>'[9]bilat constant'!O86+('[9]unhcr oda constant'!O86*'[9]oda contribs constant'!$AD$105)+('[9]oda contribs constant'!$AE$105*'[9]unrwa oda constant'!O86)+('[9]oda contribs constant'!$AF$105*'[9]wfp oda constant adj'!O86)+('[9]eu multilat shares constant'!L$72*'[9]eu total ha constant'!O86)+'[9]Imputed CERF'!O86</f>
        <v>10.896381952302802</v>
      </c>
      <c r="M182" s="71">
        <f>'[9]bilat constant'!P86+('[9]unhcr oda constant'!P86*'[9]oda contribs constant'!$AG$105)+('[9]oda contribs constant'!$AH$105*'[9]unrwa oda constant'!P86)+('[9]oda contribs constant'!$AI$105*'[9]wfp oda constant adj'!P86)+('[9]eu multilat shares constant'!M$72*'[9]eu total ha constant'!P86)+'[9]Imputed CERF'!P86</f>
        <v>12.457526317971526</v>
      </c>
      <c r="N182" s="71">
        <f>'[9]bilat constant'!Q86+('[9]unhcr oda constant'!Q86*'[9]oda contribs constant'!$AJ$105)+('[9]oda contribs constant'!$AK$105*'[9]unrwa oda constant'!Q86)+('[9]oda contribs constant'!$AL$105*'[9]wfp oda constant adj'!Q86)+('[9]eu multilat shares constant'!N$72*'[9]eu total ha constant'!Q86)+'[9]Imputed CERF'!Q86</f>
        <v>14.472781822469884</v>
      </c>
      <c r="O182" s="71">
        <f>'[9]bilat constant'!R86+('[9]unhcr oda constant'!R86*'[9]oda contribs constant'!$AM$105)+('[9]oda contribs constant'!$AN$105*'[9]unrwa oda constant'!R86)+('[9]oda contribs constant'!$AO$105*'[9]wfp oda constant adj'!R86)+('[9]eu multilat shares constant'!O$72*'[9]eu total ha constant'!R86)+'[9]Imputed CERF'!R86</f>
        <v>15.745413220226002</v>
      </c>
      <c r="P182" s="71">
        <f>'[9]bilat constant'!S86+('[9]unhcr oda constant'!S86*'[9]oda contribs constant'!$AP$105)+('[9]oda contribs constant'!$AQ$105*'[9]unrwa oda constant'!S86)+('[9]oda contribs constant'!$AR$105*'[9]wfp oda constant adj'!S86)+('[9]eu multilat shares constant'!P$72*'[9]eu total ha constant'!S86)+'[9]Imputed CERF'!S86</f>
        <v>17.154235967856888</v>
      </c>
      <c r="Q182" s="71">
        <f>'[9]bilat constant'!T86+('[9]unhcr oda constant'!T86*'[9]oda contribs constant'!$AS$105)+('[9]oda contribs constant'!$AT$105*'[9]unrwa oda constant'!T86)+('[9]oda contribs constant'!$AU$105*'[9]wfp oda constant adj'!T86)+('[9]eu multilat shares constant'!Q$72*'[9]eu total ha constant'!T86)+'[9]Imputed CERF'!T86</f>
        <v>11.910988877167991</v>
      </c>
      <c r="S182" s="74">
        <f t="shared" si="3"/>
        <v>-0.30565319845859307</v>
      </c>
    </row>
    <row r="183" spans="1:19" ht="13.5">
      <c r="A183" s="94" t="s">
        <v>39</v>
      </c>
      <c r="B183" s="91" t="s">
        <v>99</v>
      </c>
      <c r="C183" s="71">
        <f>'[9]bilat constant'!F27+('[9]unhcr oda constant'!F27*'[9]oda contribs constant'!$C$105)+('[9]oda contribs constant'!$D$105*'[9]unrwa oda constant'!F27)+('[9]oda contribs constant'!$E$105*'[9]wfp oda constant adj'!F27)+('[9]eu multilat shares constant'!C$72*'[9]eu total ha constant'!F27)+'[9]Imputed CERF'!F27</f>
        <v>0</v>
      </c>
      <c r="D183" s="71">
        <f>'[9]bilat constant'!G27+('[9]unhcr oda constant'!G27*'[9]oda contribs constant'!$F$105)+('[9]oda contribs constant'!$G$105*'[9]unrwa oda constant'!G27)+('[9]oda contribs constant'!$H$105*'[9]wfp oda constant adj'!G27)+('[9]eu multilat shares constant'!D$72*'[9]eu total ha constant'!G27)+'[9]Imputed CERF'!G27</f>
        <v>0</v>
      </c>
      <c r="E183" s="71">
        <f>'[9]bilat constant'!H27+('[9]unhcr oda constant'!H27*'[9]oda contribs constant'!$I$105)+('[9]oda contribs constant'!$J$105*'[9]unrwa oda constant'!H27)+('[9]oda contribs constant'!$K$105*'[9]wfp oda constant adj'!H27)+('[9]eu multilat shares constant'!E$72*'[9]eu total ha constant'!H27)+'[9]Imputed CERF'!H27</f>
        <v>0</v>
      </c>
      <c r="F183" s="71">
        <f>'[9]bilat constant'!I27+('[9]unhcr oda constant'!I27*'[9]oda contribs constant'!$L$105)+('[9]oda contribs constant'!$M$105*'[9]unrwa oda constant'!I27)+('[9]oda contribs constant'!$N$105*'[9]wfp oda constant adj'!I27)+('[9]eu multilat shares constant'!F$72*'[9]eu total ha constant'!I27)+'[9]Imputed CERF'!I27</f>
        <v>0</v>
      </c>
      <c r="G183" s="71">
        <f>'[9]bilat constant'!J27+('[9]unhcr oda constant'!J27*'[9]oda contribs constant'!$O$105)+('[9]oda contribs constant'!$P$105*'[9]unrwa oda constant'!J27)+('[9]oda contribs constant'!$Q$105*'[9]wfp oda constant adj'!J27)+('[9]eu multilat shares constant'!G$72*'[9]eu total ha constant'!J27)+'[9]Imputed CERF'!J27</f>
        <v>0</v>
      </c>
      <c r="H183" s="71">
        <f>'[9]bilat constant'!K27+('[9]unhcr oda constant'!K27*'[9]oda contribs constant'!$R$105)+('[9]oda contribs constant'!$S$105*'[9]unrwa oda constant'!K27)+('[9]oda contribs constant'!$T$105*'[9]wfp oda constant adj'!K27)+('[9]eu multilat shares constant'!H$72*'[9]eu total ha constant'!K27)+'[9]Imputed CERF'!K27</f>
        <v>0</v>
      </c>
      <c r="I183" s="71">
        <f>'[9]bilat constant'!L27+('[9]unhcr oda constant'!L27*'[9]oda contribs constant'!$U$105)+('[9]oda contribs constant'!$V$105*'[9]unrwa oda constant'!L27)+('[9]oda contribs constant'!$W$105*'[9]wfp oda constant adj'!L27)+('[9]eu multilat shares constant'!I$72*'[9]eu total ha constant'!L27)+'[9]Imputed CERF'!L27</f>
        <v>0</v>
      </c>
      <c r="J183" s="71">
        <f>'[9]bilat constant'!M27+('[9]unhcr oda constant'!M27*'[9]oda contribs constant'!$X$105)+('[9]oda contribs constant'!$Y$105*'[9]unrwa oda constant'!M27)+('[9]oda contribs constant'!$Z$105*'[9]wfp oda constant adj'!M27)+('[9]eu multilat shares constant'!J$72*'[9]eu total ha constant'!M27)+'[9]Imputed CERF'!M27</f>
        <v>0</v>
      </c>
      <c r="K183" s="71">
        <f>'[9]bilat constant'!N27+('[9]unhcr oda constant'!N27*'[9]oda contribs constant'!$AA$105)+('[9]oda contribs constant'!$AB$105*'[9]unrwa oda constant'!N27)+('[9]oda contribs constant'!$AC$105*'[9]wfp oda constant adj'!N27)+('[9]eu multilat shares constant'!K$72*'[9]eu total ha constant'!N27)+'[9]Imputed CERF'!N27</f>
        <v>0</v>
      </c>
      <c r="L183" s="71">
        <f>'[9]bilat constant'!O27+('[9]unhcr oda constant'!O27*'[9]oda contribs constant'!$AD$105)+('[9]oda contribs constant'!$AE$105*'[9]unrwa oda constant'!O27)+('[9]oda contribs constant'!$AF$105*'[9]wfp oda constant adj'!O27)+('[9]eu multilat shares constant'!L$72*'[9]eu total ha constant'!O27)+'[9]Imputed CERF'!O27</f>
        <v>0</v>
      </c>
      <c r="M183" s="71">
        <f>'[9]bilat constant'!P27+('[9]unhcr oda constant'!P27*'[9]oda contribs constant'!$AG$105)+('[9]oda contribs constant'!$AH$105*'[9]unrwa oda constant'!P27)+('[9]oda contribs constant'!$AI$105*'[9]wfp oda constant adj'!P27)+('[9]eu multilat shares constant'!M$72*'[9]eu total ha constant'!P27)+'[9]Imputed CERF'!P27</f>
        <v>0.07167757649566145</v>
      </c>
      <c r="N183" s="71">
        <f>'[9]bilat constant'!Q27+('[9]unhcr oda constant'!Q27*'[9]oda contribs constant'!$AJ$105)+('[9]oda contribs constant'!$AK$105*'[9]unrwa oda constant'!Q27)+('[9]oda contribs constant'!$AL$105*'[9]wfp oda constant adj'!Q27)+('[9]eu multilat shares constant'!N$72*'[9]eu total ha constant'!Q27)+'[9]Imputed CERF'!Q27</f>
        <v>0.028887517823845566</v>
      </c>
      <c r="O183" s="71">
        <f>'[9]bilat constant'!R27+('[9]unhcr oda constant'!R27*'[9]oda contribs constant'!$AM$105)+('[9]oda contribs constant'!$AN$105*'[9]unrwa oda constant'!R27)+('[9]oda contribs constant'!$AO$105*'[9]wfp oda constant adj'!R27)+('[9]eu multilat shares constant'!O$72*'[9]eu total ha constant'!R27)+'[9]Imputed CERF'!R27</f>
        <v>0.029613510880155895</v>
      </c>
      <c r="P183" s="71">
        <f>'[9]bilat constant'!S27+('[9]unhcr oda constant'!S27*'[9]oda contribs constant'!$AP$105)+('[9]oda contribs constant'!$AQ$105*'[9]unrwa oda constant'!S27)+('[9]oda contribs constant'!$AR$105*'[9]wfp oda constant adj'!S27)+('[9]eu multilat shares constant'!P$72*'[9]eu total ha constant'!S27)+'[9]Imputed CERF'!S27</f>
        <v>0.03729253301948476</v>
      </c>
      <c r="Q183" s="71">
        <f>'[9]bilat constant'!T27+('[9]unhcr oda constant'!T27*'[9]oda contribs constant'!$AS$105)+('[9]oda contribs constant'!$AT$105*'[9]unrwa oda constant'!T27)+('[9]oda contribs constant'!$AU$105*'[9]wfp oda constant adj'!T27)+('[9]eu multilat shares constant'!Q$72*'[9]eu total ha constant'!T27)+'[9]Imputed CERF'!T27</f>
        <v>0.06070595376823592</v>
      </c>
      <c r="S183" s="74">
        <f t="shared" si="3"/>
        <v>0.6278313338629484</v>
      </c>
    </row>
    <row r="184" spans="1:19" ht="13.5">
      <c r="A184" s="94" t="s">
        <v>197</v>
      </c>
      <c r="B184" s="91" t="s">
        <v>99</v>
      </c>
      <c r="C184" s="71">
        <f>'[9]bilat constant'!F196+('[9]unhcr oda constant'!F196*'[9]oda contribs constant'!$C$105)+('[9]oda contribs constant'!$D$105*'[9]unrwa oda constant'!F196)+('[9]oda contribs constant'!$E$105*'[9]wfp oda constant adj'!F196)+('[9]eu multilat shares constant'!C$72*'[9]eu total ha constant'!F196)+'[9]Imputed CERF'!F196</f>
        <v>0</v>
      </c>
      <c r="D184" s="71">
        <f>'[9]bilat constant'!G196+('[9]unhcr oda constant'!G196*'[9]oda contribs constant'!$F$105)+('[9]oda contribs constant'!$G$105*'[9]unrwa oda constant'!G196)+('[9]oda contribs constant'!$H$105*'[9]wfp oda constant adj'!G196)+('[9]eu multilat shares constant'!D$72*'[9]eu total ha constant'!G196)+'[9]Imputed CERF'!G196</f>
        <v>0</v>
      </c>
      <c r="E184" s="71">
        <f>'[9]bilat constant'!H196+('[9]unhcr oda constant'!H196*'[9]oda contribs constant'!$I$105)+('[9]oda contribs constant'!$J$105*'[9]unrwa oda constant'!H196)+('[9]oda contribs constant'!$K$105*'[9]wfp oda constant adj'!H196)+('[9]eu multilat shares constant'!E$72*'[9]eu total ha constant'!H196)+'[9]Imputed CERF'!H196</f>
        <v>0</v>
      </c>
      <c r="F184" s="71">
        <f>'[9]bilat constant'!I196+('[9]unhcr oda constant'!I196*'[9]oda contribs constant'!$L$105)+('[9]oda contribs constant'!$M$105*'[9]unrwa oda constant'!I196)+('[9]oda contribs constant'!$N$105*'[9]wfp oda constant adj'!I196)+('[9]eu multilat shares constant'!F$72*'[9]eu total ha constant'!I196)+'[9]Imputed CERF'!I196</f>
        <v>0</v>
      </c>
      <c r="G184" s="71">
        <f>'[9]bilat constant'!J196+('[9]unhcr oda constant'!J196*'[9]oda contribs constant'!$O$105)+('[9]oda contribs constant'!$P$105*'[9]unrwa oda constant'!J196)+('[9]oda contribs constant'!$Q$105*'[9]wfp oda constant adj'!J196)+('[9]eu multilat shares constant'!G$72*'[9]eu total ha constant'!J196)+'[9]Imputed CERF'!J196</f>
        <v>0</v>
      </c>
      <c r="H184" s="71">
        <f>'[9]bilat constant'!K196+('[9]unhcr oda constant'!K196*'[9]oda contribs constant'!$R$105)+('[9]oda contribs constant'!$S$105*'[9]unrwa oda constant'!K196)+('[9]oda contribs constant'!$T$105*'[9]wfp oda constant adj'!K196)+('[9]eu multilat shares constant'!H$72*'[9]eu total ha constant'!K196)+'[9]Imputed CERF'!K196</f>
        <v>0</v>
      </c>
      <c r="I184" s="71">
        <f>'[9]bilat constant'!L196+('[9]unhcr oda constant'!L196*'[9]oda contribs constant'!$U$105)+('[9]oda contribs constant'!$V$105*'[9]unrwa oda constant'!L196)+('[9]oda contribs constant'!$W$105*'[9]wfp oda constant adj'!L196)+('[9]eu multilat shares constant'!I$72*'[9]eu total ha constant'!L196)+'[9]Imputed CERF'!L196</f>
        <v>0</v>
      </c>
      <c r="J184" s="71">
        <f>'[9]bilat constant'!M196+('[9]unhcr oda constant'!M196*'[9]oda contribs constant'!$X$105)+('[9]oda contribs constant'!$Y$105*'[9]unrwa oda constant'!M196)+('[9]oda contribs constant'!$Z$105*'[9]wfp oda constant adj'!M196)+('[9]eu multilat shares constant'!J$72*'[9]eu total ha constant'!M196)+'[9]Imputed CERF'!M196</f>
        <v>0</v>
      </c>
      <c r="K184" s="71">
        <f>'[9]bilat constant'!N196+('[9]unhcr oda constant'!N196*'[9]oda contribs constant'!$AA$105)+('[9]oda contribs constant'!$AB$105*'[9]unrwa oda constant'!N196)+('[9]oda contribs constant'!$AC$105*'[9]wfp oda constant adj'!N196)+('[9]eu multilat shares constant'!K$72*'[9]eu total ha constant'!N196)+'[9]Imputed CERF'!N196</f>
        <v>0</v>
      </c>
      <c r="L184" s="71">
        <f>'[9]bilat constant'!O196+('[9]unhcr oda constant'!O196*'[9]oda contribs constant'!$AD$105)+('[9]oda contribs constant'!$AE$105*'[9]unrwa oda constant'!O196)+('[9]oda contribs constant'!$AF$105*'[9]wfp oda constant adj'!O196)+('[9]eu multilat shares constant'!L$72*'[9]eu total ha constant'!O196)+'[9]Imputed CERF'!O196</f>
        <v>0</v>
      </c>
      <c r="M184" s="71">
        <f>'[9]bilat constant'!P196+('[9]unhcr oda constant'!P196*'[9]oda contribs constant'!$AG$105)+('[9]oda contribs constant'!$AH$105*'[9]unrwa oda constant'!P196)+('[9]oda contribs constant'!$AI$105*'[9]wfp oda constant adj'!P196)+('[9]eu multilat shares constant'!M$72*'[9]eu total ha constant'!P196)+'[9]Imputed CERF'!P196</f>
        <v>0</v>
      </c>
      <c r="N184" s="71">
        <f>'[9]bilat constant'!Q196+('[9]unhcr oda constant'!Q196*'[9]oda contribs constant'!$AJ$105)+('[9]oda contribs constant'!$AK$105*'[9]unrwa oda constant'!Q196)+('[9]oda contribs constant'!$AL$105*'[9]wfp oda constant adj'!Q196)+('[9]eu multilat shares constant'!N$72*'[9]eu total ha constant'!Q196)+'[9]Imputed CERF'!Q196</f>
        <v>0</v>
      </c>
      <c r="O184" s="71">
        <f>'[9]bilat constant'!R196+('[9]unhcr oda constant'!R196*'[9]oda contribs constant'!$AM$105)+('[9]oda contribs constant'!$AN$105*'[9]unrwa oda constant'!R196)+('[9]oda contribs constant'!$AO$105*'[9]wfp oda constant adj'!R196)+('[9]eu multilat shares constant'!O$72*'[9]eu total ha constant'!R196)+'[9]Imputed CERF'!R196</f>
        <v>0</v>
      </c>
      <c r="P184" s="71">
        <f>'[9]bilat constant'!S196+('[9]unhcr oda constant'!S196*'[9]oda contribs constant'!$AP$105)+('[9]oda contribs constant'!$AQ$105*'[9]unrwa oda constant'!S196)+('[9]oda contribs constant'!$AR$105*'[9]wfp oda constant adj'!S196)+('[9]eu multilat shares constant'!P$72*'[9]eu total ha constant'!S196)+'[9]Imputed CERF'!S196</f>
        <v>0</v>
      </c>
      <c r="Q184" s="71">
        <f>'[9]bilat constant'!T196+('[9]unhcr oda constant'!T196*'[9]oda contribs constant'!$AS$105)+('[9]oda contribs constant'!$AT$105*'[9]unrwa oda constant'!T196)+('[9]oda contribs constant'!$AU$105*'[9]wfp oda constant adj'!T196)+('[9]eu multilat shares constant'!Q$72*'[9]eu total ha constant'!T196)+'[9]Imputed CERF'!T196</f>
        <v>0</v>
      </c>
      <c r="S184" s="74" t="e">
        <f t="shared" si="3"/>
        <v>#DIV/0!</v>
      </c>
    </row>
    <row r="185" spans="1:19" ht="13.5">
      <c r="A185" s="94" t="s">
        <v>75</v>
      </c>
      <c r="B185" s="91" t="s">
        <v>99</v>
      </c>
      <c r="C185" s="71">
        <f>'[9]bilat constant'!F136+('[9]unhcr oda constant'!F136*'[9]oda contribs constant'!$C$105)+('[9]oda contribs constant'!$D$105*'[9]unrwa oda constant'!F136)+('[9]oda contribs constant'!$E$105*'[9]wfp oda constant adj'!F136)+('[9]eu multilat shares constant'!C$72*'[9]eu total ha constant'!F136)+'[9]Imputed CERF'!F136</f>
        <v>0.00914250950982316</v>
      </c>
      <c r="D185" s="71">
        <f>'[9]bilat constant'!G136+('[9]unhcr oda constant'!G136*'[9]oda contribs constant'!$F$105)+('[9]oda contribs constant'!$G$105*'[9]unrwa oda constant'!G136)+('[9]oda contribs constant'!$H$105*'[9]wfp oda constant adj'!G136)+('[9]eu multilat shares constant'!D$72*'[9]eu total ha constant'!G136)+'[9]Imputed CERF'!G136</f>
        <v>0.0014169570267131243</v>
      </c>
      <c r="E185" s="71">
        <f>'[9]bilat constant'!H136+('[9]unhcr oda constant'!H136*'[9]oda contribs constant'!$I$105)+('[9]oda contribs constant'!$J$105*'[9]unrwa oda constant'!H136)+('[9]oda contribs constant'!$K$105*'[9]wfp oda constant adj'!H136)+('[9]eu multilat shares constant'!E$72*'[9]eu total ha constant'!H136)+'[9]Imputed CERF'!H136</f>
        <v>0.001974962991568514</v>
      </c>
      <c r="F185" s="71">
        <f>'[9]bilat constant'!I136+('[9]unhcr oda constant'!I136*'[9]oda contribs constant'!$L$105)+('[9]oda contribs constant'!$M$105*'[9]unrwa oda constant'!I136)+('[9]oda contribs constant'!$N$105*'[9]wfp oda constant adj'!I136)+('[9]eu multilat shares constant'!F$72*'[9]eu total ha constant'!I136)+'[9]Imputed CERF'!I136</f>
        <v>0.0965794011111281</v>
      </c>
      <c r="G185" s="71">
        <f>'[9]bilat constant'!J136+('[9]unhcr oda constant'!J136*'[9]oda contribs constant'!$O$105)+('[9]oda contribs constant'!$P$105*'[9]unrwa oda constant'!J136)+('[9]oda contribs constant'!$Q$105*'[9]wfp oda constant adj'!J136)+('[9]eu multilat shares constant'!G$72*'[9]eu total ha constant'!J136)+'[9]Imputed CERF'!J136</f>
        <v>0.019625967126183683</v>
      </c>
      <c r="H185" s="71">
        <f>'[9]bilat constant'!K136+('[9]unhcr oda constant'!K136*'[9]oda contribs constant'!$R$105)+('[9]oda contribs constant'!$S$105*'[9]unrwa oda constant'!K136)+('[9]oda contribs constant'!$T$105*'[9]wfp oda constant adj'!K136)+('[9]eu multilat shares constant'!H$72*'[9]eu total ha constant'!K136)+'[9]Imputed CERF'!K136</f>
        <v>0</v>
      </c>
      <c r="I185" s="71">
        <f>'[9]bilat constant'!L136+('[9]unhcr oda constant'!L136*'[9]oda contribs constant'!$U$105)+('[9]oda contribs constant'!$V$105*'[9]unrwa oda constant'!L136)+('[9]oda contribs constant'!$W$105*'[9]wfp oda constant adj'!L136)+('[9]eu multilat shares constant'!I$72*'[9]eu total ha constant'!L136)+'[9]Imputed CERF'!L136</f>
        <v>0.05</v>
      </c>
      <c r="J185" s="71">
        <f>'[9]bilat constant'!M136+('[9]unhcr oda constant'!M136*'[9]oda contribs constant'!$X$105)+('[9]oda contribs constant'!$Y$105*'[9]unrwa oda constant'!M136)+('[9]oda contribs constant'!$Z$105*'[9]wfp oda constant adj'!M136)+('[9]eu multilat shares constant'!J$72*'[9]eu total ha constant'!M136)+'[9]Imputed CERF'!M136</f>
        <v>0</v>
      </c>
      <c r="K185" s="71">
        <f>'[9]bilat constant'!N136+('[9]unhcr oda constant'!N136*'[9]oda contribs constant'!$AA$105)+('[9]oda contribs constant'!$AB$105*'[9]unrwa oda constant'!N136)+('[9]oda contribs constant'!$AC$105*'[9]wfp oda constant adj'!N136)+('[9]eu multilat shares constant'!K$72*'[9]eu total ha constant'!N136)+'[9]Imputed CERF'!N136</f>
        <v>0</v>
      </c>
      <c r="L185" s="71">
        <f>'[9]bilat constant'!O136+('[9]unhcr oda constant'!O136*'[9]oda contribs constant'!$AD$105)+('[9]oda contribs constant'!$AE$105*'[9]unrwa oda constant'!O136)+('[9]oda contribs constant'!$AF$105*'[9]wfp oda constant adj'!O136)+('[9]eu multilat shares constant'!L$72*'[9]eu total ha constant'!O136)+'[9]Imputed CERF'!O136</f>
        <v>0</v>
      </c>
      <c r="M185" s="71">
        <f>'[9]bilat constant'!P136+('[9]unhcr oda constant'!P136*'[9]oda contribs constant'!$AG$105)+('[9]oda contribs constant'!$AH$105*'[9]unrwa oda constant'!P136)+('[9]oda contribs constant'!$AI$105*'[9]wfp oda constant adj'!P136)+('[9]eu multilat shares constant'!M$72*'[9]eu total ha constant'!P136)+'[9]Imputed CERF'!P136</f>
        <v>0.06</v>
      </c>
      <c r="N185" s="71">
        <f>'[9]bilat constant'!Q136+('[9]unhcr oda constant'!Q136*'[9]oda contribs constant'!$AJ$105)+('[9]oda contribs constant'!$AK$105*'[9]unrwa oda constant'!Q136)+('[9]oda contribs constant'!$AL$105*'[9]wfp oda constant adj'!Q136)+('[9]eu multilat shares constant'!N$72*'[9]eu total ha constant'!Q136)+'[9]Imputed CERF'!Q136</f>
        <v>0</v>
      </c>
      <c r="O185" s="71">
        <f>'[9]bilat constant'!R136+('[9]unhcr oda constant'!R136*'[9]oda contribs constant'!$AM$105)+('[9]oda contribs constant'!$AN$105*'[9]unrwa oda constant'!R136)+('[9]oda contribs constant'!$AO$105*'[9]wfp oda constant adj'!R136)+('[9]eu multilat shares constant'!O$72*'[9]eu total ha constant'!R136)+'[9]Imputed CERF'!R136</f>
        <v>0.05</v>
      </c>
      <c r="P185" s="71">
        <f>'[9]bilat constant'!S136+('[9]unhcr oda constant'!S136*'[9]oda contribs constant'!$AP$105)+('[9]oda contribs constant'!$AQ$105*'[9]unrwa oda constant'!S136)+('[9]oda contribs constant'!$AR$105*'[9]wfp oda constant adj'!S136)+('[9]eu multilat shares constant'!P$72*'[9]eu total ha constant'!S136)+'[9]Imputed CERF'!S136</f>
        <v>0</v>
      </c>
      <c r="Q185" s="71">
        <f>'[9]bilat constant'!T136+('[9]unhcr oda constant'!T136*'[9]oda contribs constant'!$AS$105)+('[9]oda contribs constant'!$AT$105*'[9]unrwa oda constant'!T136)+('[9]oda contribs constant'!$AU$105*'[9]wfp oda constant adj'!T136)+('[9]eu multilat shares constant'!Q$72*'[9]eu total ha constant'!T136)+'[9]Imputed CERF'!T136</f>
        <v>0.04677808974900331</v>
      </c>
      <c r="S185" s="74" t="e">
        <f t="shared" si="3"/>
        <v>#DIV/0!</v>
      </c>
    </row>
    <row r="186" spans="1:19" ht="13.5">
      <c r="A186" s="94" t="s">
        <v>198</v>
      </c>
      <c r="B186" s="91" t="s">
        <v>99</v>
      </c>
      <c r="C186" s="71">
        <f>'[9]bilat constant'!F179+('[9]unhcr oda constant'!F179*'[9]oda contribs constant'!$C$105)+('[9]oda contribs constant'!$D$105*'[9]unrwa oda constant'!F179)+('[9]oda contribs constant'!$E$105*'[9]wfp oda constant adj'!F179)+('[9]eu multilat shares constant'!C$72*'[9]eu total ha constant'!F179)+'[9]Imputed CERF'!F179</f>
        <v>0.009749633442685203</v>
      </c>
      <c r="D186" s="71">
        <f>'[9]bilat constant'!G179+('[9]unhcr oda constant'!G179*'[9]oda contribs constant'!$F$105)+('[9]oda contribs constant'!$G$105*'[9]unrwa oda constant'!G179)+('[9]oda contribs constant'!$H$105*'[9]wfp oda constant adj'!G179)+('[9]eu multilat shares constant'!D$72*'[9]eu total ha constant'!G179)+'[9]Imputed CERF'!G179</f>
        <v>0.033267495305851214</v>
      </c>
      <c r="E186" s="71">
        <f>'[9]bilat constant'!H179+('[9]unhcr oda constant'!H179*'[9]oda contribs constant'!$I$105)+('[9]oda contribs constant'!$J$105*'[9]unrwa oda constant'!H179)+('[9]oda contribs constant'!$K$105*'[9]wfp oda constant adj'!H179)+('[9]eu multilat shares constant'!E$72*'[9]eu total ha constant'!H179)+'[9]Imputed CERF'!H179</f>
        <v>0.014763146038488769</v>
      </c>
      <c r="F186" s="71">
        <f>'[9]bilat constant'!I179+('[9]unhcr oda constant'!I179*'[9]oda contribs constant'!$L$105)+('[9]oda contribs constant'!$M$105*'[9]unrwa oda constant'!I179)+('[9]oda contribs constant'!$N$105*'[9]wfp oda constant adj'!I179)+('[9]eu multilat shares constant'!F$72*'[9]eu total ha constant'!I179)+'[9]Imputed CERF'!I179</f>
        <v>0.16387632485857337</v>
      </c>
      <c r="G186" s="71">
        <f>'[9]bilat constant'!J179+('[9]unhcr oda constant'!J179*'[9]oda contribs constant'!$O$105)+('[9]oda contribs constant'!$P$105*'[9]unrwa oda constant'!J179)+('[9]oda contribs constant'!$Q$105*'[9]wfp oda constant adj'!J179)+('[9]eu multilat shares constant'!G$72*'[9]eu total ha constant'!J179)+'[9]Imputed CERF'!J179</f>
        <v>0.006280189295039164</v>
      </c>
      <c r="H186" s="71">
        <f>'[9]bilat constant'!K179+('[9]unhcr oda constant'!K179*'[9]oda contribs constant'!$R$105)+('[9]oda contribs constant'!$S$105*'[9]unrwa oda constant'!K179)+('[9]oda contribs constant'!$T$105*'[9]wfp oda constant adj'!K179)+('[9]eu multilat shares constant'!H$72*'[9]eu total ha constant'!K179)+'[9]Imputed CERF'!K179</f>
        <v>0.017147643979057593</v>
      </c>
      <c r="I186" s="71">
        <f>'[9]bilat constant'!L179+('[9]unhcr oda constant'!L179*'[9]oda contribs constant'!$U$105)+('[9]oda contribs constant'!$V$105*'[9]unrwa oda constant'!L179)+('[9]oda contribs constant'!$W$105*'[9]wfp oda constant adj'!L179)+('[9]eu multilat shares constant'!I$72*'[9]eu total ha constant'!L179)+'[9]Imputed CERF'!L179</f>
        <v>0.013637284456770772</v>
      </c>
      <c r="J186" s="71">
        <f>'[9]bilat constant'!M179+('[9]unhcr oda constant'!M179*'[9]oda contribs constant'!$X$105)+('[9]oda contribs constant'!$Y$105*'[9]unrwa oda constant'!M179)+('[9]oda contribs constant'!$Z$105*'[9]wfp oda constant adj'!M179)+('[9]eu multilat shares constant'!J$72*'[9]eu total ha constant'!M179)+'[9]Imputed CERF'!M179</f>
        <v>0.11585038623119664</v>
      </c>
      <c r="K186" s="71">
        <f>'[9]bilat constant'!N179+('[9]unhcr oda constant'!N179*'[9]oda contribs constant'!$AA$105)+('[9]oda contribs constant'!$AB$105*'[9]unrwa oda constant'!N179)+('[9]oda contribs constant'!$AC$105*'[9]wfp oda constant adj'!N179)+('[9]eu multilat shares constant'!K$72*'[9]eu total ha constant'!N179)+'[9]Imputed CERF'!N179</f>
        <v>0.06749668956521203</v>
      </c>
      <c r="L186" s="71">
        <f>'[9]bilat constant'!O179+('[9]unhcr oda constant'!O179*'[9]oda contribs constant'!$AD$105)+('[9]oda contribs constant'!$AE$105*'[9]unrwa oda constant'!O179)+('[9]oda contribs constant'!$AF$105*'[9]wfp oda constant adj'!O179)+('[9]eu multilat shares constant'!L$72*'[9]eu total ha constant'!O179)+'[9]Imputed CERF'!O179</f>
        <v>0.04183490139529937</v>
      </c>
      <c r="M186" s="71">
        <f>'[9]bilat constant'!P179+('[9]unhcr oda constant'!P179*'[9]oda contribs constant'!$AG$105)+('[9]oda contribs constant'!$AH$105*'[9]unrwa oda constant'!P179)+('[9]oda contribs constant'!$AI$105*'[9]wfp oda constant adj'!P179)+('[9]eu multilat shares constant'!M$72*'[9]eu total ha constant'!P179)+'[9]Imputed CERF'!P179</f>
        <v>0.06205525909689322</v>
      </c>
      <c r="N186" s="71">
        <f>'[9]bilat constant'!Q179+('[9]unhcr oda constant'!Q179*'[9]oda contribs constant'!$AJ$105)+('[9]oda contribs constant'!$AK$105*'[9]unrwa oda constant'!Q179)+('[9]oda contribs constant'!$AL$105*'[9]wfp oda constant adj'!Q179)+('[9]eu multilat shares constant'!N$72*'[9]eu total ha constant'!Q179)+'[9]Imputed CERF'!Q179</f>
        <v>0.0066238894373149065</v>
      </c>
      <c r="O186" s="71">
        <f>'[9]bilat constant'!R179+('[9]unhcr oda constant'!R179*'[9]oda contribs constant'!$AM$105)+('[9]oda contribs constant'!$AN$105*'[9]unrwa oda constant'!R179)+('[9]oda contribs constant'!$AO$105*'[9]wfp oda constant adj'!R179)+('[9]eu multilat shares constant'!O$72*'[9]eu total ha constant'!R179)+'[9]Imputed CERF'!R179</f>
        <v>0.1851778965836628</v>
      </c>
      <c r="P186" s="71">
        <f>'[9]bilat constant'!S179+('[9]unhcr oda constant'!S179*'[9]oda contribs constant'!$AP$105)+('[9]oda contribs constant'!$AQ$105*'[9]unrwa oda constant'!S179)+('[9]oda contribs constant'!$AR$105*'[9]wfp oda constant adj'!S179)+('[9]eu multilat shares constant'!P$72*'[9]eu total ha constant'!S179)+'[9]Imputed CERF'!S179</f>
        <v>0.18947024534481088</v>
      </c>
      <c r="Q186" s="71">
        <f>'[9]bilat constant'!T179+('[9]unhcr oda constant'!T179*'[9]oda contribs constant'!$AS$105)+('[9]oda contribs constant'!$AT$105*'[9]unrwa oda constant'!T179)+('[9]oda contribs constant'!$AU$105*'[9]wfp oda constant adj'!T179)+('[9]eu multilat shares constant'!Q$72*'[9]eu total ha constant'!T179)+'[9]Imputed CERF'!T179</f>
        <v>0.04607763975571658</v>
      </c>
      <c r="S186" s="74">
        <f t="shared" si="3"/>
        <v>-0.7568080430156126</v>
      </c>
    </row>
    <row r="187" spans="1:19" ht="13.5">
      <c r="A187" s="94" t="s">
        <v>199</v>
      </c>
      <c r="B187" s="91" t="s">
        <v>99</v>
      </c>
      <c r="C187" s="71">
        <f>'[9]bilat constant'!F218+('[9]unhcr oda constant'!F218*'[9]oda contribs constant'!$C$105)+('[9]oda contribs constant'!$D$105*'[9]unrwa oda constant'!F218)+('[9]oda contribs constant'!$E$105*'[9]wfp oda constant adj'!F218)+('[9]eu multilat shares constant'!C$72*'[9]eu total ha constant'!F218)+'[9]Imputed CERF'!F218</f>
        <v>0</v>
      </c>
      <c r="D187" s="71">
        <f>'[9]bilat constant'!G218+('[9]unhcr oda constant'!G218*'[9]oda contribs constant'!$F$105)+('[9]oda contribs constant'!$G$105*'[9]unrwa oda constant'!G218)+('[9]oda contribs constant'!$H$105*'[9]wfp oda constant adj'!G218)+('[9]eu multilat shares constant'!D$72*'[9]eu total ha constant'!G218)+'[9]Imputed CERF'!G218</f>
        <v>0</v>
      </c>
      <c r="E187" s="71">
        <f>'[9]bilat constant'!H218+('[9]unhcr oda constant'!H218*'[9]oda contribs constant'!$I$105)+('[9]oda contribs constant'!$J$105*'[9]unrwa oda constant'!H218)+('[9]oda contribs constant'!$K$105*'[9]wfp oda constant adj'!H218)+('[9]eu multilat shares constant'!E$72*'[9]eu total ha constant'!H218)+'[9]Imputed CERF'!H218</f>
        <v>0</v>
      </c>
      <c r="F187" s="71">
        <f>'[9]bilat constant'!I218+('[9]unhcr oda constant'!I218*'[9]oda contribs constant'!$L$105)+('[9]oda contribs constant'!$M$105*'[9]unrwa oda constant'!I218)+('[9]oda contribs constant'!$N$105*'[9]wfp oda constant adj'!I218)+('[9]eu multilat shares constant'!F$72*'[9]eu total ha constant'!I218)+'[9]Imputed CERF'!I218</f>
        <v>0</v>
      </c>
      <c r="G187" s="71">
        <f>'[9]bilat constant'!J218+('[9]unhcr oda constant'!J218*'[9]oda contribs constant'!$O$105)+('[9]oda contribs constant'!$P$105*'[9]unrwa oda constant'!J218)+('[9]oda contribs constant'!$Q$105*'[9]wfp oda constant adj'!J218)+('[9]eu multilat shares constant'!G$72*'[9]eu total ha constant'!J218)+'[9]Imputed CERF'!J218</f>
        <v>0</v>
      </c>
      <c r="H187" s="71">
        <f>'[9]bilat constant'!K218+('[9]unhcr oda constant'!K218*'[9]oda contribs constant'!$R$105)+('[9]oda contribs constant'!$S$105*'[9]unrwa oda constant'!K218)+('[9]oda contribs constant'!$T$105*'[9]wfp oda constant adj'!K218)+('[9]eu multilat shares constant'!H$72*'[9]eu total ha constant'!K218)+'[9]Imputed CERF'!K218</f>
        <v>0.031554956858561814</v>
      </c>
      <c r="I187" s="71">
        <f>'[9]bilat constant'!L218+('[9]unhcr oda constant'!L218*'[9]oda contribs constant'!$U$105)+('[9]oda contribs constant'!$V$105*'[9]unrwa oda constant'!L218)+('[9]oda contribs constant'!$W$105*'[9]wfp oda constant adj'!L218)+('[9]eu multilat shares constant'!I$72*'[9]eu total ha constant'!L218)+'[9]Imputed CERF'!L218</f>
        <v>0.07178523778396627</v>
      </c>
      <c r="J187" s="71">
        <f>'[9]bilat constant'!M218+('[9]unhcr oda constant'!M218*'[9]oda contribs constant'!$X$105)+('[9]oda contribs constant'!$Y$105*'[9]unrwa oda constant'!M218)+('[9]oda contribs constant'!$Z$105*'[9]wfp oda constant adj'!M218)+('[9]eu multilat shares constant'!J$72*'[9]eu total ha constant'!M218)+'[9]Imputed CERF'!M218</f>
        <v>0.006460098460380672</v>
      </c>
      <c r="K187" s="71">
        <f>'[9]bilat constant'!N218+('[9]unhcr oda constant'!N218*'[9]oda contribs constant'!$AA$105)+('[9]oda contribs constant'!$AB$105*'[9]unrwa oda constant'!N218)+('[9]oda contribs constant'!$AC$105*'[9]wfp oda constant adj'!N218)+('[9]eu multilat shares constant'!K$72*'[9]eu total ha constant'!N218)+'[9]Imputed CERF'!N218</f>
        <v>0</v>
      </c>
      <c r="L187" s="71">
        <f>'[9]bilat constant'!O218+('[9]unhcr oda constant'!O218*'[9]oda contribs constant'!$AD$105)+('[9]oda contribs constant'!$AE$105*'[9]unrwa oda constant'!O218)+('[9]oda contribs constant'!$AF$105*'[9]wfp oda constant adj'!O218)+('[9]eu multilat shares constant'!L$72*'[9]eu total ha constant'!O218)+'[9]Imputed CERF'!O218</f>
        <v>0</v>
      </c>
      <c r="M187" s="71">
        <f>'[9]bilat constant'!P218+('[9]unhcr oda constant'!P218*'[9]oda contribs constant'!$AG$105)+('[9]oda contribs constant'!$AH$105*'[9]unrwa oda constant'!P218)+('[9]oda contribs constant'!$AI$105*'[9]wfp oda constant adj'!P218)+('[9]eu multilat shares constant'!M$72*'[9]eu total ha constant'!P218)+'[9]Imputed CERF'!P218</f>
        <v>0</v>
      </c>
      <c r="N187" s="71">
        <f>'[9]bilat constant'!Q218+('[9]unhcr oda constant'!Q218*'[9]oda contribs constant'!$AJ$105)+('[9]oda contribs constant'!$AK$105*'[9]unrwa oda constant'!Q218)+('[9]oda contribs constant'!$AL$105*'[9]wfp oda constant adj'!Q218)+('[9]eu multilat shares constant'!N$72*'[9]eu total ha constant'!Q218)+'[9]Imputed CERF'!Q218</f>
        <v>0</v>
      </c>
      <c r="O187" s="71">
        <f>'[9]bilat constant'!R218+('[9]unhcr oda constant'!R218*'[9]oda contribs constant'!$AM$105)+('[9]oda contribs constant'!$AN$105*'[9]unrwa oda constant'!R218)+('[9]oda contribs constant'!$AO$105*'[9]wfp oda constant adj'!R218)+('[9]eu multilat shares constant'!O$72*'[9]eu total ha constant'!R218)+'[9]Imputed CERF'!R218</f>
        <v>0</v>
      </c>
      <c r="P187" s="71">
        <f>'[9]bilat constant'!S218+('[9]unhcr oda constant'!S218*'[9]oda contribs constant'!$AP$105)+('[9]oda contribs constant'!$AQ$105*'[9]unrwa oda constant'!S218)+('[9]oda contribs constant'!$AR$105*'[9]wfp oda constant adj'!S218)+('[9]eu multilat shares constant'!P$72*'[9]eu total ha constant'!S218)+'[9]Imputed CERF'!S218</f>
        <v>0</v>
      </c>
      <c r="Q187" s="71">
        <f>'[9]bilat constant'!T218+('[9]unhcr oda constant'!T218*'[9]oda contribs constant'!$AS$105)+('[9]oda contribs constant'!$AT$105*'[9]unrwa oda constant'!T218)+('[9]oda contribs constant'!$AU$105*'[9]wfp oda constant adj'!T218)+('[9]eu multilat shares constant'!Q$72*'[9]eu total ha constant'!T218)+'[9]Imputed CERF'!T218</f>
        <v>0</v>
      </c>
      <c r="S187" s="74" t="e">
        <f t="shared" si="3"/>
        <v>#DIV/0!</v>
      </c>
    </row>
    <row r="188" spans="1:19" ht="13.5">
      <c r="A188" s="94" t="s">
        <v>200</v>
      </c>
      <c r="B188" s="91" t="s">
        <v>99</v>
      </c>
      <c r="C188" s="71">
        <f>'[9]bilat constant'!F137+('[9]unhcr oda constant'!F137*'[9]oda contribs constant'!$C$105)+('[9]oda contribs constant'!$D$105*'[9]unrwa oda constant'!F137)+('[9]oda contribs constant'!$E$105*'[9]wfp oda constant adj'!F137)+('[9]eu multilat shares constant'!C$72*'[9]eu total ha constant'!F137)+'[9]Imputed CERF'!F137</f>
        <v>0.09795545903381955</v>
      </c>
      <c r="D188" s="71">
        <f>'[9]bilat constant'!G137+('[9]unhcr oda constant'!G137*'[9]oda contribs constant'!$F$105)+('[9]oda contribs constant'!$G$105*'[9]unrwa oda constant'!G137)+('[9]oda contribs constant'!$H$105*'[9]wfp oda constant adj'!G137)+('[9]eu multilat shares constant'!D$72*'[9]eu total ha constant'!G137)+'[9]Imputed CERF'!G137</f>
        <v>0.014081010452961673</v>
      </c>
      <c r="E188" s="71">
        <f>'[9]bilat constant'!H137+('[9]unhcr oda constant'!H137*'[9]oda contribs constant'!$I$105)+('[9]oda contribs constant'!$J$105*'[9]unrwa oda constant'!H137)+('[9]oda contribs constant'!$K$105*'[9]wfp oda constant adj'!H137)+('[9]eu multilat shares constant'!E$72*'[9]eu total ha constant'!H137)+'[9]Imputed CERF'!H137</f>
        <v>0.02741713329471584</v>
      </c>
      <c r="F188" s="71">
        <f>'[9]bilat constant'!I137+('[9]unhcr oda constant'!I137*'[9]oda contribs constant'!$L$105)+('[9]oda contribs constant'!$M$105*'[9]unrwa oda constant'!I137)+('[9]oda contribs constant'!$N$105*'[9]wfp oda constant adj'!I137)+('[9]eu multilat shares constant'!F$72*'[9]eu total ha constant'!I137)+'[9]Imputed CERF'!I137</f>
        <v>0.02269068209896612</v>
      </c>
      <c r="G188" s="71">
        <f>'[9]bilat constant'!J137+('[9]unhcr oda constant'!J137*'[9]oda contribs constant'!$O$105)+('[9]oda contribs constant'!$P$105*'[9]unrwa oda constant'!J137)+('[9]oda contribs constant'!$Q$105*'[9]wfp oda constant adj'!J137)+('[9]eu multilat shares constant'!G$72*'[9]eu total ha constant'!J137)+'[9]Imputed CERF'!J137</f>
        <v>0.350378590078329</v>
      </c>
      <c r="H188" s="71">
        <f>'[9]bilat constant'!K137+('[9]unhcr oda constant'!K137*'[9]oda contribs constant'!$R$105)+('[9]oda contribs constant'!$S$105*'[9]unrwa oda constant'!K137)+('[9]oda contribs constant'!$T$105*'[9]wfp oda constant adj'!K137)+('[9]eu multilat shares constant'!H$72*'[9]eu total ha constant'!K137)+'[9]Imputed CERF'!K137</f>
        <v>5.012995027988275</v>
      </c>
      <c r="I188" s="71">
        <f>'[9]bilat constant'!L137+('[9]unhcr oda constant'!L137*'[9]oda contribs constant'!$U$105)+('[9]oda contribs constant'!$V$105*'[9]unrwa oda constant'!L137)+('[9]oda contribs constant'!$W$105*'[9]wfp oda constant adj'!L137)+('[9]eu multilat shares constant'!I$72*'[9]eu total ha constant'!L137)+'[9]Imputed CERF'!L137</f>
        <v>0.6188397627884381</v>
      </c>
      <c r="J188" s="71">
        <f>'[9]bilat constant'!M137+('[9]unhcr oda constant'!M137*'[9]oda contribs constant'!$X$105)+('[9]oda contribs constant'!$Y$105*'[9]unrwa oda constant'!M137)+('[9]oda contribs constant'!$Z$105*'[9]wfp oda constant adj'!M137)+('[9]eu multilat shares constant'!J$72*'[9]eu total ha constant'!M137)+'[9]Imputed CERF'!M137</f>
        <v>0.18643907744309868</v>
      </c>
      <c r="K188" s="71">
        <f>'[9]bilat constant'!N137+('[9]unhcr oda constant'!N137*'[9]oda contribs constant'!$AA$105)+('[9]oda contribs constant'!$AB$105*'[9]unrwa oda constant'!N137)+('[9]oda contribs constant'!$AC$105*'[9]wfp oda constant adj'!N137)+('[9]eu multilat shares constant'!K$72*'[9]eu total ha constant'!N137)+'[9]Imputed CERF'!N137</f>
        <v>-0.0285946988679786</v>
      </c>
      <c r="L188" s="71">
        <f>'[9]bilat constant'!O137+('[9]unhcr oda constant'!O137*'[9]oda contribs constant'!$AD$105)+('[9]oda contribs constant'!$AE$105*'[9]unrwa oda constant'!O137)+('[9]oda contribs constant'!$AF$105*'[9]wfp oda constant adj'!O137)+('[9]eu multilat shares constant'!L$72*'[9]eu total ha constant'!O137)+'[9]Imputed CERF'!O137</f>
        <v>1.0598431883011312</v>
      </c>
      <c r="M188" s="71">
        <f>'[9]bilat constant'!P137+('[9]unhcr oda constant'!P137*'[9]oda contribs constant'!$AG$105)+('[9]oda contribs constant'!$AH$105*'[9]unrwa oda constant'!P137)+('[9]oda contribs constant'!$AI$105*'[9]wfp oda constant adj'!P137)+('[9]eu multilat shares constant'!M$72*'[9]eu total ha constant'!P137)+'[9]Imputed CERF'!P137</f>
        <v>3.7821545659677698</v>
      </c>
      <c r="N188" s="71">
        <f>'[9]bilat constant'!Q137+('[9]unhcr oda constant'!Q137*'[9]oda contribs constant'!$AJ$105)+('[9]oda contribs constant'!$AK$105*'[9]unrwa oda constant'!Q137)+('[9]oda contribs constant'!$AL$105*'[9]wfp oda constant adj'!Q137)+('[9]eu multilat shares constant'!N$72*'[9]eu total ha constant'!Q137)+'[9]Imputed CERF'!Q137</f>
        <v>2.3847374454661843</v>
      </c>
      <c r="O188" s="71">
        <f>'[9]bilat constant'!R137+('[9]unhcr oda constant'!R137*'[9]oda contribs constant'!$AM$105)+('[9]oda contribs constant'!$AN$105*'[9]unrwa oda constant'!R137)+('[9]oda contribs constant'!$AO$105*'[9]wfp oda constant adj'!R137)+('[9]eu multilat shares constant'!O$72*'[9]eu total ha constant'!R137)+'[9]Imputed CERF'!R137</f>
        <v>2.964246522632434</v>
      </c>
      <c r="P188" s="71">
        <f>'[9]bilat constant'!S137+('[9]unhcr oda constant'!S137*'[9]oda contribs constant'!$AP$105)+('[9]oda contribs constant'!$AQ$105*'[9]unrwa oda constant'!S137)+('[9]oda contribs constant'!$AR$105*'[9]wfp oda constant adj'!S137)+('[9]eu multilat shares constant'!P$72*'[9]eu total ha constant'!S137)+'[9]Imputed CERF'!S137</f>
        <v>0.42979588578483763</v>
      </c>
      <c r="Q188" s="71">
        <f>'[9]bilat constant'!T137+('[9]unhcr oda constant'!T137*'[9]oda contribs constant'!$AS$105)+('[9]oda contribs constant'!$AT$105*'[9]unrwa oda constant'!T137)+('[9]oda contribs constant'!$AU$105*'[9]wfp oda constant adj'!T137)+('[9]eu multilat shares constant'!Q$72*'[9]eu total ha constant'!T137)+'[9]Imputed CERF'!T137</f>
        <v>0.24258437078524114</v>
      </c>
      <c r="S188" s="74">
        <f t="shared" si="3"/>
        <v>-0.43558238036116853</v>
      </c>
    </row>
    <row r="189" spans="1:19" ht="13.5">
      <c r="A189" s="94" t="s">
        <v>40</v>
      </c>
      <c r="B189" s="91" t="s">
        <v>99</v>
      </c>
      <c r="C189" s="71">
        <f>'[9]bilat constant'!F159+('[9]unhcr oda constant'!F159*'[9]oda contribs constant'!$C$105)+('[9]oda contribs constant'!$D$105*'[9]unrwa oda constant'!F159)+('[9]oda contribs constant'!$E$105*'[9]wfp oda constant adj'!F159)+('[9]eu multilat shares constant'!C$72*'[9]eu total ha constant'!F159)+'[9]Imputed CERF'!F159</f>
        <v>1.0711401155650204</v>
      </c>
      <c r="D189" s="71">
        <f>'[9]bilat constant'!G159+('[9]unhcr oda constant'!G159*'[9]oda contribs constant'!$F$105)+('[9]oda contribs constant'!$G$105*'[9]unrwa oda constant'!G159)+('[9]oda contribs constant'!$H$105*'[9]wfp oda constant adj'!G159)+('[9]eu multilat shares constant'!D$72*'[9]eu total ha constant'!G159)+'[9]Imputed CERF'!G159</f>
        <v>2.5049842954751185</v>
      </c>
      <c r="E189" s="71">
        <f>'[9]bilat constant'!H159+('[9]unhcr oda constant'!H159*'[9]oda contribs constant'!$I$105)+('[9]oda contribs constant'!$J$105*'[9]unrwa oda constant'!H159)+('[9]oda contribs constant'!$K$105*'[9]wfp oda constant adj'!H159)+('[9]eu multilat shares constant'!E$72*'[9]eu total ha constant'!H159)+'[9]Imputed CERF'!H159</f>
        <v>2.5807724932542877</v>
      </c>
      <c r="F189" s="71">
        <f>'[9]bilat constant'!I159+('[9]unhcr oda constant'!I159*'[9]oda contribs constant'!$L$105)+('[9]oda contribs constant'!$M$105*'[9]unrwa oda constant'!I159)+('[9]oda contribs constant'!$N$105*'[9]wfp oda constant adj'!I159)+('[9]eu multilat shares constant'!F$72*'[9]eu total ha constant'!I159)+'[9]Imputed CERF'!I159</f>
        <v>1.4514046115618593</v>
      </c>
      <c r="G189" s="71">
        <f>'[9]bilat constant'!J159+('[9]unhcr oda constant'!J159*'[9]oda contribs constant'!$O$105)+('[9]oda contribs constant'!$P$105*'[9]unrwa oda constant'!J159)+('[9]oda contribs constant'!$Q$105*'[9]wfp oda constant adj'!J159)+('[9]eu multilat shares constant'!G$72*'[9]eu total ha constant'!J159)+'[9]Imputed CERF'!J159</f>
        <v>1.802639229464036</v>
      </c>
      <c r="H189" s="71">
        <f>'[9]bilat constant'!K159+('[9]unhcr oda constant'!K159*'[9]oda contribs constant'!$R$105)+('[9]oda contribs constant'!$S$105*'[9]unrwa oda constant'!K159)+('[9]oda contribs constant'!$T$105*'[9]wfp oda constant adj'!K159)+('[9]eu multilat shares constant'!H$72*'[9]eu total ha constant'!K159)+'[9]Imputed CERF'!K159</f>
        <v>2.206902601033835</v>
      </c>
      <c r="I189" s="71">
        <f>'[9]bilat constant'!L159+('[9]unhcr oda constant'!L159*'[9]oda contribs constant'!$U$105)+('[9]oda contribs constant'!$V$105*'[9]unrwa oda constant'!L159)+('[9]oda contribs constant'!$W$105*'[9]wfp oda constant adj'!L159)+('[9]eu multilat shares constant'!I$72*'[9]eu total ha constant'!L159)+'[9]Imputed CERF'!L159</f>
        <v>0.39172220986321166</v>
      </c>
      <c r="J189" s="71">
        <f>'[9]bilat constant'!M159+('[9]unhcr oda constant'!M159*'[9]oda contribs constant'!$X$105)+('[9]oda contribs constant'!$Y$105*'[9]unrwa oda constant'!M159)+('[9]oda contribs constant'!$Z$105*'[9]wfp oda constant adj'!M159)+('[9]eu multilat shares constant'!J$72*'[9]eu total ha constant'!M159)+'[9]Imputed CERF'!M159</f>
        <v>0.3483044307862549</v>
      </c>
      <c r="K189" s="71">
        <f>'[9]bilat constant'!N159+('[9]unhcr oda constant'!N159*'[9]oda contribs constant'!$AA$105)+('[9]oda contribs constant'!$AB$105*'[9]unrwa oda constant'!N159)+('[9]oda contribs constant'!$AC$105*'[9]wfp oda constant adj'!N159)+('[9]eu multilat shares constant'!K$72*'[9]eu total ha constant'!N159)+'[9]Imputed CERF'!N159</f>
        <v>0.6515076414424334</v>
      </c>
      <c r="L189" s="71">
        <f>'[9]bilat constant'!O159+('[9]unhcr oda constant'!O159*'[9]oda contribs constant'!$AD$105)+('[9]oda contribs constant'!$AE$105*'[9]unrwa oda constant'!O159)+('[9]oda contribs constant'!$AF$105*'[9]wfp oda constant adj'!O159)+('[9]eu multilat shares constant'!L$72*'[9]eu total ha constant'!O159)+'[9]Imputed CERF'!O159</f>
        <v>0.6366390204415328</v>
      </c>
      <c r="M189" s="71">
        <f>'[9]bilat constant'!P159+('[9]unhcr oda constant'!P159*'[9]oda contribs constant'!$AG$105)+('[9]oda contribs constant'!$AH$105*'[9]unrwa oda constant'!P159)+('[9]oda contribs constant'!$AI$105*'[9]wfp oda constant adj'!P159)+('[9]eu multilat shares constant'!M$72*'[9]eu total ha constant'!P159)+'[9]Imputed CERF'!P159</f>
        <v>7.3659095721608185</v>
      </c>
      <c r="N189" s="71">
        <f>'[9]bilat constant'!Q159+('[9]unhcr oda constant'!Q159*'[9]oda contribs constant'!$AJ$105)+('[9]oda contribs constant'!$AK$105*'[9]unrwa oda constant'!Q159)+('[9]oda contribs constant'!$AL$105*'[9]wfp oda constant adj'!Q159)+('[9]eu multilat shares constant'!N$72*'[9]eu total ha constant'!Q159)+'[9]Imputed CERF'!Q159</f>
        <v>3.827184207495361</v>
      </c>
      <c r="O189" s="71">
        <f>'[9]bilat constant'!R159+('[9]unhcr oda constant'!R159*'[9]oda contribs constant'!$AM$105)+('[9]oda contribs constant'!$AN$105*'[9]unrwa oda constant'!R159)+('[9]oda contribs constant'!$AO$105*'[9]wfp oda constant adj'!R159)+('[9]eu multilat shares constant'!O$72*'[9]eu total ha constant'!R159)+'[9]Imputed CERF'!R159</f>
        <v>0.9638033227815163</v>
      </c>
      <c r="P189" s="71">
        <f>'[9]bilat constant'!S159+('[9]unhcr oda constant'!S159*'[9]oda contribs constant'!$AP$105)+('[9]oda contribs constant'!$AQ$105*'[9]unrwa oda constant'!S159)+('[9]oda contribs constant'!$AR$105*'[9]wfp oda constant adj'!S159)+('[9]eu multilat shares constant'!P$72*'[9]eu total ha constant'!S159)+'[9]Imputed CERF'!S159</f>
        <v>1.6722292584029281</v>
      </c>
      <c r="Q189" s="71">
        <f>'[9]bilat constant'!T159+('[9]unhcr oda constant'!T159*'[9]oda contribs constant'!$AS$105)+('[9]oda contribs constant'!$AT$105*'[9]unrwa oda constant'!T159)+('[9]oda contribs constant'!$AU$105*'[9]wfp oda constant adj'!T159)+('[9]eu multilat shares constant'!Q$72*'[9]eu total ha constant'!T159)+'[9]Imputed CERF'!T159</f>
        <v>1.7434106926266475</v>
      </c>
      <c r="S189" s="74">
        <f t="shared" si="3"/>
        <v>0.04256679152456738</v>
      </c>
    </row>
    <row r="190" spans="1:19" ht="13.5">
      <c r="A190" s="94" t="s">
        <v>201</v>
      </c>
      <c r="B190" s="91" t="s">
        <v>99</v>
      </c>
      <c r="C190" s="71">
        <f>'[9]bilat constant'!F121+('[9]unhcr oda constant'!F121*'[9]oda contribs constant'!$C$105)+('[9]oda contribs constant'!$D$105*'[9]unrwa oda constant'!F121)+('[9]oda contribs constant'!$E$105*'[9]wfp oda constant adj'!F121)+('[9]eu multilat shares constant'!C$72*'[9]eu total ha constant'!F121)+'[9]Imputed CERF'!F121</f>
        <v>0</v>
      </c>
      <c r="D190" s="71">
        <f>'[9]bilat constant'!G121+('[9]unhcr oda constant'!G121*'[9]oda contribs constant'!$F$105)+('[9]oda contribs constant'!$G$105*'[9]unrwa oda constant'!G121)+('[9]oda contribs constant'!$H$105*'[9]wfp oda constant adj'!G121)+('[9]eu multilat shares constant'!D$72*'[9]eu total ha constant'!G121)+'[9]Imputed CERF'!G121</f>
        <v>0</v>
      </c>
      <c r="E190" s="71">
        <f>'[9]bilat constant'!H121+('[9]unhcr oda constant'!H121*'[9]oda contribs constant'!$I$105)+('[9]oda contribs constant'!$J$105*'[9]unrwa oda constant'!H121)+('[9]oda contribs constant'!$K$105*'[9]wfp oda constant adj'!H121)+('[9]eu multilat shares constant'!E$72*'[9]eu total ha constant'!H121)+'[9]Imputed CERF'!H121</f>
        <v>0</v>
      </c>
      <c r="F190" s="71">
        <f>'[9]bilat constant'!I121+('[9]unhcr oda constant'!I121*'[9]oda contribs constant'!$L$105)+('[9]oda contribs constant'!$M$105*'[9]unrwa oda constant'!I121)+('[9]oda contribs constant'!$N$105*'[9]wfp oda constant adj'!I121)+('[9]eu multilat shares constant'!F$72*'[9]eu total ha constant'!I121)+'[9]Imputed CERF'!I121</f>
        <v>0</v>
      </c>
      <c r="G190" s="71">
        <f>'[9]bilat constant'!J121+('[9]unhcr oda constant'!J121*'[9]oda contribs constant'!$O$105)+('[9]oda contribs constant'!$P$105*'[9]unrwa oda constant'!J121)+('[9]oda contribs constant'!$Q$105*'[9]wfp oda constant adj'!J121)+('[9]eu multilat shares constant'!G$72*'[9]eu total ha constant'!J121)+'[9]Imputed CERF'!J121</f>
        <v>0</v>
      </c>
      <c r="H190" s="71">
        <f>'[9]bilat constant'!K121+('[9]unhcr oda constant'!K121*'[9]oda contribs constant'!$R$105)+('[9]oda contribs constant'!$S$105*'[9]unrwa oda constant'!K121)+('[9]oda contribs constant'!$T$105*'[9]wfp oda constant adj'!K121)+('[9]eu multilat shares constant'!H$72*'[9]eu total ha constant'!K121)+'[9]Imputed CERF'!K121</f>
        <v>0</v>
      </c>
      <c r="I190" s="71">
        <f>'[9]bilat constant'!L121+('[9]unhcr oda constant'!L121*'[9]oda contribs constant'!$U$105)+('[9]oda contribs constant'!$V$105*'[9]unrwa oda constant'!L121)+('[9]oda contribs constant'!$W$105*'[9]wfp oda constant adj'!L121)+('[9]eu multilat shares constant'!I$72*'[9]eu total ha constant'!L121)+'[9]Imputed CERF'!L121</f>
        <v>0</v>
      </c>
      <c r="J190" s="71">
        <f>'[9]bilat constant'!M121+('[9]unhcr oda constant'!M121*'[9]oda contribs constant'!$X$105)+('[9]oda contribs constant'!$Y$105*'[9]unrwa oda constant'!M121)+('[9]oda contribs constant'!$Z$105*'[9]wfp oda constant adj'!M121)+('[9]eu multilat shares constant'!J$72*'[9]eu total ha constant'!M121)+'[9]Imputed CERF'!M121</f>
        <v>0</v>
      </c>
      <c r="K190" s="71">
        <f>'[9]bilat constant'!N121+('[9]unhcr oda constant'!N121*'[9]oda contribs constant'!$AA$105)+('[9]oda contribs constant'!$AB$105*'[9]unrwa oda constant'!N121)+('[9]oda contribs constant'!$AC$105*'[9]wfp oda constant adj'!N121)+('[9]eu multilat shares constant'!K$72*'[9]eu total ha constant'!N121)+'[9]Imputed CERF'!N121</f>
        <v>0</v>
      </c>
      <c r="L190" s="71">
        <f>'[9]bilat constant'!O121+('[9]unhcr oda constant'!O121*'[9]oda contribs constant'!$AD$105)+('[9]oda contribs constant'!$AE$105*'[9]unrwa oda constant'!O121)+('[9]oda contribs constant'!$AF$105*'[9]wfp oda constant adj'!O121)+('[9]eu multilat shares constant'!L$72*'[9]eu total ha constant'!O121)+'[9]Imputed CERF'!O121</f>
        <v>0</v>
      </c>
      <c r="M190" s="71">
        <f>'[9]bilat constant'!P121+('[9]unhcr oda constant'!P121*'[9]oda contribs constant'!$AG$105)+('[9]oda contribs constant'!$AH$105*'[9]unrwa oda constant'!P121)+('[9]oda contribs constant'!$AI$105*'[9]wfp oda constant adj'!P121)+('[9]eu multilat shares constant'!M$72*'[9]eu total ha constant'!P121)+'[9]Imputed CERF'!P121</f>
        <v>0</v>
      </c>
      <c r="N190" s="71">
        <f>'[9]bilat constant'!Q121+('[9]unhcr oda constant'!Q121*'[9]oda contribs constant'!$AJ$105)+('[9]oda contribs constant'!$AK$105*'[9]unrwa oda constant'!Q121)+('[9]oda contribs constant'!$AL$105*'[9]wfp oda constant adj'!Q121)+('[9]eu multilat shares constant'!N$72*'[9]eu total ha constant'!Q121)+'[9]Imputed CERF'!Q121</f>
        <v>0</v>
      </c>
      <c r="O190" s="71">
        <f>'[9]bilat constant'!R121+('[9]unhcr oda constant'!R121*'[9]oda contribs constant'!$AM$105)+('[9]oda contribs constant'!$AN$105*'[9]unrwa oda constant'!R121)+('[9]oda contribs constant'!$AO$105*'[9]wfp oda constant adj'!R121)+('[9]eu multilat shares constant'!O$72*'[9]eu total ha constant'!R121)+'[9]Imputed CERF'!R121</f>
        <v>0</v>
      </c>
      <c r="P190" s="71">
        <f>'[9]bilat constant'!S121+('[9]unhcr oda constant'!S121*'[9]oda contribs constant'!$AP$105)+('[9]oda contribs constant'!$AQ$105*'[9]unrwa oda constant'!S121)+('[9]oda contribs constant'!$AR$105*'[9]wfp oda constant adj'!S121)+('[9]eu multilat shares constant'!P$72*'[9]eu total ha constant'!S121)+'[9]Imputed CERF'!S121</f>
        <v>0</v>
      </c>
      <c r="Q190" s="71">
        <f>'[9]bilat constant'!T121+('[9]unhcr oda constant'!T121*'[9]oda contribs constant'!$AS$105)+('[9]oda contribs constant'!$AT$105*'[9]unrwa oda constant'!T121)+('[9]oda contribs constant'!$AU$105*'[9]wfp oda constant adj'!T121)+('[9]eu multilat shares constant'!Q$72*'[9]eu total ha constant'!T121)+'[9]Imputed CERF'!T121</f>
        <v>0</v>
      </c>
      <c r="S190" s="74" t="e">
        <f t="shared" si="3"/>
        <v>#DIV/0!</v>
      </c>
    </row>
    <row r="191" spans="1:19" ht="13.5">
      <c r="A191" s="94" t="s">
        <v>202</v>
      </c>
      <c r="B191" s="91" t="s">
        <v>99</v>
      </c>
      <c r="C191" s="71">
        <f>'[9]bilat constant'!F219+('[9]unhcr oda constant'!F219*'[9]oda contribs constant'!$C$105)+('[9]oda contribs constant'!$D$105*'[9]unrwa oda constant'!F219)+('[9]oda contribs constant'!$E$105*'[9]wfp oda constant adj'!F219)+('[9]eu multilat shares constant'!C$72*'[9]eu total ha constant'!F219)+'[9]Imputed CERF'!F219</f>
        <v>0</v>
      </c>
      <c r="D191" s="71">
        <f>'[9]bilat constant'!G219+('[9]unhcr oda constant'!G219*'[9]oda contribs constant'!$F$105)+('[9]oda contribs constant'!$G$105*'[9]unrwa oda constant'!G219)+('[9]oda contribs constant'!$H$105*'[9]wfp oda constant adj'!G219)+('[9]eu multilat shares constant'!D$72*'[9]eu total ha constant'!G219)+'[9]Imputed CERF'!G219</f>
        <v>0</v>
      </c>
      <c r="E191" s="71">
        <f>'[9]bilat constant'!H219+('[9]unhcr oda constant'!H219*'[9]oda contribs constant'!$I$105)+('[9]oda contribs constant'!$J$105*'[9]unrwa oda constant'!H219)+('[9]oda contribs constant'!$K$105*'[9]wfp oda constant adj'!H219)+('[9]eu multilat shares constant'!E$72*'[9]eu total ha constant'!H219)+'[9]Imputed CERF'!H219</f>
        <v>0</v>
      </c>
      <c r="F191" s="71">
        <f>'[9]bilat constant'!I219+('[9]unhcr oda constant'!I219*'[9]oda contribs constant'!$L$105)+('[9]oda contribs constant'!$M$105*'[9]unrwa oda constant'!I219)+('[9]oda contribs constant'!$N$105*'[9]wfp oda constant adj'!I219)+('[9]eu multilat shares constant'!F$72*'[9]eu total ha constant'!I219)+'[9]Imputed CERF'!I219</f>
        <v>0</v>
      </c>
      <c r="G191" s="71">
        <f>'[9]bilat constant'!J219+('[9]unhcr oda constant'!J219*'[9]oda contribs constant'!$O$105)+('[9]oda contribs constant'!$P$105*'[9]unrwa oda constant'!J219)+('[9]oda contribs constant'!$Q$105*'[9]wfp oda constant adj'!J219)+('[9]eu multilat shares constant'!G$72*'[9]eu total ha constant'!J219)+'[9]Imputed CERF'!J219</f>
        <v>0</v>
      </c>
      <c r="H191" s="71">
        <f>'[9]bilat constant'!K219+('[9]unhcr oda constant'!K219*'[9]oda contribs constant'!$R$105)+('[9]oda contribs constant'!$S$105*'[9]unrwa oda constant'!K219)+('[9]oda contribs constant'!$T$105*'[9]wfp oda constant adj'!K219)+('[9]eu multilat shares constant'!H$72*'[9]eu total ha constant'!K219)+'[9]Imputed CERF'!K219</f>
        <v>0</v>
      </c>
      <c r="I191" s="71">
        <f>'[9]bilat constant'!L219+('[9]unhcr oda constant'!L219*'[9]oda contribs constant'!$U$105)+('[9]oda contribs constant'!$V$105*'[9]unrwa oda constant'!L219)+('[9]oda contribs constant'!$W$105*'[9]wfp oda constant adj'!L219)+('[9]eu multilat shares constant'!I$72*'[9]eu total ha constant'!L219)+'[9]Imputed CERF'!L219</f>
        <v>0</v>
      </c>
      <c r="J191" s="71">
        <f>'[9]bilat constant'!M219+('[9]unhcr oda constant'!M219*'[9]oda contribs constant'!$X$105)+('[9]oda contribs constant'!$Y$105*'[9]unrwa oda constant'!M219)+('[9]oda contribs constant'!$Z$105*'[9]wfp oda constant adj'!M219)+('[9]eu multilat shares constant'!J$72*'[9]eu total ha constant'!M219)+'[9]Imputed CERF'!M219</f>
        <v>0</v>
      </c>
      <c r="K191" s="71">
        <f>'[9]bilat constant'!N219+('[9]unhcr oda constant'!N219*'[9]oda contribs constant'!$AA$105)+('[9]oda contribs constant'!$AB$105*'[9]unrwa oda constant'!N219)+('[9]oda contribs constant'!$AC$105*'[9]wfp oda constant adj'!N219)+('[9]eu multilat shares constant'!K$72*'[9]eu total ha constant'!N219)+'[9]Imputed CERF'!N219</f>
        <v>0</v>
      </c>
      <c r="L191" s="71">
        <f>'[9]bilat constant'!O219+('[9]unhcr oda constant'!O219*'[9]oda contribs constant'!$AD$105)+('[9]oda contribs constant'!$AE$105*'[9]unrwa oda constant'!O219)+('[9]oda contribs constant'!$AF$105*'[9]wfp oda constant adj'!O219)+('[9]eu multilat shares constant'!L$72*'[9]eu total ha constant'!O219)+'[9]Imputed CERF'!O219</f>
        <v>0</v>
      </c>
      <c r="M191" s="71">
        <f>'[9]bilat constant'!P219+('[9]unhcr oda constant'!P219*'[9]oda contribs constant'!$AG$105)+('[9]oda contribs constant'!$AH$105*'[9]unrwa oda constant'!P219)+('[9]oda contribs constant'!$AI$105*'[9]wfp oda constant adj'!P219)+('[9]eu multilat shares constant'!M$72*'[9]eu total ha constant'!P219)+'[9]Imputed CERF'!P219</f>
        <v>0</v>
      </c>
      <c r="N191" s="71">
        <f>'[9]bilat constant'!Q219+('[9]unhcr oda constant'!Q219*'[9]oda contribs constant'!$AJ$105)+('[9]oda contribs constant'!$AK$105*'[9]unrwa oda constant'!Q219)+('[9]oda contribs constant'!$AL$105*'[9]wfp oda constant adj'!Q219)+('[9]eu multilat shares constant'!N$72*'[9]eu total ha constant'!Q219)+'[9]Imputed CERF'!Q219</f>
        <v>0</v>
      </c>
      <c r="O191" s="71">
        <f>'[9]bilat constant'!R219+('[9]unhcr oda constant'!R219*'[9]oda contribs constant'!$AM$105)+('[9]oda contribs constant'!$AN$105*'[9]unrwa oda constant'!R219)+('[9]oda contribs constant'!$AO$105*'[9]wfp oda constant adj'!R219)+('[9]eu multilat shares constant'!O$72*'[9]eu total ha constant'!R219)+'[9]Imputed CERF'!R219</f>
        <v>0</v>
      </c>
      <c r="P191" s="71">
        <f>'[9]bilat constant'!S219+('[9]unhcr oda constant'!S219*'[9]oda contribs constant'!$AP$105)+('[9]oda contribs constant'!$AQ$105*'[9]unrwa oda constant'!S219)+('[9]oda contribs constant'!$AR$105*'[9]wfp oda constant adj'!S219)+('[9]eu multilat shares constant'!P$72*'[9]eu total ha constant'!S219)+'[9]Imputed CERF'!S219</f>
        <v>0</v>
      </c>
      <c r="Q191" s="71">
        <f>'[9]bilat constant'!T219+('[9]unhcr oda constant'!T219*'[9]oda contribs constant'!$AS$105)+('[9]oda contribs constant'!$AT$105*'[9]unrwa oda constant'!T219)+('[9]oda contribs constant'!$AU$105*'[9]wfp oda constant adj'!T219)+('[9]eu multilat shares constant'!Q$72*'[9]eu total ha constant'!T219)+'[9]Imputed CERF'!T219</f>
        <v>0</v>
      </c>
      <c r="S191" s="74" t="e">
        <f t="shared" si="3"/>
        <v>#DIV/0!</v>
      </c>
    </row>
    <row r="192" spans="1:19" ht="13.5">
      <c r="A192" s="94" t="s">
        <v>41</v>
      </c>
      <c r="B192" s="91" t="s">
        <v>99</v>
      </c>
      <c r="C192" s="71">
        <f>'[9]bilat constant'!F197+('[9]unhcr oda constant'!F197*'[9]oda contribs constant'!$C$105)+('[9]oda contribs constant'!$D$105*'[9]unrwa oda constant'!F197)+('[9]oda contribs constant'!$E$105*'[9]wfp oda constant adj'!F197)+('[9]eu multilat shares constant'!C$72*'[9]eu total ha constant'!F197)+'[9]Imputed CERF'!F197</f>
        <v>0.6523352767000467</v>
      </c>
      <c r="D192" s="71">
        <f>'[9]bilat constant'!G197+('[9]unhcr oda constant'!G197*'[9]oda contribs constant'!$F$105)+('[9]oda contribs constant'!$G$105*'[9]unrwa oda constant'!G197)+('[9]oda contribs constant'!$H$105*'[9]wfp oda constant adj'!G197)+('[9]eu multilat shares constant'!D$72*'[9]eu total ha constant'!G197)+'[9]Imputed CERF'!G197</f>
        <v>1.004681571856941</v>
      </c>
      <c r="E192" s="71">
        <f>'[9]bilat constant'!H197+('[9]unhcr oda constant'!H197*'[9]oda contribs constant'!$I$105)+('[9]oda contribs constant'!$J$105*'[9]unrwa oda constant'!H197)+('[9]oda contribs constant'!$K$105*'[9]wfp oda constant adj'!H197)+('[9]eu multilat shares constant'!E$72*'[9]eu total ha constant'!H197)+'[9]Imputed CERF'!H197</f>
        <v>0.6934572057498836</v>
      </c>
      <c r="F192" s="71">
        <f>'[9]bilat constant'!I197+('[9]unhcr oda constant'!I197*'[9]oda contribs constant'!$L$105)+('[9]oda contribs constant'!$M$105*'[9]unrwa oda constant'!I197)+('[9]oda contribs constant'!$N$105*'[9]wfp oda constant adj'!I197)+('[9]eu multilat shares constant'!F$72*'[9]eu total ha constant'!I197)+'[9]Imputed CERF'!I197</f>
        <v>0.5526274575417216</v>
      </c>
      <c r="G192" s="71">
        <f>'[9]bilat constant'!J197+('[9]unhcr oda constant'!J197*'[9]oda contribs constant'!$O$105)+('[9]oda contribs constant'!$P$105*'[9]unrwa oda constant'!J197)+('[9]oda contribs constant'!$Q$105*'[9]wfp oda constant adj'!J197)+('[9]eu multilat shares constant'!G$72*'[9]eu total ha constant'!J197)+'[9]Imputed CERF'!J197</f>
        <v>0.923574361689709</v>
      </c>
      <c r="H192" s="71">
        <f>'[9]bilat constant'!K197+('[9]unhcr oda constant'!K197*'[9]oda contribs constant'!$R$105)+('[9]oda contribs constant'!$S$105*'[9]unrwa oda constant'!K197)+('[9]oda contribs constant'!$T$105*'[9]wfp oda constant adj'!K197)+('[9]eu multilat shares constant'!H$72*'[9]eu total ha constant'!K197)+'[9]Imputed CERF'!K197</f>
        <v>1.4784404763951018</v>
      </c>
      <c r="I192" s="71">
        <f>'[9]bilat constant'!L197+('[9]unhcr oda constant'!L197*'[9]oda contribs constant'!$U$105)+('[9]oda contribs constant'!$V$105*'[9]unrwa oda constant'!L197)+('[9]oda contribs constant'!$W$105*'[9]wfp oda constant adj'!L197)+('[9]eu multilat shares constant'!I$72*'[9]eu total ha constant'!L197)+'[9]Imputed CERF'!L197</f>
        <v>1.0490201889434188</v>
      </c>
      <c r="J192" s="71">
        <f>'[9]bilat constant'!M197+('[9]unhcr oda constant'!M197*'[9]oda contribs constant'!$X$105)+('[9]oda contribs constant'!$Y$105*'[9]unrwa oda constant'!M197)+('[9]oda contribs constant'!$Z$105*'[9]wfp oda constant adj'!M197)+('[9]eu multilat shares constant'!J$72*'[9]eu total ha constant'!M197)+'[9]Imputed CERF'!M197</f>
        <v>0.9011716027267731</v>
      </c>
      <c r="K192" s="71">
        <f>'[9]bilat constant'!N197+('[9]unhcr oda constant'!N197*'[9]oda contribs constant'!$AA$105)+('[9]oda contribs constant'!$AB$105*'[9]unrwa oda constant'!N197)+('[9]oda contribs constant'!$AC$105*'[9]wfp oda constant adj'!N197)+('[9]eu multilat shares constant'!K$72*'[9]eu total ha constant'!N197)+'[9]Imputed CERF'!N197</f>
        <v>1.4382907872341177</v>
      </c>
      <c r="L192" s="71">
        <f>'[9]bilat constant'!O197+('[9]unhcr oda constant'!O197*'[9]oda contribs constant'!$AD$105)+('[9]oda contribs constant'!$AE$105*'[9]unrwa oda constant'!O197)+('[9]oda contribs constant'!$AF$105*'[9]wfp oda constant adj'!O197)+('[9]eu multilat shares constant'!L$72*'[9]eu total ha constant'!O197)+'[9]Imputed CERF'!O197</f>
        <v>1.3356190498297345</v>
      </c>
      <c r="M192" s="71">
        <f>'[9]bilat constant'!P197+('[9]unhcr oda constant'!P197*'[9]oda contribs constant'!$AG$105)+('[9]oda contribs constant'!$AH$105*'[9]unrwa oda constant'!P197)+('[9]oda contribs constant'!$AI$105*'[9]wfp oda constant adj'!P197)+('[9]eu multilat shares constant'!M$72*'[9]eu total ha constant'!P197)+'[9]Imputed CERF'!P197</f>
        <v>3.7602412500827644</v>
      </c>
      <c r="N192" s="71">
        <f>'[9]bilat constant'!Q197+('[9]unhcr oda constant'!Q197*'[9]oda contribs constant'!$AJ$105)+('[9]oda contribs constant'!$AK$105*'[9]unrwa oda constant'!Q197)+('[9]oda contribs constant'!$AL$105*'[9]wfp oda constant adj'!Q197)+('[9]eu multilat shares constant'!N$72*'[9]eu total ha constant'!Q197)+'[9]Imputed CERF'!Q197</f>
        <v>1.4381097232974585</v>
      </c>
      <c r="O192" s="71">
        <f>'[9]bilat constant'!R197+('[9]unhcr oda constant'!R197*'[9]oda contribs constant'!$AM$105)+('[9]oda contribs constant'!$AN$105*'[9]unrwa oda constant'!R197)+('[9]oda contribs constant'!$AO$105*'[9]wfp oda constant adj'!R197)+('[9]eu multilat shares constant'!O$72*'[9]eu total ha constant'!R197)+'[9]Imputed CERF'!R197</f>
        <v>0.9532358927452496</v>
      </c>
      <c r="P192" s="71">
        <f>'[9]bilat constant'!S197+('[9]unhcr oda constant'!S197*'[9]oda contribs constant'!$AP$105)+('[9]oda contribs constant'!$AQ$105*'[9]unrwa oda constant'!S197)+('[9]oda contribs constant'!$AR$105*'[9]wfp oda constant adj'!S197)+('[9]eu multilat shares constant'!P$72*'[9]eu total ha constant'!S197)+'[9]Imputed CERF'!S197</f>
        <v>2.1356900841056645</v>
      </c>
      <c r="Q192" s="71">
        <f>'[9]bilat constant'!T197+('[9]unhcr oda constant'!T197*'[9]oda contribs constant'!$AS$105)+('[9]oda contribs constant'!$AT$105*'[9]unrwa oda constant'!T197)+('[9]oda contribs constant'!$AU$105*'[9]wfp oda constant adj'!T197)+('[9]eu multilat shares constant'!Q$72*'[9]eu total ha constant'!T197)+'[9]Imputed CERF'!T197</f>
        <v>13.40080129566697</v>
      </c>
      <c r="S192" s="74">
        <f t="shared" si="3"/>
        <v>5.2746937841773285</v>
      </c>
    </row>
    <row r="193" spans="1:19" ht="13.5">
      <c r="A193" s="94" t="s">
        <v>42</v>
      </c>
      <c r="B193" s="91" t="s">
        <v>99</v>
      </c>
      <c r="C193" s="71">
        <f>'[9]bilat constant'!F87+('[9]unhcr oda constant'!F87*'[9]oda contribs constant'!$C$105)+('[9]oda contribs constant'!$D$105*'[9]unrwa oda constant'!F87)+('[9]oda contribs constant'!$E$105*'[9]wfp oda constant adj'!F87)+('[9]eu multilat shares constant'!C$72*'[9]eu total ha constant'!F87)+'[9]Imputed CERF'!F87</f>
        <v>1.5765132881245834</v>
      </c>
      <c r="D193" s="71">
        <f>'[9]bilat constant'!G87+('[9]unhcr oda constant'!G87*'[9]oda contribs constant'!$F$105)+('[9]oda contribs constant'!$G$105*'[9]unrwa oda constant'!G87)+('[9]oda contribs constant'!$H$105*'[9]wfp oda constant adj'!G87)+('[9]eu multilat shares constant'!D$72*'[9]eu total ha constant'!G87)+'[9]Imputed CERF'!G87</f>
        <v>0.09300612734186336</v>
      </c>
      <c r="E193" s="71">
        <f>'[9]bilat constant'!H87+('[9]unhcr oda constant'!H87*'[9]oda contribs constant'!$I$105)+('[9]oda contribs constant'!$J$105*'[9]unrwa oda constant'!H87)+('[9]oda contribs constant'!$K$105*'[9]wfp oda constant adj'!H87)+('[9]eu multilat shares constant'!E$72*'[9]eu total ha constant'!H87)+'[9]Imputed CERF'!H87</f>
        <v>0.4709070334893439</v>
      </c>
      <c r="F193" s="71">
        <f>'[9]bilat constant'!I87+('[9]unhcr oda constant'!I87*'[9]oda contribs constant'!$L$105)+('[9]oda contribs constant'!$M$105*'[9]unrwa oda constant'!I87)+('[9]oda contribs constant'!$N$105*'[9]wfp oda constant adj'!I87)+('[9]eu multilat shares constant'!F$72*'[9]eu total ha constant'!I87)+'[9]Imputed CERF'!I87</f>
        <v>0.20380608077602552</v>
      </c>
      <c r="G193" s="71">
        <f>'[9]bilat constant'!J87+('[9]unhcr oda constant'!J87*'[9]oda contribs constant'!$O$105)+('[9]oda contribs constant'!$P$105*'[9]unrwa oda constant'!J87)+('[9]oda contribs constant'!$Q$105*'[9]wfp oda constant adj'!J87)+('[9]eu multilat shares constant'!G$72*'[9]eu total ha constant'!J87)+'[9]Imputed CERF'!J87</f>
        <v>1.0480097486415747</v>
      </c>
      <c r="H193" s="71">
        <f>'[9]bilat constant'!K87+('[9]unhcr oda constant'!K87*'[9]oda contribs constant'!$R$105)+('[9]oda contribs constant'!$S$105*'[9]unrwa oda constant'!K87)+('[9]oda contribs constant'!$T$105*'[9]wfp oda constant adj'!K87)+('[9]eu multilat shares constant'!H$72*'[9]eu total ha constant'!K87)+'[9]Imputed CERF'!K87</f>
        <v>1.1921933870646673</v>
      </c>
      <c r="I193" s="71">
        <f>'[9]bilat constant'!L87+('[9]unhcr oda constant'!L87*'[9]oda contribs constant'!$U$105)+('[9]oda contribs constant'!$V$105*'[9]unrwa oda constant'!L87)+('[9]oda contribs constant'!$W$105*'[9]wfp oda constant adj'!L87)+('[9]eu multilat shares constant'!I$72*'[9]eu total ha constant'!L87)+'[9]Imputed CERF'!L87</f>
        <v>5.122492193190318</v>
      </c>
      <c r="J193" s="71">
        <f>'[9]bilat constant'!M87+('[9]unhcr oda constant'!M87*'[9]oda contribs constant'!$X$105)+('[9]oda contribs constant'!$Y$105*'[9]unrwa oda constant'!M87)+('[9]oda contribs constant'!$Z$105*'[9]wfp oda constant adj'!M87)+('[9]eu multilat shares constant'!J$72*'[9]eu total ha constant'!M87)+'[9]Imputed CERF'!M87</f>
        <v>13.246996708288266</v>
      </c>
      <c r="K193" s="71">
        <f>'[9]bilat constant'!N87+('[9]unhcr oda constant'!N87*'[9]oda contribs constant'!$AA$105)+('[9]oda contribs constant'!$AB$105*'[9]unrwa oda constant'!N87)+('[9]oda contribs constant'!$AC$105*'[9]wfp oda constant adj'!N87)+('[9]eu multilat shares constant'!K$72*'[9]eu total ha constant'!N87)+'[9]Imputed CERF'!N87</f>
        <v>2.875044516719399</v>
      </c>
      <c r="L193" s="71">
        <f>'[9]bilat constant'!O87+('[9]unhcr oda constant'!O87*'[9]oda contribs constant'!$AD$105)+('[9]oda contribs constant'!$AE$105*'[9]unrwa oda constant'!O87)+('[9]oda contribs constant'!$AF$105*'[9]wfp oda constant adj'!O87)+('[9]eu multilat shares constant'!L$72*'[9]eu total ha constant'!O87)+'[9]Imputed CERF'!O87</f>
        <v>2.495200100516616</v>
      </c>
      <c r="M193" s="71">
        <f>'[9]bilat constant'!P87+('[9]unhcr oda constant'!P87*'[9]oda contribs constant'!$AG$105)+('[9]oda contribs constant'!$AH$105*'[9]unrwa oda constant'!P87)+('[9]oda contribs constant'!$AI$105*'[9]wfp oda constant adj'!P87)+('[9]eu multilat shares constant'!M$72*'[9]eu total ha constant'!P87)+'[9]Imputed CERF'!P87</f>
        <v>7.779795042767223</v>
      </c>
      <c r="N193" s="71">
        <f>'[9]bilat constant'!Q87+('[9]unhcr oda constant'!Q87*'[9]oda contribs constant'!$AJ$105)+('[9]oda contribs constant'!$AK$105*'[9]unrwa oda constant'!Q87)+('[9]oda contribs constant'!$AL$105*'[9]wfp oda constant adj'!Q87)+('[9]eu multilat shares constant'!N$72*'[9]eu total ha constant'!Q87)+'[9]Imputed CERF'!Q87</f>
        <v>3.0602391663102972</v>
      </c>
      <c r="O193" s="71">
        <f>'[9]bilat constant'!R87+('[9]unhcr oda constant'!R87*'[9]oda contribs constant'!$AM$105)+('[9]oda contribs constant'!$AN$105*'[9]unrwa oda constant'!R87)+('[9]oda contribs constant'!$AO$105*'[9]wfp oda constant adj'!R87)+('[9]eu multilat shares constant'!O$72*'[9]eu total ha constant'!R87)+'[9]Imputed CERF'!R87</f>
        <v>0.844870531731924</v>
      </c>
      <c r="P193" s="71">
        <f>'[9]bilat constant'!S87+('[9]unhcr oda constant'!S87*'[9]oda contribs constant'!$AP$105)+('[9]oda contribs constant'!$AQ$105*'[9]unrwa oda constant'!S87)+('[9]oda contribs constant'!$AR$105*'[9]wfp oda constant adj'!S87)+('[9]eu multilat shares constant'!P$72*'[9]eu total ha constant'!S87)+'[9]Imputed CERF'!S87</f>
        <v>1.3481220363383675</v>
      </c>
      <c r="Q193" s="71">
        <f>'[9]bilat constant'!T87+('[9]unhcr oda constant'!T87*'[9]oda contribs constant'!$AS$105)+('[9]oda contribs constant'!$AT$105*'[9]unrwa oda constant'!T87)+('[9]oda contribs constant'!$AU$105*'[9]wfp oda constant adj'!T87)+('[9]eu multilat shares constant'!Q$72*'[9]eu total ha constant'!T87)+'[9]Imputed CERF'!T87</f>
        <v>0.8704033834864959</v>
      </c>
      <c r="S193" s="74">
        <f t="shared" si="3"/>
        <v>-0.3543586114424793</v>
      </c>
    </row>
    <row r="194" spans="1:17" ht="13.5">
      <c r="A194" s="94" t="s">
        <v>43</v>
      </c>
      <c r="B194" s="91" t="s">
        <v>99</v>
      </c>
      <c r="C194" s="71">
        <f>'[9]bilat constant'!F88+('[9]unhcr oda constant'!F88*'[9]oda contribs constant'!$C$105)+('[9]oda contribs constant'!$D$105*'[9]unrwa oda constant'!F88)+('[9]oda contribs constant'!$E$105*'[9]wfp oda constant adj'!F88)+('[9]eu multilat shares constant'!C$72*'[9]eu total ha constant'!F88)+'[9]Imputed CERF'!F88</f>
        <v>0.06854522175456129</v>
      </c>
      <c r="D194" s="71">
        <f>'[9]bilat constant'!G88+('[9]unhcr oda constant'!G88*'[9]oda contribs constant'!$F$105)+('[9]oda contribs constant'!$G$105*'[9]unrwa oda constant'!G88)+('[9]oda contribs constant'!$H$105*'[9]wfp oda constant adj'!G88)+('[9]eu multilat shares constant'!D$72*'[9]eu total ha constant'!G88)+'[9]Imputed CERF'!G88</f>
        <v>0.012398373983739837</v>
      </c>
      <c r="E194" s="71">
        <f>'[9]bilat constant'!H88+('[9]unhcr oda constant'!H88*'[9]oda contribs constant'!$I$105)+('[9]oda contribs constant'!$J$105*'[9]unrwa oda constant'!H88)+('[9]oda contribs constant'!$K$105*'[9]wfp oda constant adj'!H88)+('[9]eu multilat shares constant'!E$72*'[9]eu total ha constant'!H88)+'[9]Imputed CERF'!H88</f>
        <v>0.014405612409087984</v>
      </c>
      <c r="F194" s="71">
        <f>'[9]bilat constant'!I88+('[9]unhcr oda constant'!I88*'[9]oda contribs constant'!$L$105)+('[9]oda contribs constant'!$M$105*'[9]unrwa oda constant'!I88)+('[9]oda contribs constant'!$N$105*'[9]wfp oda constant adj'!I88)+('[9]eu multilat shares constant'!F$72*'[9]eu total ha constant'!I88)+'[9]Imputed CERF'!I88</f>
        <v>0.12039989596202615</v>
      </c>
      <c r="G194" s="71">
        <f>'[9]bilat constant'!J88+('[9]unhcr oda constant'!J88*'[9]oda contribs constant'!$O$105)+('[9]oda contribs constant'!$P$105*'[9]unrwa oda constant'!J88)+('[9]oda contribs constant'!$Q$105*'[9]wfp oda constant adj'!J88)+('[9]eu multilat shares constant'!G$72*'[9]eu total ha constant'!J88)+'[9]Imputed CERF'!J88</f>
        <v>0.0753353459530026</v>
      </c>
      <c r="H194" s="71">
        <f>'[9]bilat constant'!K88+('[9]unhcr oda constant'!K88*'[9]oda contribs constant'!$R$105)+('[9]oda contribs constant'!$S$105*'[9]unrwa oda constant'!K88)+('[9]oda contribs constant'!$T$105*'[9]wfp oda constant adj'!K88)+('[9]eu multilat shares constant'!H$72*'[9]eu total ha constant'!K88)+'[9]Imputed CERF'!K88</f>
        <v>0.49304712041884813</v>
      </c>
      <c r="I194" s="71">
        <f>'[9]bilat constant'!L88+('[9]unhcr oda constant'!L88*'[9]oda contribs constant'!$U$105)+('[9]oda contribs constant'!$V$105*'[9]unrwa oda constant'!L88)+('[9]oda contribs constant'!$W$105*'[9]wfp oda constant adj'!L88)+('[9]eu multilat shares constant'!I$72*'[9]eu total ha constant'!L88)+'[9]Imputed CERF'!L88</f>
        <v>0.4402908760930595</v>
      </c>
      <c r="J194" s="71">
        <f>'[9]bilat constant'!M88+('[9]unhcr oda constant'!M88*'[9]oda contribs constant'!$X$105)+('[9]oda contribs constant'!$Y$105*'[9]unrwa oda constant'!M88)+('[9]oda contribs constant'!$Z$105*'[9]wfp oda constant adj'!M88)+('[9]eu multilat shares constant'!J$72*'[9]eu total ha constant'!M88)+'[9]Imputed CERF'!M88</f>
        <v>8.338255701466853</v>
      </c>
      <c r="K194" s="71">
        <f>'[9]bilat constant'!N88+('[9]unhcr oda constant'!N88*'[9]oda contribs constant'!$AA$105)+('[9]oda contribs constant'!$AB$105*'[9]unrwa oda constant'!N88)+('[9]oda contribs constant'!$AC$105*'[9]wfp oda constant adj'!N88)+('[9]eu multilat shares constant'!K$72*'[9]eu total ha constant'!N88)+'[9]Imputed CERF'!N88</f>
        <v>9.517408388007748</v>
      </c>
      <c r="L194" s="71">
        <f>'[9]bilat constant'!O88+('[9]unhcr oda constant'!O88*'[9]oda contribs constant'!$AD$105)+('[9]oda contribs constant'!$AE$105*'[9]unrwa oda constant'!O88)+('[9]oda contribs constant'!$AF$105*'[9]wfp oda constant adj'!O88)+('[9]eu multilat shares constant'!L$72*'[9]eu total ha constant'!O88)+'[9]Imputed CERF'!O88</f>
        <v>11.110124933023513</v>
      </c>
      <c r="M194" s="71">
        <f>'[9]bilat constant'!P88+('[9]unhcr oda constant'!P88*'[9]oda contribs constant'!$AG$105)+('[9]oda contribs constant'!$AH$105*'[9]unrwa oda constant'!P88)+('[9]oda contribs constant'!$AI$105*'[9]wfp oda constant adj'!P88)+('[9]eu multilat shares constant'!M$72*'[9]eu total ha constant'!P88)+'[9]Imputed CERF'!P88</f>
        <v>24.058642982359633</v>
      </c>
      <c r="N194" s="71">
        <f>'[9]bilat constant'!Q88+('[9]unhcr oda constant'!Q88*'[9]oda contribs constant'!$AJ$105)+('[9]oda contribs constant'!$AK$105*'[9]unrwa oda constant'!Q88)+('[9]oda contribs constant'!$AL$105*'[9]wfp oda constant adj'!Q88)+('[9]eu multilat shares constant'!N$72*'[9]eu total ha constant'!Q88)+'[9]Imputed CERF'!Q88</f>
        <v>8.645099359282431</v>
      </c>
      <c r="O194" s="71">
        <f>'[9]bilat constant'!R88+('[9]unhcr oda constant'!R88*'[9]oda contribs constant'!$AM$105)+('[9]oda contribs constant'!$AN$105*'[9]unrwa oda constant'!R88)+('[9]oda contribs constant'!$AO$105*'[9]wfp oda constant adj'!R88)+('[9]eu multilat shares constant'!O$72*'[9]eu total ha constant'!R88)+'[9]Imputed CERF'!R88</f>
        <v>10.296555873552306</v>
      </c>
      <c r="P194" s="71">
        <f>'[9]bilat constant'!S88+('[9]unhcr oda constant'!S88*'[9]oda contribs constant'!$AP$105)+('[9]oda contribs constant'!$AQ$105*'[9]unrwa oda constant'!S88)+('[9]oda contribs constant'!$AR$105*'[9]wfp oda constant adj'!S88)+('[9]eu multilat shares constant'!P$72*'[9]eu total ha constant'!S88)+'[9]Imputed CERF'!S88</f>
        <v>14.262133281160379</v>
      </c>
      <c r="Q194" s="71">
        <f>'[9]bilat constant'!T88+('[9]unhcr oda constant'!T88*'[9]oda contribs constant'!$AS$105)+('[9]oda contribs constant'!$AT$105*'[9]unrwa oda constant'!T88)+('[9]oda contribs constant'!$AU$105*'[9]wfp oda constant adj'!T88)+('[9]eu multilat shares constant'!Q$72*'[9]eu total ha constant'!T88)+'[9]Imputed CERF'!T88</f>
        <v>19.449019594581213</v>
      </c>
    </row>
  </sheetData>
  <sheetProtection/>
  <mergeCells count="9">
    <mergeCell ref="A6:B6"/>
    <mergeCell ref="C6:Q6"/>
    <mergeCell ref="A7:B7"/>
    <mergeCell ref="A3:B3"/>
    <mergeCell ref="C3:Q3"/>
    <mergeCell ref="A4:B4"/>
    <mergeCell ref="C4:Q4"/>
    <mergeCell ref="A5:B5"/>
    <mergeCell ref="C5:Q5"/>
  </mergeCells>
  <hyperlinks>
    <hyperlink ref="A2" r:id="rId1" tooltip="Click once to display linked information. Click and hold to select this cell." display="http://stats.oecd.org/OECDStat_Metadata/ShowMetadata.ashx?Dataset=TABLE2A&amp;ShowOnWeb=true&amp;Lang=en"/>
    <hyperlink ref="C5" r:id="rId2" tooltip="Click once to display linked information. Click and hold to select this cell." display="http://stats.oecd.org/OECDStat_Metadata/ShowMetadata.ashx?Dataset=TABLE2A&amp;Coords=[AIDTYPE].[216]&amp;ShowOnWeb=true&amp;Lang=en"/>
    <hyperlink ref="M7" r:id="rId3" tooltip="Click once to display linked information. Click and hold to select this cell." display="http://stats.oecd.org/OECDStat_Metadata/ShowMetadata.ashx?Dataset=TABLE2A&amp;Coords=[TIME].[2005]&amp;ShowOnWeb=true&amp;Lang=en"/>
  </hyperlinks>
  <printOptions/>
  <pageMargins left="0.75" right="0.75" top="1" bottom="1" header="0.5" footer="0.5"/>
  <pageSetup horizontalDpi="600" verticalDpi="600" orientation="portrait" r:id="rId4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194"/>
  <sheetViews>
    <sheetView showGridLines="0" zoomScalePageLayoutView="0" workbookViewId="0" topLeftCell="A1">
      <pane xSplit="2" ySplit="8" topLeftCell="C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H15" sqref="H15"/>
    </sheetView>
  </sheetViews>
  <sheetFormatPr defaultColWidth="9.140625" defaultRowHeight="15"/>
  <cols>
    <col min="1" max="1" width="27.421875" style="67" customWidth="1"/>
    <col min="2" max="2" width="2.421875" style="68" customWidth="1"/>
    <col min="3" max="16384" width="9.140625" style="68" customWidth="1"/>
  </cols>
  <sheetData>
    <row r="1" ht="12.75" hidden="1"/>
    <row r="2" spans="1:17" ht="24">
      <c r="A2" s="86" t="s">
        <v>210</v>
      </c>
      <c r="B2" s="57"/>
      <c r="C2" s="57"/>
      <c r="D2" s="57"/>
      <c r="E2" s="57"/>
      <c r="F2" s="57"/>
      <c r="G2" s="57"/>
      <c r="H2" s="57"/>
      <c r="I2" s="57"/>
      <c r="J2" s="57"/>
      <c r="K2" s="87"/>
      <c r="L2" s="57"/>
      <c r="M2" s="57"/>
      <c r="N2" s="57"/>
      <c r="O2" s="57"/>
      <c r="P2" s="57"/>
      <c r="Q2" s="57"/>
    </row>
    <row r="3" spans="1:17" ht="15">
      <c r="A3" s="163"/>
      <c r="B3" s="164"/>
      <c r="C3" s="165" t="s">
        <v>356</v>
      </c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</row>
    <row r="4" spans="1:17" ht="12.75" customHeight="1">
      <c r="A4" s="156"/>
      <c r="B4" s="157"/>
      <c r="C4" s="158" t="s">
        <v>79</v>
      </c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60"/>
    </row>
    <row r="5" spans="1:17" ht="12.75" customHeight="1">
      <c r="A5" s="156"/>
      <c r="B5" s="157"/>
      <c r="C5" s="167" t="s">
        <v>204</v>
      </c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9"/>
    </row>
    <row r="6" spans="1:17" ht="12.75" customHeight="1">
      <c r="A6" s="156"/>
      <c r="B6" s="157"/>
      <c r="C6" s="158" t="s">
        <v>82</v>
      </c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60"/>
    </row>
    <row r="7" spans="1:8" s="69" customFormat="1" ht="12.75">
      <c r="A7" s="161"/>
      <c r="B7" s="162"/>
      <c r="C7" s="89" t="s">
        <v>94</v>
      </c>
      <c r="D7" s="88" t="s">
        <v>95</v>
      </c>
      <c r="E7" s="88" t="s">
        <v>96</v>
      </c>
      <c r="F7" s="88" t="s">
        <v>97</v>
      </c>
      <c r="G7" s="88" t="s">
        <v>231</v>
      </c>
      <c r="H7" s="69" t="s">
        <v>266</v>
      </c>
    </row>
    <row r="8" spans="1:7" ht="13.5">
      <c r="A8" s="90"/>
      <c r="B8" s="91" t="s">
        <v>99</v>
      </c>
      <c r="C8" s="91" t="s">
        <v>99</v>
      </c>
      <c r="D8" s="91" t="s">
        <v>99</v>
      </c>
      <c r="E8" s="91" t="s">
        <v>99</v>
      </c>
      <c r="F8" s="91" t="s">
        <v>99</v>
      </c>
      <c r="G8" s="91" t="s">
        <v>99</v>
      </c>
    </row>
    <row r="9" spans="1:7" ht="13.5">
      <c r="A9" s="92"/>
      <c r="B9" s="91"/>
      <c r="C9" s="71"/>
      <c r="D9" s="71"/>
      <c r="E9" s="71"/>
      <c r="F9" s="71"/>
      <c r="G9" s="71"/>
    </row>
    <row r="10" spans="1:7" ht="13.5">
      <c r="A10" s="92"/>
      <c r="B10" s="91"/>
      <c r="C10" s="71"/>
      <c r="D10" s="71"/>
      <c r="E10" s="71"/>
      <c r="F10" s="71"/>
      <c r="G10" s="71"/>
    </row>
    <row r="11" spans="1:9" ht="21">
      <c r="A11" s="93" t="s">
        <v>332</v>
      </c>
      <c r="B11" s="91"/>
      <c r="C11" s="72">
        <f>SUM(C12:C194)</f>
        <v>741.0374793842676</v>
      </c>
      <c r="D11" s="72">
        <f>SUM(D12:D194)</f>
        <v>816.2080819773779</v>
      </c>
      <c r="E11" s="72">
        <f>SUM(E12:E194)</f>
        <v>644.3135501244566</v>
      </c>
      <c r="F11" s="72">
        <f>SUM(F12:F194)</f>
        <v>759.0331984319655</v>
      </c>
      <c r="G11" s="72">
        <f>SUM(G12:G194)</f>
        <v>711.1490124940937</v>
      </c>
      <c r="H11" s="96">
        <f aca="true" t="shared" si="0" ref="H11:H41">SUM(C11:G11)</f>
        <v>3671.7413224121615</v>
      </c>
      <c r="I11" s="73" t="s">
        <v>0</v>
      </c>
    </row>
    <row r="12" spans="1:9" ht="13.5">
      <c r="A12" s="94" t="s">
        <v>271</v>
      </c>
      <c r="B12" s="91" t="s">
        <v>99</v>
      </c>
      <c r="C12" s="71">
        <f>'[9]bilat constant'!P192+('[9]unhcr oda constant'!P192*'[9]oda contribs constant'!$AG$105)+('[9]oda contribs constant'!$AH$105*'[9]unrwa oda constant'!P192)+('[9]oda contribs constant'!$AI$105*'[9]wfp oda constant adj'!P192)+('[9]eu multilat shares constant'!M$72*'[9]eu total ha constant'!P192)+'[9]Imputed CERF'!P192</f>
        <v>50.570430582737686</v>
      </c>
      <c r="D12" s="71">
        <f>'[9]bilat constant'!Q192+('[9]unhcr oda constant'!Q192*'[9]oda contribs constant'!$AJ$105)+('[9]oda contribs constant'!$AK$105*'[9]unrwa oda constant'!Q192)+('[9]oda contribs constant'!$AL$105*'[9]wfp oda constant adj'!Q192)+('[9]eu multilat shares constant'!N$72*'[9]eu total ha constant'!Q192)+'[9]Imputed CERF'!Q192</f>
        <v>100.36721847561681</v>
      </c>
      <c r="E12" s="71">
        <f>'[9]bilat constant'!R192+('[9]unhcr oda constant'!R192*'[9]oda contribs constant'!$AM$105)+('[9]oda contribs constant'!$AN$105*'[9]unrwa oda constant'!R192)+('[9]oda contribs constant'!$AO$105*'[9]wfp oda constant adj'!R192)+('[9]eu multilat shares constant'!O$72*'[9]eu total ha constant'!R192)+'[9]Imputed CERF'!R192</f>
        <v>98.31581307547268</v>
      </c>
      <c r="F12" s="71">
        <f>'[9]bilat constant'!S192+('[9]unhcr oda constant'!S192*'[9]oda contribs constant'!$AP$105)+('[9]oda contribs constant'!$AQ$105*'[9]unrwa oda constant'!S192)+('[9]oda contribs constant'!$AR$105*'[9]wfp oda constant adj'!S192)+('[9]eu multilat shares constant'!P$72*'[9]eu total ha constant'!S192)+'[9]Imputed CERF'!S192</f>
        <v>82.60751987499386</v>
      </c>
      <c r="G12" s="71">
        <f>'[9]bilat constant'!T192+('[9]unhcr oda constant'!T192*'[9]oda contribs constant'!$AS$105)+('[9]oda contribs constant'!$AT$105*'[9]unrwa oda constant'!T192)+('[9]oda contribs constant'!$AU$105*'[9]wfp oda constant adj'!T192)+('[9]eu multilat shares constant'!Q$72*'[9]eu total ha constant'!T192)+'[9]Imputed CERF'!T192</f>
        <v>80.11869328599845</v>
      </c>
      <c r="H12" s="96">
        <f t="shared" si="0"/>
        <v>411.9796752948195</v>
      </c>
      <c r="I12" s="73" t="s">
        <v>35</v>
      </c>
    </row>
    <row r="13" spans="1:9" ht="13.5">
      <c r="A13" s="94" t="s">
        <v>35</v>
      </c>
      <c r="B13" s="91" t="s">
        <v>99</v>
      </c>
      <c r="C13" s="71">
        <f>'[9]bilat constant'!P82+('[9]unhcr oda constant'!P82*'[9]oda contribs constant'!$AG$105)+('[9]oda contribs constant'!$AH$105*'[9]unrwa oda constant'!P82)+('[9]oda contribs constant'!$AI$105*'[9]wfp oda constant adj'!P82)+('[9]eu multilat shares constant'!M$72*'[9]eu total ha constant'!P82)+'[9]Imputed CERF'!P82</f>
        <v>70.97091201544276</v>
      </c>
      <c r="D13" s="71">
        <f>'[9]bilat constant'!Q82+('[9]unhcr oda constant'!Q82*'[9]oda contribs constant'!$AJ$105)+('[9]oda contribs constant'!$AK$105*'[9]unrwa oda constant'!Q82)+('[9]oda contribs constant'!$AL$105*'[9]wfp oda constant adj'!Q82)+('[9]eu multilat shares constant'!N$72*'[9]eu total ha constant'!Q82)+'[9]Imputed CERF'!Q82</f>
        <v>64.85887190037002</v>
      </c>
      <c r="E13" s="71">
        <f>'[9]bilat constant'!R82+('[9]unhcr oda constant'!R82*'[9]oda contribs constant'!$AM$105)+('[9]oda contribs constant'!$AN$105*'[9]unrwa oda constant'!R82)+('[9]oda contribs constant'!$AO$105*'[9]wfp oda constant adj'!R82)+('[9]eu multilat shares constant'!O$72*'[9]eu total ha constant'!R82)+'[9]Imputed CERF'!R82</f>
        <v>68.3719558778781</v>
      </c>
      <c r="F13" s="71">
        <f>'[9]bilat constant'!S82+('[9]unhcr oda constant'!S82*'[9]oda contribs constant'!$AP$105)+('[9]oda contribs constant'!$AQ$105*'[9]unrwa oda constant'!S82)+('[9]oda contribs constant'!$AR$105*'[9]wfp oda constant adj'!S82)+('[9]eu multilat shares constant'!P$72*'[9]eu total ha constant'!S82)+'[9]Imputed CERF'!S82</f>
        <v>72.10176866035033</v>
      </c>
      <c r="G13" s="71">
        <f>'[9]bilat constant'!T82+('[9]unhcr oda constant'!T82*'[9]oda contribs constant'!$AS$105)+('[9]oda contribs constant'!$AT$105*'[9]unrwa oda constant'!T82)+('[9]oda contribs constant'!$AU$105*'[9]wfp oda constant adj'!T82)+('[9]eu multilat shares constant'!Q$72*'[9]eu total ha constant'!T82)+'[9]Imputed CERF'!T82</f>
        <v>62.02652765469123</v>
      </c>
      <c r="H13" s="96">
        <f t="shared" si="0"/>
        <v>338.33003610873243</v>
      </c>
      <c r="I13" s="73" t="s">
        <v>17</v>
      </c>
    </row>
    <row r="14" spans="1:9" ht="13.5">
      <c r="A14" s="94" t="s">
        <v>0</v>
      </c>
      <c r="B14" s="91" t="s">
        <v>99</v>
      </c>
      <c r="C14" s="71">
        <f>'[9]bilat constant'!P162+('[9]unhcr oda constant'!P162*'[9]oda contribs constant'!$AG$105)+('[9]oda contribs constant'!$AH$105*'[9]unrwa oda constant'!P162)+('[9]oda contribs constant'!$AI$105*'[9]wfp oda constant adj'!P162)+('[9]eu multilat shares constant'!M$72*'[9]eu total ha constant'!P162)+'[9]Imputed CERF'!P162</f>
        <v>48.8509878788732</v>
      </c>
      <c r="D14" s="71">
        <f>'[9]bilat constant'!Q162+('[9]unhcr oda constant'!Q162*'[9]oda contribs constant'!$AJ$105)+('[9]oda contribs constant'!$AK$105*'[9]unrwa oda constant'!Q162)+('[9]oda contribs constant'!$AL$105*'[9]wfp oda constant adj'!Q162)+('[9]eu multilat shares constant'!N$72*'[9]eu total ha constant'!Q162)+'[9]Imputed CERF'!Q162</f>
        <v>35.215409874302736</v>
      </c>
      <c r="E14" s="71">
        <f>'[9]bilat constant'!R162+('[9]unhcr oda constant'!R162*'[9]oda contribs constant'!$AM$105)+('[9]oda contribs constant'!$AN$105*'[9]unrwa oda constant'!R162)+('[9]oda contribs constant'!$AO$105*'[9]wfp oda constant adj'!R162)+('[9]eu multilat shares constant'!O$72*'[9]eu total ha constant'!R162)+'[9]Imputed CERF'!R162</f>
        <v>32.960457523887484</v>
      </c>
      <c r="F14" s="71">
        <f>'[9]bilat constant'!S162+('[9]unhcr oda constant'!S162*'[9]oda contribs constant'!$AP$105)+('[9]oda contribs constant'!$AQ$105*'[9]unrwa oda constant'!S162)+('[9]oda contribs constant'!$AR$105*'[9]wfp oda constant adj'!S162)+('[9]eu multilat shares constant'!P$72*'[9]eu total ha constant'!S162)+'[9]Imputed CERF'!S162</f>
        <v>94.70668715007508</v>
      </c>
      <c r="G14" s="71">
        <f>'[9]bilat constant'!T162+('[9]unhcr oda constant'!T162*'[9]oda contribs constant'!$AS$105)+('[9]oda contribs constant'!$AT$105*'[9]unrwa oda constant'!T162)+('[9]oda contribs constant'!$AU$105*'[9]wfp oda constant adj'!T162)+('[9]eu multilat shares constant'!Q$72*'[9]eu total ha constant'!T162)+'[9]Imputed CERF'!T162</f>
        <v>78.07807375857371</v>
      </c>
      <c r="H14" s="96">
        <f t="shared" si="0"/>
        <v>289.8116161857122</v>
      </c>
      <c r="I14" s="73" t="s">
        <v>29</v>
      </c>
    </row>
    <row r="15" spans="1:9" ht="13.5">
      <c r="A15" s="94" t="s">
        <v>17</v>
      </c>
      <c r="B15" s="91" t="s">
        <v>99</v>
      </c>
      <c r="C15" s="71">
        <f>'[9]bilat constant'!P147+('[9]unhcr oda constant'!P147*'[9]oda contribs constant'!$AG$105)+('[9]oda contribs constant'!$AH$105*'[9]unrwa oda constant'!P147)+('[9]oda contribs constant'!$AI$105*'[9]wfp oda constant adj'!P147)+('[9]eu multilat shares constant'!M$72*'[9]eu total ha constant'!P147)+'[9]Imputed CERF'!P147</f>
        <v>55.79790115457382</v>
      </c>
      <c r="D15" s="71">
        <f>'[9]bilat constant'!Q147+('[9]unhcr oda constant'!Q147*'[9]oda contribs constant'!$AJ$105)+('[9]oda contribs constant'!$AK$105*'[9]unrwa oda constant'!Q147)+('[9]oda contribs constant'!$AL$105*'[9]wfp oda constant adj'!Q147)+('[9]eu multilat shares constant'!N$72*'[9]eu total ha constant'!Q147)+'[9]Imputed CERF'!Q147</f>
        <v>72.07002777170615</v>
      </c>
      <c r="E15" s="71">
        <f>'[9]bilat constant'!R147+('[9]unhcr oda constant'!R147*'[9]oda contribs constant'!$AM$105)+('[9]oda contribs constant'!$AN$105*'[9]unrwa oda constant'!R147)+('[9]oda contribs constant'!$AO$105*'[9]wfp oda constant adj'!R147)+('[9]eu multilat shares constant'!O$72*'[9]eu total ha constant'!R147)+'[9]Imputed CERF'!R147</f>
        <v>48.81737982095722</v>
      </c>
      <c r="F15" s="71">
        <f>'[9]bilat constant'!S147+('[9]unhcr oda constant'!S147*'[9]oda contribs constant'!$AP$105)+('[9]oda contribs constant'!$AQ$105*'[9]unrwa oda constant'!S147)+('[9]oda contribs constant'!$AR$105*'[9]wfp oda constant adj'!S147)+('[9]eu multilat shares constant'!P$72*'[9]eu total ha constant'!S147)+'[9]Imputed CERF'!S147</f>
        <v>8.550809052237462</v>
      </c>
      <c r="G15" s="71">
        <f>'[9]bilat constant'!T147+('[9]unhcr oda constant'!T147*'[9]oda contribs constant'!$AS$105)+('[9]oda contribs constant'!$AT$105*'[9]unrwa oda constant'!T147)+('[9]oda contribs constant'!$AU$105*'[9]wfp oda constant adj'!T147)+('[9]eu multilat shares constant'!Q$72*'[9]eu total ha constant'!T147)+'[9]Imputed CERF'!T147</f>
        <v>20.211423397579484</v>
      </c>
      <c r="H15" s="96">
        <f t="shared" si="0"/>
        <v>205.44754119705416</v>
      </c>
      <c r="I15" s="73" t="s">
        <v>34</v>
      </c>
    </row>
    <row r="16" spans="1:9" ht="31.5">
      <c r="A16" s="94" t="s">
        <v>209</v>
      </c>
      <c r="B16" s="91" t="s">
        <v>99</v>
      </c>
      <c r="C16" s="71">
        <f>'[9]bilat constant'!P48+('[9]unhcr oda constant'!P48*'[9]oda contribs constant'!$AG$105)+('[9]oda contribs constant'!$AH$105*'[9]unrwa oda constant'!P48)+('[9]oda contribs constant'!$AI$105*'[9]wfp oda constant adj'!P48)+('[9]eu multilat shares constant'!M$72*'[9]eu total ha constant'!P48)+'[9]Imputed CERF'!P48</f>
        <v>35.84206642819068</v>
      </c>
      <c r="D16" s="71">
        <f>'[9]bilat constant'!Q48+('[9]unhcr oda constant'!Q48*'[9]oda contribs constant'!$AJ$105)+('[9]oda contribs constant'!$AK$105*'[9]unrwa oda constant'!Q48)+('[9]oda contribs constant'!$AL$105*'[9]wfp oda constant adj'!Q48)+('[9]eu multilat shares constant'!N$72*'[9]eu total ha constant'!Q48)+'[9]Imputed CERF'!Q48</f>
        <v>31.418647460613762</v>
      </c>
      <c r="E16" s="71">
        <f>'[9]bilat constant'!R48+('[9]unhcr oda constant'!R48*'[9]oda contribs constant'!$AM$105)+('[9]oda contribs constant'!$AN$105*'[9]unrwa oda constant'!R48)+('[9]oda contribs constant'!$AO$105*'[9]wfp oda constant adj'!R48)+('[9]eu multilat shares constant'!O$72*'[9]eu total ha constant'!R48)+'[9]Imputed CERF'!R48</f>
        <v>29.151109230707505</v>
      </c>
      <c r="F16" s="71">
        <f>'[9]bilat constant'!S48+('[9]unhcr oda constant'!S48*'[9]oda contribs constant'!$AP$105)+('[9]oda contribs constant'!$AQ$105*'[9]unrwa oda constant'!S48)+('[9]oda contribs constant'!$AR$105*'[9]wfp oda constant adj'!S48)+('[9]eu multilat shares constant'!P$72*'[9]eu total ha constant'!S48)+'[9]Imputed CERF'!S48</f>
        <v>31.539244546853627</v>
      </c>
      <c r="G16" s="71">
        <f>'[9]bilat constant'!T48+('[9]unhcr oda constant'!T48*'[9]oda contribs constant'!$AS$105)+('[9]oda contribs constant'!$AT$105*'[9]unrwa oda constant'!T48)+('[9]oda contribs constant'!$AU$105*'[9]wfp oda constant adj'!T48)+('[9]eu multilat shares constant'!Q$72*'[9]eu total ha constant'!T48)+'[9]Imputed CERF'!T48</f>
        <v>32.14934314392912</v>
      </c>
      <c r="H16" s="96">
        <f t="shared" si="0"/>
        <v>160.1004108102947</v>
      </c>
      <c r="I16" s="73" t="s">
        <v>271</v>
      </c>
    </row>
    <row r="17" spans="1:9" ht="31.5">
      <c r="A17" s="94" t="s">
        <v>29</v>
      </c>
      <c r="B17" s="91" t="s">
        <v>99</v>
      </c>
      <c r="C17" s="71">
        <f>'[9]bilat constant'!P175+('[9]unhcr oda constant'!P175*'[9]oda contribs constant'!$AG$105)+('[9]oda contribs constant'!$AH$105*'[9]unrwa oda constant'!P175)+('[9]oda contribs constant'!$AI$105*'[9]wfp oda constant adj'!P175)+('[9]eu multilat shares constant'!M$72*'[9]eu total ha constant'!P175)+'[9]Imputed CERF'!P175</f>
        <v>30.197518532278494</v>
      </c>
      <c r="D17" s="71">
        <f>'[9]bilat constant'!Q175+('[9]unhcr oda constant'!Q175*'[9]oda contribs constant'!$AJ$105)+('[9]oda contribs constant'!$AK$105*'[9]unrwa oda constant'!Q175)+('[9]oda contribs constant'!$AL$105*'[9]wfp oda constant adj'!Q175)+('[9]eu multilat shares constant'!N$72*'[9]eu total ha constant'!Q175)+'[9]Imputed CERF'!Q175</f>
        <v>54.67763079008698</v>
      </c>
      <c r="E17" s="71">
        <f>'[9]bilat constant'!R175+('[9]unhcr oda constant'!R175*'[9]oda contribs constant'!$AM$105)+('[9]oda contribs constant'!$AN$105*'[9]unrwa oda constant'!R175)+('[9]oda contribs constant'!$AO$105*'[9]wfp oda constant adj'!R175)+('[9]eu multilat shares constant'!O$72*'[9]eu total ha constant'!R175)+'[9]Imputed CERF'!R175</f>
        <v>16.76601734104143</v>
      </c>
      <c r="F17" s="71">
        <f>'[9]bilat constant'!S175+('[9]unhcr oda constant'!S175*'[9]oda contribs constant'!$AP$105)+('[9]oda contribs constant'!$AQ$105*'[9]unrwa oda constant'!S175)+('[9]oda contribs constant'!$AR$105*'[9]wfp oda constant adj'!S175)+('[9]eu multilat shares constant'!P$72*'[9]eu total ha constant'!S175)+'[9]Imputed CERF'!S175</f>
        <v>10.552305148346962</v>
      </c>
      <c r="G17" s="71">
        <f>'[9]bilat constant'!T175+('[9]unhcr oda constant'!T175*'[9]oda contribs constant'!$AS$105)+('[9]oda contribs constant'!$AT$105*'[9]unrwa oda constant'!T175)+('[9]oda contribs constant'!$AU$105*'[9]wfp oda constant adj'!T175)+('[9]eu multilat shares constant'!Q$72*'[9]eu total ha constant'!T175)+'[9]Imputed CERF'!T175</f>
        <v>45.85455301700815</v>
      </c>
      <c r="H17" s="96">
        <f t="shared" si="0"/>
        <v>158.048024828762</v>
      </c>
      <c r="I17" s="73" t="s">
        <v>209</v>
      </c>
    </row>
    <row r="18" spans="1:9" ht="13.5">
      <c r="A18" s="94" t="s">
        <v>34</v>
      </c>
      <c r="B18" s="91" t="s">
        <v>99</v>
      </c>
      <c r="C18" s="71">
        <f>'[9]bilat constant'!P176+('[9]unhcr oda constant'!P176*'[9]oda contribs constant'!$AG$105)+('[9]oda contribs constant'!$AH$105*'[9]unrwa oda constant'!P176)+('[9]oda contribs constant'!$AI$105*'[9]wfp oda constant adj'!P176)+('[9]eu multilat shares constant'!M$72*'[9]eu total ha constant'!P176)+'[9]Imputed CERF'!P176</f>
        <v>41.790360646511054</v>
      </c>
      <c r="D18" s="71">
        <f>'[9]bilat constant'!Q176+('[9]unhcr oda constant'!Q176*'[9]oda contribs constant'!$AJ$105)+('[9]oda contribs constant'!$AK$105*'[9]unrwa oda constant'!Q176)+('[9]oda contribs constant'!$AL$105*'[9]wfp oda constant adj'!Q176)+('[9]eu multilat shares constant'!N$72*'[9]eu total ha constant'!Q176)+'[9]Imputed CERF'!Q176</f>
        <v>27.057303609415946</v>
      </c>
      <c r="E18" s="71">
        <f>'[9]bilat constant'!R176+('[9]unhcr oda constant'!R176*'[9]oda contribs constant'!$AM$105)+('[9]oda contribs constant'!$AN$105*'[9]unrwa oda constant'!R176)+('[9]oda contribs constant'!$AO$105*'[9]wfp oda constant adj'!R176)+('[9]eu multilat shares constant'!O$72*'[9]eu total ha constant'!R176)+'[9]Imputed CERF'!R176</f>
        <v>30.42112464232944</v>
      </c>
      <c r="F18" s="71">
        <f>'[9]bilat constant'!S176+('[9]unhcr oda constant'!S176*'[9]oda contribs constant'!$AP$105)+('[9]oda contribs constant'!$AQ$105*'[9]unrwa oda constant'!S176)+('[9]oda contribs constant'!$AR$105*'[9]wfp oda constant adj'!S176)+('[9]eu multilat shares constant'!P$72*'[9]eu total ha constant'!S176)+'[9]Imputed CERF'!S176</f>
        <v>31.92779462062828</v>
      </c>
      <c r="G18" s="71">
        <f>'[9]bilat constant'!T176+('[9]unhcr oda constant'!T176*'[9]oda contribs constant'!$AS$105)+('[9]oda contribs constant'!$AT$105*'[9]unrwa oda constant'!T176)+('[9]oda contribs constant'!$AU$105*'[9]wfp oda constant adj'!T176)+('[9]eu multilat shares constant'!Q$72*'[9]eu total ha constant'!T176)+'[9]Imputed CERF'!T176</f>
        <v>19.1944251615354</v>
      </c>
      <c r="H18" s="96">
        <f t="shared" si="0"/>
        <v>150.39100868042013</v>
      </c>
      <c r="I18" s="73" t="s">
        <v>33</v>
      </c>
    </row>
    <row r="19" spans="1:9" ht="13.5">
      <c r="A19" s="94" t="s">
        <v>33</v>
      </c>
      <c r="B19" s="91" t="s">
        <v>99</v>
      </c>
      <c r="C19" s="71">
        <f>'[9]bilat constant'!P79+('[9]unhcr oda constant'!P79*'[9]oda contribs constant'!$AG$105)+('[9]oda contribs constant'!$AH$105*'[9]unrwa oda constant'!P79)+('[9]oda contribs constant'!$AI$105*'[9]wfp oda constant adj'!P79)+('[9]eu multilat shares constant'!M$72*'[9]eu total ha constant'!P79)+'[9]Imputed CERF'!P79</f>
        <v>20.930283755667595</v>
      </c>
      <c r="D19" s="71">
        <f>'[9]bilat constant'!Q79+('[9]unhcr oda constant'!Q79*'[9]oda contribs constant'!$AJ$105)+('[9]oda contribs constant'!$AK$105*'[9]unrwa oda constant'!Q79)+('[9]oda contribs constant'!$AL$105*'[9]wfp oda constant adj'!Q79)+('[9]eu multilat shares constant'!N$72*'[9]eu total ha constant'!Q79)+'[9]Imputed CERF'!Q79</f>
        <v>26.886104315662106</v>
      </c>
      <c r="E19" s="71">
        <f>'[9]bilat constant'!R79+('[9]unhcr oda constant'!R79*'[9]oda contribs constant'!$AM$105)+('[9]oda contribs constant'!$AN$105*'[9]unrwa oda constant'!R79)+('[9]oda contribs constant'!$AO$105*'[9]wfp oda constant adj'!R79)+('[9]eu multilat shares constant'!O$72*'[9]eu total ha constant'!R79)+'[9]Imputed CERF'!R79</f>
        <v>28.75961423320986</v>
      </c>
      <c r="F19" s="71">
        <f>'[9]bilat constant'!S79+('[9]unhcr oda constant'!S79*'[9]oda contribs constant'!$AP$105)+('[9]oda contribs constant'!$AQ$105*'[9]unrwa oda constant'!S79)+('[9]oda contribs constant'!$AR$105*'[9]wfp oda constant adj'!S79)+('[9]eu multilat shares constant'!P$72*'[9]eu total ha constant'!S79)+'[9]Imputed CERF'!S79</f>
        <v>34.986911150764286</v>
      </c>
      <c r="G19" s="71">
        <f>'[9]bilat constant'!T79+('[9]unhcr oda constant'!T79*'[9]oda contribs constant'!$AS$105)+('[9]oda contribs constant'!$AT$105*'[9]unrwa oda constant'!T79)+('[9]oda contribs constant'!$AU$105*'[9]wfp oda constant adj'!T79)+('[9]eu multilat shares constant'!Q$72*'[9]eu total ha constant'!T79)+'[9]Imputed CERF'!T79</f>
        <v>32.96795618683893</v>
      </c>
      <c r="H19" s="96">
        <f t="shared" si="0"/>
        <v>144.53086964214276</v>
      </c>
      <c r="I19" s="73" t="s">
        <v>6</v>
      </c>
    </row>
    <row r="20" spans="1:9" ht="13.5">
      <c r="A20" s="94" t="s">
        <v>21</v>
      </c>
      <c r="B20" s="91" t="s">
        <v>99</v>
      </c>
      <c r="C20" s="71">
        <f>'[9]bilat constant'!P190+('[9]unhcr oda constant'!P190*'[9]oda contribs constant'!$AG$105)+('[9]oda contribs constant'!$AH$105*'[9]unrwa oda constant'!P190)+('[9]oda contribs constant'!$AI$105*'[9]wfp oda constant adj'!P190)+('[9]eu multilat shares constant'!M$72*'[9]eu total ha constant'!P190)+'[9]Imputed CERF'!P190</f>
        <v>10.269627779457215</v>
      </c>
      <c r="D20" s="71">
        <f>'[9]bilat constant'!Q190+('[9]unhcr oda constant'!Q190*'[9]oda contribs constant'!$AJ$105)+('[9]oda contribs constant'!$AK$105*'[9]unrwa oda constant'!Q190)+('[9]oda contribs constant'!$AL$105*'[9]wfp oda constant adj'!Q190)+('[9]eu multilat shares constant'!N$72*'[9]eu total ha constant'!Q190)+'[9]Imputed CERF'!Q190</f>
        <v>36.18221400283082</v>
      </c>
      <c r="E20" s="71">
        <f>'[9]bilat constant'!R190+('[9]unhcr oda constant'!R190*'[9]oda contribs constant'!$AM$105)+('[9]oda contribs constant'!$AN$105*'[9]unrwa oda constant'!R190)+('[9]oda contribs constant'!$AO$105*'[9]wfp oda constant adj'!R190)+('[9]eu multilat shares constant'!O$72*'[9]eu total ha constant'!R190)+'[9]Imputed CERF'!R190</f>
        <v>16.686249220009667</v>
      </c>
      <c r="F20" s="71">
        <f>'[9]bilat constant'!S190+('[9]unhcr oda constant'!S190*'[9]oda contribs constant'!$AP$105)+('[9]oda contribs constant'!$AQ$105*'[9]unrwa oda constant'!S190)+('[9]oda contribs constant'!$AR$105*'[9]wfp oda constant adj'!S190)+('[9]eu multilat shares constant'!P$72*'[9]eu total ha constant'!S190)+'[9]Imputed CERF'!S190</f>
        <v>21.482701764275628</v>
      </c>
      <c r="G20" s="71">
        <f>'[9]bilat constant'!T190+('[9]unhcr oda constant'!T190*'[9]oda contribs constant'!$AS$105)+('[9]oda contribs constant'!$AT$105*'[9]unrwa oda constant'!T190)+('[9]oda contribs constant'!$AU$105*'[9]wfp oda constant adj'!T190)+('[9]eu multilat shares constant'!Q$72*'[9]eu total ha constant'!T190)+'[9]Imputed CERF'!T190</f>
        <v>17.537852357321263</v>
      </c>
      <c r="H20" s="96">
        <f t="shared" si="0"/>
        <v>102.15864512389459</v>
      </c>
      <c r="I20" s="73" t="s">
        <v>49</v>
      </c>
    </row>
    <row r="21" spans="1:9" ht="13.5">
      <c r="A21" s="94" t="s">
        <v>18</v>
      </c>
      <c r="B21" s="91" t="s">
        <v>99</v>
      </c>
      <c r="C21" s="71">
        <f>'[9]bilat constant'!P186+('[9]unhcr oda constant'!P186*'[9]oda contribs constant'!$AG$105)+('[9]oda contribs constant'!$AH$105*'[9]unrwa oda constant'!P186)+('[9]oda contribs constant'!$AI$105*'[9]wfp oda constant adj'!P186)+('[9]eu multilat shares constant'!M$72*'[9]eu total ha constant'!P186)+'[9]Imputed CERF'!P186</f>
        <v>6.756292036263419</v>
      </c>
      <c r="D21" s="71">
        <f>'[9]bilat constant'!Q186+('[9]unhcr oda constant'!Q186*'[9]oda contribs constant'!$AJ$105)+('[9]oda contribs constant'!$AK$105*'[9]unrwa oda constant'!Q186)+('[9]oda contribs constant'!$AL$105*'[9]wfp oda constant adj'!Q186)+('[9]eu multilat shares constant'!N$72*'[9]eu total ha constant'!Q186)+'[9]Imputed CERF'!Q186</f>
        <v>57.172782118904514</v>
      </c>
      <c r="E21" s="71">
        <f>'[9]bilat constant'!R186+('[9]unhcr oda constant'!R186*'[9]oda contribs constant'!$AM$105)+('[9]oda contribs constant'!$AN$105*'[9]unrwa oda constant'!R186)+('[9]oda contribs constant'!$AO$105*'[9]wfp oda constant adj'!R186)+('[9]eu multilat shares constant'!O$72*'[9]eu total ha constant'!R186)+'[9]Imputed CERF'!R186</f>
        <v>12.118503276396034</v>
      </c>
      <c r="F21" s="71">
        <f>'[9]bilat constant'!S186+('[9]unhcr oda constant'!S186*'[9]oda contribs constant'!$AP$105)+('[9]oda contribs constant'!$AQ$105*'[9]unrwa oda constant'!S186)+('[9]oda contribs constant'!$AR$105*'[9]wfp oda constant adj'!S186)+('[9]eu multilat shares constant'!P$72*'[9]eu total ha constant'!S186)+'[9]Imputed CERF'!S186</f>
        <v>12.799895468587613</v>
      </c>
      <c r="G21" s="71">
        <f>'[9]bilat constant'!T186+('[9]unhcr oda constant'!T186*'[9]oda contribs constant'!$AS$105)+('[9]oda contribs constant'!$AT$105*'[9]unrwa oda constant'!T186)+('[9]oda contribs constant'!$AU$105*'[9]wfp oda constant adj'!T186)+('[9]eu multilat shares constant'!Q$72*'[9]eu total ha constant'!T186)+'[9]Imputed CERF'!T186</f>
        <v>11.801997195809399</v>
      </c>
      <c r="H21" s="96">
        <f t="shared" si="0"/>
        <v>100.64947009596096</v>
      </c>
      <c r="I21" s="74"/>
    </row>
    <row r="22" spans="1:9" ht="13.5">
      <c r="A22" s="94" t="s">
        <v>6</v>
      </c>
      <c r="B22" s="91" t="s">
        <v>99</v>
      </c>
      <c r="C22" s="71">
        <f>'[9]bilat constant'!P46+('[9]unhcr oda constant'!P46*'[9]oda contribs constant'!$AG$105)+('[9]oda contribs constant'!$AH$105*'[9]unrwa oda constant'!P46)+('[9]oda contribs constant'!$AI$105*'[9]wfp oda constant adj'!P46)+('[9]eu multilat shares constant'!M$72*'[9]eu total ha constant'!P46)+'[9]Imputed CERF'!P46</f>
        <v>16.532998859199413</v>
      </c>
      <c r="D22" s="71">
        <f>'[9]bilat constant'!Q46+('[9]unhcr oda constant'!Q46*'[9]oda contribs constant'!$AJ$105)+('[9]oda contribs constant'!$AK$105*'[9]unrwa oda constant'!Q46)+('[9]oda contribs constant'!$AL$105*'[9]wfp oda constant adj'!Q46)+('[9]eu multilat shares constant'!N$72*'[9]eu total ha constant'!Q46)+'[9]Imputed CERF'!Q46</f>
        <v>15.79658059484612</v>
      </c>
      <c r="E22" s="71">
        <f>'[9]bilat constant'!R46+('[9]unhcr oda constant'!R46*'[9]oda contribs constant'!$AM$105)+('[9]oda contribs constant'!$AN$105*'[9]unrwa oda constant'!R46)+('[9]oda contribs constant'!$AO$105*'[9]wfp oda constant adj'!R46)+('[9]eu multilat shares constant'!O$72*'[9]eu total ha constant'!R46)+'[9]Imputed CERF'!R46</f>
        <v>17.351391818360177</v>
      </c>
      <c r="F22" s="71">
        <f>'[9]bilat constant'!S46+('[9]unhcr oda constant'!S46*'[9]oda contribs constant'!$AP$105)+('[9]oda contribs constant'!$AQ$105*'[9]unrwa oda constant'!S46)+('[9]oda contribs constant'!$AR$105*'[9]wfp oda constant adj'!S46)+('[9]eu multilat shares constant'!P$72*'[9]eu total ha constant'!S46)+'[9]Imputed CERF'!S46</f>
        <v>19.262463309989624</v>
      </c>
      <c r="G22" s="71">
        <f>'[9]bilat constant'!T46+('[9]unhcr oda constant'!T46*'[9]oda contribs constant'!$AS$105)+('[9]oda contribs constant'!$AT$105*'[9]unrwa oda constant'!T46)+('[9]oda contribs constant'!$AU$105*'[9]wfp oda constant adj'!T46)+('[9]eu multilat shares constant'!Q$72*'[9]eu total ha constant'!T46)+'[9]Imputed CERF'!T46</f>
        <v>19.761502807989988</v>
      </c>
      <c r="H22" s="96">
        <f t="shared" si="0"/>
        <v>88.70493739038531</v>
      </c>
      <c r="I22" s="74"/>
    </row>
    <row r="23" spans="1:9" ht="13.5">
      <c r="A23" s="94" t="s">
        <v>49</v>
      </c>
      <c r="B23" s="91" t="s">
        <v>99</v>
      </c>
      <c r="C23" s="71">
        <f>'[9]bilat constant'!P42+('[9]unhcr oda constant'!P42*'[9]oda contribs constant'!$AG$105)+('[9]oda contribs constant'!$AH$105*'[9]unrwa oda constant'!P42)+('[9]oda contribs constant'!$AI$105*'[9]wfp oda constant adj'!P42)+('[9]eu multilat shares constant'!M$72*'[9]eu total ha constant'!P42)+'[9]Imputed CERF'!P42</f>
        <v>18.65383927171595</v>
      </c>
      <c r="D23" s="71">
        <f>'[9]bilat constant'!Q42+('[9]unhcr oda constant'!Q42*'[9]oda contribs constant'!$AJ$105)+('[9]oda contribs constant'!$AK$105*'[9]unrwa oda constant'!Q42)+('[9]oda contribs constant'!$AL$105*'[9]wfp oda constant adj'!Q42)+('[9]eu multilat shares constant'!N$72*'[9]eu total ha constant'!Q42)+'[9]Imputed CERF'!Q42</f>
        <v>15.217634875770012</v>
      </c>
      <c r="E23" s="71">
        <f>'[9]bilat constant'!R42+('[9]unhcr oda constant'!R42*'[9]oda contribs constant'!$AM$105)+('[9]oda contribs constant'!$AN$105*'[9]unrwa oda constant'!R42)+('[9]oda contribs constant'!$AO$105*'[9]wfp oda constant adj'!R42)+('[9]eu multilat shares constant'!O$72*'[9]eu total ha constant'!R42)+'[9]Imputed CERF'!R42</f>
        <v>17.622792240162816</v>
      </c>
      <c r="F23" s="71">
        <f>'[9]bilat constant'!S42+('[9]unhcr oda constant'!S42*'[9]oda contribs constant'!$AP$105)+('[9]oda contribs constant'!$AQ$105*'[9]unrwa oda constant'!S42)+('[9]oda contribs constant'!$AR$105*'[9]wfp oda constant adj'!S42)+('[9]eu multilat shares constant'!P$72*'[9]eu total ha constant'!S42)+'[9]Imputed CERF'!S42</f>
        <v>14.2293688142694</v>
      </c>
      <c r="G23" s="71">
        <f>'[9]bilat constant'!T42+('[9]unhcr oda constant'!T42*'[9]oda contribs constant'!$AS$105)+('[9]oda contribs constant'!$AT$105*'[9]unrwa oda constant'!T42)+('[9]oda contribs constant'!$AU$105*'[9]wfp oda constant adj'!T42)+('[9]eu multilat shares constant'!Q$72*'[9]eu total ha constant'!T42)+'[9]Imputed CERF'!T42</f>
        <v>13.341448537256856</v>
      </c>
      <c r="H23" s="96">
        <f t="shared" si="0"/>
        <v>79.06508373917502</v>
      </c>
      <c r="I23" s="74"/>
    </row>
    <row r="24" spans="1:9" ht="13.5">
      <c r="A24" s="94" t="s">
        <v>43</v>
      </c>
      <c r="B24" s="91" t="s">
        <v>99</v>
      </c>
      <c r="C24" s="71">
        <f>'[9]bilat constant'!P88+('[9]unhcr oda constant'!P88*'[9]oda contribs constant'!$AG$105)+('[9]oda contribs constant'!$AH$105*'[9]unrwa oda constant'!P88)+('[9]oda contribs constant'!$AI$105*'[9]wfp oda constant adj'!P88)+('[9]eu multilat shares constant'!M$72*'[9]eu total ha constant'!P88)+'[9]Imputed CERF'!P88</f>
        <v>24.058642982359633</v>
      </c>
      <c r="D24" s="71">
        <f>'[9]bilat constant'!Q88+('[9]unhcr oda constant'!Q88*'[9]oda contribs constant'!$AJ$105)+('[9]oda contribs constant'!$AK$105*'[9]unrwa oda constant'!Q88)+('[9]oda contribs constant'!$AL$105*'[9]wfp oda constant adj'!Q88)+('[9]eu multilat shares constant'!N$72*'[9]eu total ha constant'!Q88)+'[9]Imputed CERF'!Q88</f>
        <v>8.645099359282431</v>
      </c>
      <c r="E24" s="71">
        <f>'[9]bilat constant'!R88+('[9]unhcr oda constant'!R88*'[9]oda contribs constant'!$AM$105)+('[9]oda contribs constant'!$AN$105*'[9]unrwa oda constant'!R88)+('[9]oda contribs constant'!$AO$105*'[9]wfp oda constant adj'!R88)+('[9]eu multilat shares constant'!O$72*'[9]eu total ha constant'!R88)+'[9]Imputed CERF'!R88</f>
        <v>10.296555873552306</v>
      </c>
      <c r="F24" s="71">
        <f>'[9]bilat constant'!S88+('[9]unhcr oda constant'!S88*'[9]oda contribs constant'!$AP$105)+('[9]oda contribs constant'!$AQ$105*'[9]unrwa oda constant'!S88)+('[9]oda contribs constant'!$AR$105*'[9]wfp oda constant adj'!S88)+('[9]eu multilat shares constant'!P$72*'[9]eu total ha constant'!S88)+'[9]Imputed CERF'!S88</f>
        <v>14.262133281160379</v>
      </c>
      <c r="G24" s="71">
        <f>'[9]bilat constant'!T88+('[9]unhcr oda constant'!T88*'[9]oda contribs constant'!$AS$105)+('[9]oda contribs constant'!$AT$105*'[9]unrwa oda constant'!T88)+('[9]oda contribs constant'!$AU$105*'[9]wfp oda constant adj'!T88)+('[9]eu multilat shares constant'!Q$72*'[9]eu total ha constant'!T88)+'[9]Imputed CERF'!T88</f>
        <v>19.449019594581213</v>
      </c>
      <c r="H24" s="96">
        <f t="shared" si="0"/>
        <v>76.71145109093597</v>
      </c>
      <c r="I24" s="74"/>
    </row>
    <row r="25" spans="1:9" ht="13.5">
      <c r="A25" s="94" t="s">
        <v>38</v>
      </c>
      <c r="B25" s="91" t="s">
        <v>99</v>
      </c>
      <c r="C25" s="71">
        <f>'[9]bilat constant'!P86+('[9]unhcr oda constant'!P86*'[9]oda contribs constant'!$AG$105)+('[9]oda contribs constant'!$AH$105*'[9]unrwa oda constant'!P86)+('[9]oda contribs constant'!$AI$105*'[9]wfp oda constant adj'!P86)+('[9]eu multilat shares constant'!M$72*'[9]eu total ha constant'!P86)+'[9]Imputed CERF'!P86</f>
        <v>12.457526317971526</v>
      </c>
      <c r="D25" s="71">
        <f>'[9]bilat constant'!Q86+('[9]unhcr oda constant'!Q86*'[9]oda contribs constant'!$AJ$105)+('[9]oda contribs constant'!$AK$105*'[9]unrwa oda constant'!Q86)+('[9]oda contribs constant'!$AL$105*'[9]wfp oda constant adj'!Q86)+('[9]eu multilat shares constant'!N$72*'[9]eu total ha constant'!Q86)+'[9]Imputed CERF'!Q86</f>
        <v>14.472781822469884</v>
      </c>
      <c r="E25" s="71">
        <f>'[9]bilat constant'!R86+('[9]unhcr oda constant'!R86*'[9]oda contribs constant'!$AM$105)+('[9]oda contribs constant'!$AN$105*'[9]unrwa oda constant'!R86)+('[9]oda contribs constant'!$AO$105*'[9]wfp oda constant adj'!R86)+('[9]eu multilat shares constant'!O$72*'[9]eu total ha constant'!R86)+'[9]Imputed CERF'!R86</f>
        <v>15.745413220226002</v>
      </c>
      <c r="F25" s="71">
        <f>'[9]bilat constant'!S86+('[9]unhcr oda constant'!S86*'[9]oda contribs constant'!$AP$105)+('[9]oda contribs constant'!$AQ$105*'[9]unrwa oda constant'!S86)+('[9]oda contribs constant'!$AR$105*'[9]wfp oda constant adj'!S86)+('[9]eu multilat shares constant'!P$72*'[9]eu total ha constant'!S86)+'[9]Imputed CERF'!S86</f>
        <v>17.154235967856888</v>
      </c>
      <c r="G25" s="71">
        <f>'[9]bilat constant'!T86+('[9]unhcr oda constant'!T86*'[9]oda contribs constant'!$AS$105)+('[9]oda contribs constant'!$AT$105*'[9]unrwa oda constant'!T86)+('[9]oda contribs constant'!$AU$105*'[9]wfp oda constant adj'!T86)+('[9]eu multilat shares constant'!Q$72*'[9]eu total ha constant'!T86)+'[9]Imputed CERF'!T86</f>
        <v>11.910988877167991</v>
      </c>
      <c r="H25" s="96">
        <f t="shared" si="0"/>
        <v>71.7409462056923</v>
      </c>
      <c r="I25" s="74"/>
    </row>
    <row r="26" spans="1:9" ht="13.5">
      <c r="A26" s="94" t="s">
        <v>56</v>
      </c>
      <c r="B26" s="91" t="s">
        <v>99</v>
      </c>
      <c r="C26" s="71">
        <f>'[9]bilat constant'!P188+('[9]unhcr oda constant'!P188*'[9]oda contribs constant'!$AG$105)+('[9]oda contribs constant'!$AH$105*'[9]unrwa oda constant'!P188)+('[9]oda contribs constant'!$AI$105*'[9]wfp oda constant adj'!P188)+('[9]eu multilat shares constant'!M$72*'[9]eu total ha constant'!P188)+'[9]Imputed CERF'!P188</f>
        <v>11.713147253530703</v>
      </c>
      <c r="D26" s="71">
        <f>'[9]bilat constant'!Q188+('[9]unhcr oda constant'!Q188*'[9]oda contribs constant'!$AJ$105)+('[9]oda contribs constant'!$AK$105*'[9]unrwa oda constant'!Q188)+('[9]oda contribs constant'!$AL$105*'[9]wfp oda constant adj'!Q188)+('[9]eu multilat shares constant'!N$72*'[9]eu total ha constant'!Q188)+'[9]Imputed CERF'!Q188</f>
        <v>12.60391233322748</v>
      </c>
      <c r="E26" s="71">
        <f>'[9]bilat constant'!R188+('[9]unhcr oda constant'!R188*'[9]oda contribs constant'!$AM$105)+('[9]oda contribs constant'!$AN$105*'[9]unrwa oda constant'!R188)+('[9]oda contribs constant'!$AO$105*'[9]wfp oda constant adj'!R188)+('[9]eu multilat shares constant'!O$72*'[9]eu total ha constant'!R188)+'[9]Imputed CERF'!R188</f>
        <v>9.411687326192702</v>
      </c>
      <c r="F26" s="71">
        <f>'[9]bilat constant'!S188+('[9]unhcr oda constant'!S188*'[9]oda contribs constant'!$AP$105)+('[9]oda contribs constant'!$AQ$105*'[9]unrwa oda constant'!S188)+('[9]oda contribs constant'!$AR$105*'[9]wfp oda constant adj'!S188)+('[9]eu multilat shares constant'!P$72*'[9]eu total ha constant'!S188)+'[9]Imputed CERF'!S188</f>
        <v>16.303722279348122</v>
      </c>
      <c r="G26" s="71">
        <f>'[9]bilat constant'!T188+('[9]unhcr oda constant'!T188*'[9]oda contribs constant'!$AS$105)+('[9]oda contribs constant'!$AT$105*'[9]unrwa oda constant'!T188)+('[9]oda contribs constant'!$AU$105*'[9]wfp oda constant adj'!T188)+('[9]eu multilat shares constant'!Q$72*'[9]eu total ha constant'!T188)+'[9]Imputed CERF'!T188</f>
        <v>13.462222344158672</v>
      </c>
      <c r="H26" s="96">
        <f t="shared" si="0"/>
        <v>63.49469153645768</v>
      </c>
      <c r="I26" s="74"/>
    </row>
    <row r="27" spans="1:9" ht="13.5">
      <c r="A27" s="94" t="s">
        <v>13</v>
      </c>
      <c r="B27" s="91" t="s">
        <v>99</v>
      </c>
      <c r="C27" s="71">
        <f>'[9]bilat constant'!P55+('[9]unhcr oda constant'!P55*'[9]oda contribs constant'!$AG$105)+('[9]oda contribs constant'!$AH$105*'[9]unrwa oda constant'!P55)+('[9]oda contribs constant'!$AI$105*'[9]wfp oda constant adj'!P55)+('[9]eu multilat shares constant'!M$72*'[9]eu total ha constant'!P55)+'[9]Imputed CERF'!P55</f>
        <v>12.660764643744868</v>
      </c>
      <c r="D27" s="71">
        <f>'[9]bilat constant'!Q55+('[9]unhcr oda constant'!Q55*'[9]oda contribs constant'!$AJ$105)+('[9]oda contribs constant'!$AK$105*'[9]unrwa oda constant'!Q55)+('[9]oda contribs constant'!$AL$105*'[9]wfp oda constant adj'!Q55)+('[9]eu multilat shares constant'!N$72*'[9]eu total ha constant'!Q55)+'[9]Imputed CERF'!Q55</f>
        <v>6.81661685068301</v>
      </c>
      <c r="E27" s="71">
        <f>'[9]bilat constant'!R55+('[9]unhcr oda constant'!R55*'[9]oda contribs constant'!$AM$105)+('[9]oda contribs constant'!$AN$105*'[9]unrwa oda constant'!R55)+('[9]oda contribs constant'!$AO$105*'[9]wfp oda constant adj'!R55)+('[9]eu multilat shares constant'!O$72*'[9]eu total ha constant'!R55)+'[9]Imputed CERF'!R55</f>
        <v>7.714153525054184</v>
      </c>
      <c r="F27" s="71">
        <f>'[9]bilat constant'!S55+('[9]unhcr oda constant'!S55*'[9]oda contribs constant'!$AP$105)+('[9]oda contribs constant'!$AQ$105*'[9]unrwa oda constant'!S55)+('[9]oda contribs constant'!$AR$105*'[9]wfp oda constant adj'!S55)+('[9]eu multilat shares constant'!P$72*'[9]eu total ha constant'!S55)+'[9]Imputed CERF'!S55</f>
        <v>24.27508588141991</v>
      </c>
      <c r="G27" s="71">
        <f>'[9]bilat constant'!T55+('[9]unhcr oda constant'!T55*'[9]oda contribs constant'!$AS$105)+('[9]oda contribs constant'!$AT$105*'[9]unrwa oda constant'!T55)+('[9]oda contribs constant'!$AU$105*'[9]wfp oda constant adj'!T55)+('[9]eu multilat shares constant'!Q$72*'[9]eu total ha constant'!T55)+'[9]Imputed CERF'!T55</f>
        <v>11.53678920446815</v>
      </c>
      <c r="H27" s="96">
        <f t="shared" si="0"/>
        <v>63.00341010537012</v>
      </c>
      <c r="I27" s="74"/>
    </row>
    <row r="28" spans="1:9" ht="13.5">
      <c r="A28" s="7" t="s">
        <v>58</v>
      </c>
      <c r="B28" s="91" t="s">
        <v>99</v>
      </c>
      <c r="C28" s="71">
        <f>'[9]bilat constant'!P63+('[9]unhcr oda constant'!P63*'[9]oda contribs constant'!$AG$105)+('[9]oda contribs constant'!$AH$105*'[9]unrwa oda constant'!P63)+('[9]oda contribs constant'!$AI$105*'[9]wfp oda constant adj'!P63)+('[9]eu multilat shares constant'!M$72*'[9]eu total ha constant'!P63)+'[9]Imputed CERF'!P63</f>
        <v>15.455347145817587</v>
      </c>
      <c r="D28" s="71">
        <f>'[9]bilat constant'!Q63+('[9]unhcr oda constant'!Q63*'[9]oda contribs constant'!$AJ$105)+('[9]oda contribs constant'!$AK$105*'[9]unrwa oda constant'!Q63)+('[9]oda contribs constant'!$AL$105*'[9]wfp oda constant adj'!Q63)+('[9]eu multilat shares constant'!N$72*'[9]eu total ha constant'!Q63)+'[9]Imputed CERF'!Q63</f>
        <v>12.727177089425803</v>
      </c>
      <c r="E28" s="71">
        <f>'[9]bilat constant'!R63+('[9]unhcr oda constant'!R63*'[9]oda contribs constant'!$AM$105)+('[9]oda contribs constant'!$AN$105*'[9]unrwa oda constant'!R63)+('[9]oda contribs constant'!$AO$105*'[9]wfp oda constant adj'!R63)+('[9]eu multilat shares constant'!O$72*'[9]eu total ha constant'!R63)+'[9]Imputed CERF'!R63</f>
        <v>10.29067483663201</v>
      </c>
      <c r="F28" s="71">
        <f>'[9]bilat constant'!S63+('[9]unhcr oda constant'!S63*'[9]oda contribs constant'!$AP$105)+('[9]oda contribs constant'!$AQ$105*'[9]unrwa oda constant'!S63)+('[9]oda contribs constant'!$AR$105*'[9]wfp oda constant adj'!S63)+('[9]eu multilat shares constant'!P$72*'[9]eu total ha constant'!S63)+'[9]Imputed CERF'!S63</f>
        <v>11.436034195488762</v>
      </c>
      <c r="G28" s="71">
        <f>'[9]bilat constant'!T63+('[9]unhcr oda constant'!T63*'[9]oda contribs constant'!$AS$105)+('[9]oda contribs constant'!$AT$105*'[9]unrwa oda constant'!T63)+('[9]oda contribs constant'!$AU$105*'[9]wfp oda constant adj'!T63)+('[9]eu multilat shares constant'!Q$72*'[9]eu total ha constant'!T63)+'[9]Imputed CERF'!T63</f>
        <v>9.235580807967587</v>
      </c>
      <c r="H28" s="96">
        <f t="shared" si="0"/>
        <v>59.144814075331745</v>
      </c>
      <c r="I28" s="74"/>
    </row>
    <row r="29" spans="1:9" ht="13.5">
      <c r="A29" s="7" t="s">
        <v>20</v>
      </c>
      <c r="B29" s="91" t="s">
        <v>99</v>
      </c>
      <c r="C29" s="71">
        <f>'[9]bilat constant'!P61+('[9]unhcr oda constant'!P61*'[9]oda contribs constant'!$AG$105)+('[9]oda contribs constant'!$AH$105*'[9]unrwa oda constant'!P61)+('[9]oda contribs constant'!$AI$105*'[9]wfp oda constant adj'!P61)+('[9]eu multilat shares constant'!M$72*'[9]eu total ha constant'!P61)+'[9]Imputed CERF'!P61</f>
        <v>2.549264406952356</v>
      </c>
      <c r="D29" s="71">
        <f>'[9]bilat constant'!Q61+('[9]unhcr oda constant'!Q61*'[9]oda contribs constant'!$AJ$105)+('[9]oda contribs constant'!$AK$105*'[9]unrwa oda constant'!Q61)+('[9]oda contribs constant'!$AL$105*'[9]wfp oda constant adj'!Q61)+('[9]eu multilat shares constant'!N$72*'[9]eu total ha constant'!Q61)+'[9]Imputed CERF'!Q61</f>
        <v>10.407803742267745</v>
      </c>
      <c r="E29" s="71">
        <f>'[9]bilat constant'!R61+('[9]unhcr oda constant'!R61*'[9]oda contribs constant'!$AM$105)+('[9]oda contribs constant'!$AN$105*'[9]unrwa oda constant'!R61)+('[9]oda contribs constant'!$AO$105*'[9]wfp oda constant adj'!R61)+('[9]eu multilat shares constant'!O$72*'[9]eu total ha constant'!R61)+'[9]Imputed CERF'!R61</f>
        <v>8.976716035700719</v>
      </c>
      <c r="F29" s="71">
        <f>'[9]bilat constant'!S61+('[9]unhcr oda constant'!S61*'[9]oda contribs constant'!$AP$105)+('[9]oda contribs constant'!$AQ$105*'[9]unrwa oda constant'!S61)+('[9]oda contribs constant'!$AR$105*'[9]wfp oda constant adj'!S61)+('[9]eu multilat shares constant'!P$72*'[9]eu total ha constant'!S61)+'[9]Imputed CERF'!S61</f>
        <v>15.815382702853839</v>
      </c>
      <c r="G29" s="71">
        <f>'[9]bilat constant'!T61+('[9]unhcr oda constant'!T61*'[9]oda contribs constant'!$AS$105)+('[9]oda contribs constant'!$AT$105*'[9]unrwa oda constant'!T61)+('[9]oda contribs constant'!$AU$105*'[9]wfp oda constant adj'!T61)+('[9]eu multilat shares constant'!Q$72*'[9]eu total ha constant'!T61)+'[9]Imputed CERF'!T61</f>
        <v>19.15083077554858</v>
      </c>
      <c r="H29" s="96">
        <f t="shared" si="0"/>
        <v>56.899997663323234</v>
      </c>
      <c r="I29" s="74"/>
    </row>
    <row r="30" spans="1:9" ht="13.5">
      <c r="A30" s="7" t="s">
        <v>55</v>
      </c>
      <c r="B30" s="91" t="s">
        <v>99</v>
      </c>
      <c r="C30" s="71">
        <f>'[9]bilat constant'!P168+('[9]unhcr oda constant'!P168*'[9]oda contribs constant'!$AG$105)+('[9]oda contribs constant'!$AH$105*'[9]unrwa oda constant'!P168)+('[9]oda contribs constant'!$AI$105*'[9]wfp oda constant adj'!P168)+('[9]eu multilat shares constant'!M$72*'[9]eu total ha constant'!P168)+'[9]Imputed CERF'!P168</f>
        <v>12.091968529421141</v>
      </c>
      <c r="D30" s="71">
        <f>'[9]bilat constant'!Q168+('[9]unhcr oda constant'!Q168*'[9]oda contribs constant'!$AJ$105)+('[9]oda contribs constant'!$AK$105*'[9]unrwa oda constant'!Q168)+('[9]oda contribs constant'!$AL$105*'[9]wfp oda constant adj'!Q168)+('[9]eu multilat shares constant'!N$72*'[9]eu total ha constant'!Q168)+'[9]Imputed CERF'!Q168</f>
        <v>24.0210852465789</v>
      </c>
      <c r="E30" s="71">
        <f>'[9]bilat constant'!R168+('[9]unhcr oda constant'!R168*'[9]oda contribs constant'!$AM$105)+('[9]oda contribs constant'!$AN$105*'[9]unrwa oda constant'!R168)+('[9]oda contribs constant'!$AO$105*'[9]wfp oda constant adj'!R168)+('[9]eu multilat shares constant'!O$72*'[9]eu total ha constant'!R168)+'[9]Imputed CERF'!R168</f>
        <v>5.806678390125159</v>
      </c>
      <c r="F30" s="71">
        <f>'[9]bilat constant'!S168+('[9]unhcr oda constant'!S168*'[9]oda contribs constant'!$AP$105)+('[9]oda contribs constant'!$AQ$105*'[9]unrwa oda constant'!S168)+('[9]oda contribs constant'!$AR$105*'[9]wfp oda constant adj'!S168)+('[9]eu multilat shares constant'!P$72*'[9]eu total ha constant'!S168)+'[9]Imputed CERF'!S168</f>
        <v>7.8147451170284725</v>
      </c>
      <c r="G30" s="71">
        <f>'[9]bilat constant'!T168+('[9]unhcr oda constant'!T168*'[9]oda contribs constant'!$AS$105)+('[9]oda contribs constant'!$AT$105*'[9]unrwa oda constant'!T168)+('[9]oda contribs constant'!$AU$105*'[9]wfp oda constant adj'!T168)+('[9]eu multilat shares constant'!Q$72*'[9]eu total ha constant'!T168)+'[9]Imputed CERF'!T168</f>
        <v>4.227188705479039</v>
      </c>
      <c r="H30" s="96">
        <f t="shared" si="0"/>
        <v>53.96166598863271</v>
      </c>
      <c r="I30" s="74"/>
    </row>
    <row r="31" spans="1:9" ht="13.5">
      <c r="A31" s="7" t="s">
        <v>121</v>
      </c>
      <c r="B31" s="91" t="s">
        <v>99</v>
      </c>
      <c r="C31" s="71">
        <f>'[9]bilat constant'!P129+('[9]unhcr oda constant'!P129*'[9]oda contribs constant'!$AG$105)+('[9]oda contribs constant'!$AH$105*'[9]unrwa oda constant'!P129)+('[9]oda contribs constant'!$AI$105*'[9]wfp oda constant adj'!P129)+('[9]eu multilat shares constant'!M$72*'[9]eu total ha constant'!P129)+'[9]Imputed CERF'!P129</f>
        <v>9.388049715618308</v>
      </c>
      <c r="D31" s="71">
        <f>'[9]bilat constant'!Q129+('[9]unhcr oda constant'!Q129*'[9]oda contribs constant'!$AJ$105)+('[9]oda contribs constant'!$AK$105*'[9]unrwa oda constant'!Q129)+('[9]oda contribs constant'!$AL$105*'[9]wfp oda constant adj'!Q129)+('[9]eu multilat shares constant'!N$72*'[9]eu total ha constant'!Q129)+'[9]Imputed CERF'!Q129</f>
        <v>10.581123943167333</v>
      </c>
      <c r="E31" s="71">
        <f>'[9]bilat constant'!R129+('[9]unhcr oda constant'!R129*'[9]oda contribs constant'!$AM$105)+('[9]oda contribs constant'!$AN$105*'[9]unrwa oda constant'!R129)+('[9]oda contribs constant'!$AO$105*'[9]wfp oda constant adj'!R129)+('[9]eu multilat shares constant'!O$72*'[9]eu total ha constant'!R129)+'[9]Imputed CERF'!R129</f>
        <v>11.25312703658974</v>
      </c>
      <c r="F31" s="71">
        <f>'[9]bilat constant'!S129+('[9]unhcr oda constant'!S129*'[9]oda contribs constant'!$AP$105)+('[9]oda contribs constant'!$AQ$105*'[9]unrwa oda constant'!S129)+('[9]oda contribs constant'!$AR$105*'[9]wfp oda constant adj'!S129)+('[9]eu multilat shares constant'!P$72*'[9]eu total ha constant'!S129)+'[9]Imputed CERF'!S129</f>
        <v>10.873108235342784</v>
      </c>
      <c r="G31" s="71">
        <f>'[9]bilat constant'!T129+('[9]unhcr oda constant'!T129*'[9]oda contribs constant'!$AS$105)+('[9]oda contribs constant'!$AT$105*'[9]unrwa oda constant'!T129)+('[9]oda contribs constant'!$AU$105*'[9]wfp oda constant adj'!T129)+('[9]eu multilat shares constant'!Q$72*'[9]eu total ha constant'!T129)+'[9]Imputed CERF'!T129</f>
        <v>11.42803420427613</v>
      </c>
      <c r="H31" s="96">
        <f t="shared" si="0"/>
        <v>53.523443134994295</v>
      </c>
      <c r="I31" s="74"/>
    </row>
    <row r="32" spans="1:9" ht="13.5">
      <c r="A32" s="7" t="s">
        <v>16</v>
      </c>
      <c r="B32" s="91" t="s">
        <v>99</v>
      </c>
      <c r="C32" s="71">
        <f>'[9]bilat constant'!P108+('[9]unhcr oda constant'!P108*'[9]oda contribs constant'!$AG$105)+('[9]oda contribs constant'!$AH$105*'[9]unrwa oda constant'!P108)+('[9]oda contribs constant'!$AI$105*'[9]wfp oda constant adj'!P108)+('[9]eu multilat shares constant'!M$72*'[9]eu total ha constant'!P108)+'[9]Imputed CERF'!P108</f>
        <v>5.330725167697335</v>
      </c>
      <c r="D32" s="71">
        <f>'[9]bilat constant'!Q108+('[9]unhcr oda constant'!Q108*'[9]oda contribs constant'!$AJ$105)+('[9]oda contribs constant'!$AK$105*'[9]unrwa oda constant'!Q108)+('[9]oda contribs constant'!$AL$105*'[9]wfp oda constant adj'!Q108)+('[9]eu multilat shares constant'!N$72*'[9]eu total ha constant'!Q108)+'[9]Imputed CERF'!Q108</f>
        <v>6.306742340825007</v>
      </c>
      <c r="E32" s="71">
        <f>'[9]bilat constant'!R108+('[9]unhcr oda constant'!R108*'[9]oda contribs constant'!$AM$105)+('[9]oda contribs constant'!$AN$105*'[9]unrwa oda constant'!R108)+('[9]oda contribs constant'!$AO$105*'[9]wfp oda constant adj'!R108)+('[9]eu multilat shares constant'!O$72*'[9]eu total ha constant'!R108)+'[9]Imputed CERF'!R108</f>
        <v>5.898549966063048</v>
      </c>
      <c r="F32" s="71">
        <f>'[9]bilat constant'!S108+('[9]unhcr oda constant'!S108*'[9]oda contribs constant'!$AP$105)+('[9]oda contribs constant'!$AQ$105*'[9]unrwa oda constant'!S108)+('[9]oda contribs constant'!$AR$105*'[9]wfp oda constant adj'!S108)+('[9]eu multilat shares constant'!P$72*'[9]eu total ha constant'!S108)+'[9]Imputed CERF'!S108</f>
        <v>17.484522873851688</v>
      </c>
      <c r="G32" s="71">
        <f>'[9]bilat constant'!T108+('[9]unhcr oda constant'!T108*'[9]oda contribs constant'!$AS$105)+('[9]oda contribs constant'!$AT$105*'[9]unrwa oda constant'!T108)+('[9]oda contribs constant'!$AU$105*'[9]wfp oda constant adj'!T108)+('[9]eu multilat shares constant'!Q$72*'[9]eu total ha constant'!T108)+'[9]Imputed CERF'!T108</f>
        <v>18.095960687655513</v>
      </c>
      <c r="H32" s="96">
        <f t="shared" si="0"/>
        <v>53.11650103609259</v>
      </c>
      <c r="I32" s="74"/>
    </row>
    <row r="33" spans="1:9" ht="13.5">
      <c r="A33" s="7" t="s">
        <v>25</v>
      </c>
      <c r="B33" s="91" t="s">
        <v>99</v>
      </c>
      <c r="C33" s="71">
        <f>'[9]bilat constant'!P173+('[9]unhcr oda constant'!P173*'[9]oda contribs constant'!$AG$105)+('[9]oda contribs constant'!$AH$105*'[9]unrwa oda constant'!P173)+('[9]oda contribs constant'!$AI$105*'[9]wfp oda constant adj'!P173)+('[9]eu multilat shares constant'!M$72*'[9]eu total ha constant'!P173)+'[9]Imputed CERF'!P173</f>
        <v>6.6292827712226305</v>
      </c>
      <c r="D33" s="71">
        <f>'[9]bilat constant'!Q173+('[9]unhcr oda constant'!Q173*'[9]oda contribs constant'!$AJ$105)+('[9]oda contribs constant'!$AK$105*'[9]unrwa oda constant'!Q173)+('[9]oda contribs constant'!$AL$105*'[9]wfp oda constant adj'!Q173)+('[9]eu multilat shares constant'!N$72*'[9]eu total ha constant'!Q173)+'[9]Imputed CERF'!Q173</f>
        <v>5.363995898290208</v>
      </c>
      <c r="E33" s="71">
        <f>'[9]bilat constant'!R173+('[9]unhcr oda constant'!R173*'[9]oda contribs constant'!$AM$105)+('[9]oda contribs constant'!$AN$105*'[9]unrwa oda constant'!R173)+('[9]oda contribs constant'!$AO$105*'[9]wfp oda constant adj'!R173)+('[9]eu multilat shares constant'!O$72*'[9]eu total ha constant'!R173)+'[9]Imputed CERF'!R173</f>
        <v>5.127743820293791</v>
      </c>
      <c r="F33" s="71">
        <f>'[9]bilat constant'!S173+('[9]unhcr oda constant'!S173*'[9]oda contribs constant'!$AP$105)+('[9]oda contribs constant'!$AQ$105*'[9]unrwa oda constant'!S173)+('[9]oda contribs constant'!$AR$105*'[9]wfp oda constant adj'!S173)+('[9]eu multilat shares constant'!P$72*'[9]eu total ha constant'!S173)+'[9]Imputed CERF'!S173</f>
        <v>19.435879674971076</v>
      </c>
      <c r="G33" s="71">
        <f>'[9]bilat constant'!T173+('[9]unhcr oda constant'!T173*'[9]oda contribs constant'!$AS$105)+('[9]oda contribs constant'!$AT$105*'[9]unrwa oda constant'!T173)+('[9]oda contribs constant'!$AU$105*'[9]wfp oda constant adj'!T173)+('[9]eu multilat shares constant'!Q$72*'[9]eu total ha constant'!T173)+'[9]Imputed CERF'!T173</f>
        <v>12.15660305642737</v>
      </c>
      <c r="H33" s="96">
        <f t="shared" si="0"/>
        <v>48.713505221205075</v>
      </c>
      <c r="I33" s="74"/>
    </row>
    <row r="34" spans="1:9" ht="13.5">
      <c r="A34" s="7" t="s">
        <v>9</v>
      </c>
      <c r="B34" s="91" t="s">
        <v>99</v>
      </c>
      <c r="C34" s="71">
        <f>'[9]bilat constant'!P50+('[9]unhcr oda constant'!P50*'[9]oda contribs constant'!$AG$105)+('[9]oda contribs constant'!$AH$105*'[9]unrwa oda constant'!P50)+('[9]oda contribs constant'!$AI$105*'[9]wfp oda constant adj'!P50)+('[9]eu multilat shares constant'!M$72*'[9]eu total ha constant'!P50)+'[9]Imputed CERF'!P50</f>
        <v>6.200914041364463</v>
      </c>
      <c r="D34" s="71">
        <f>'[9]bilat constant'!Q50+('[9]unhcr oda constant'!Q50*'[9]oda contribs constant'!$AJ$105)+('[9]oda contribs constant'!$AK$105*'[9]unrwa oda constant'!Q50)+('[9]oda contribs constant'!$AL$105*'[9]wfp oda constant adj'!Q50)+('[9]eu multilat shares constant'!N$72*'[9]eu total ha constant'!Q50)+'[9]Imputed CERF'!Q50</f>
        <v>8.985550524068403</v>
      </c>
      <c r="E34" s="71">
        <f>'[9]bilat constant'!R50+('[9]unhcr oda constant'!R50*'[9]oda contribs constant'!$AM$105)+('[9]oda contribs constant'!$AN$105*'[9]unrwa oda constant'!R50)+('[9]oda contribs constant'!$AO$105*'[9]wfp oda constant adj'!R50)+('[9]eu multilat shares constant'!O$72*'[9]eu total ha constant'!R50)+'[9]Imputed CERF'!R50</f>
        <v>6.377609458459236</v>
      </c>
      <c r="F34" s="71">
        <f>'[9]bilat constant'!S50+('[9]unhcr oda constant'!S50*'[9]oda contribs constant'!$AP$105)+('[9]oda contribs constant'!$AQ$105*'[9]unrwa oda constant'!S50)+('[9]oda contribs constant'!$AR$105*'[9]wfp oda constant adj'!S50)+('[9]eu multilat shares constant'!P$72*'[9]eu total ha constant'!S50)+'[9]Imputed CERF'!S50</f>
        <v>15.520785141702511</v>
      </c>
      <c r="G34" s="71">
        <f>'[9]bilat constant'!T50+('[9]unhcr oda constant'!T50*'[9]oda contribs constant'!$AS$105)+('[9]oda contribs constant'!$AT$105*'[9]unrwa oda constant'!T50)+('[9]oda contribs constant'!$AU$105*'[9]wfp oda constant adj'!T50)+('[9]eu multilat shares constant'!Q$72*'[9]eu total ha constant'!T50)+'[9]Imputed CERF'!T50</f>
        <v>1.6155337795849818</v>
      </c>
      <c r="H34" s="96">
        <f t="shared" si="0"/>
        <v>38.700392945179594</v>
      </c>
      <c r="I34" s="74"/>
    </row>
    <row r="35" spans="1:9" ht="13.5">
      <c r="A35" s="7" t="s">
        <v>1</v>
      </c>
      <c r="B35" s="91" t="s">
        <v>99</v>
      </c>
      <c r="C35" s="71">
        <f>'[9]bilat constant'!P165+('[9]unhcr oda constant'!P165*'[9]oda contribs constant'!$AG$105)+('[9]oda contribs constant'!$AH$105*'[9]unrwa oda constant'!P165)+('[9]oda contribs constant'!$AI$105*'[9]wfp oda constant adj'!P165)+('[9]eu multilat shares constant'!M$72*'[9]eu total ha constant'!P165)+'[9]Imputed CERF'!P165</f>
        <v>4.455444947461878</v>
      </c>
      <c r="D35" s="71">
        <f>'[9]bilat constant'!Q165+('[9]unhcr oda constant'!Q165*'[9]oda contribs constant'!$AJ$105)+('[9]oda contribs constant'!$AK$105*'[9]unrwa oda constant'!Q165)+('[9]oda contribs constant'!$AL$105*'[9]wfp oda constant adj'!Q165)+('[9]eu multilat shares constant'!N$72*'[9]eu total ha constant'!Q165)+'[9]Imputed CERF'!Q165</f>
        <v>1.5785795324146892</v>
      </c>
      <c r="E35" s="71">
        <f>'[9]bilat constant'!R165+('[9]unhcr oda constant'!R165*'[9]oda contribs constant'!$AM$105)+('[9]oda contribs constant'!$AN$105*'[9]unrwa oda constant'!R165)+('[9]oda contribs constant'!$AO$105*'[9]wfp oda constant adj'!R165)+('[9]eu multilat shares constant'!O$72*'[9]eu total ha constant'!R165)+'[9]Imputed CERF'!R165</f>
        <v>7.783425213543018</v>
      </c>
      <c r="F35" s="71">
        <f>'[9]bilat constant'!S165+('[9]unhcr oda constant'!S165*'[9]oda contribs constant'!$AP$105)+('[9]oda contribs constant'!$AQ$105*'[9]unrwa oda constant'!S165)+('[9]oda contribs constant'!$AR$105*'[9]wfp oda constant adj'!S165)+('[9]eu multilat shares constant'!P$72*'[9]eu total ha constant'!S165)+'[9]Imputed CERF'!S165</f>
        <v>13.125170634709185</v>
      </c>
      <c r="G35" s="71">
        <f>'[9]bilat constant'!T165+('[9]unhcr oda constant'!T165*'[9]oda contribs constant'!$AS$105)+('[9]oda contribs constant'!$AT$105*'[9]unrwa oda constant'!T165)+('[9]oda contribs constant'!$AU$105*'[9]wfp oda constant adj'!T165)+('[9]eu multilat shares constant'!Q$72*'[9]eu total ha constant'!T165)+'[9]Imputed CERF'!T165</f>
        <v>9.516803553796429</v>
      </c>
      <c r="H35" s="96">
        <f t="shared" si="0"/>
        <v>36.459423881925204</v>
      </c>
      <c r="I35" s="74"/>
    </row>
    <row r="36" spans="1:9" ht="13.5">
      <c r="A36" s="7" t="s">
        <v>27</v>
      </c>
      <c r="B36" s="91" t="s">
        <v>99</v>
      </c>
      <c r="C36" s="71">
        <f>'[9]bilat constant'!P174+('[9]unhcr oda constant'!P174*'[9]oda contribs constant'!$AG$105)+('[9]oda contribs constant'!$AH$105*'[9]unrwa oda constant'!P174)+('[9]oda contribs constant'!$AI$105*'[9]wfp oda constant adj'!P174)+('[9]eu multilat shares constant'!M$72*'[9]eu total ha constant'!P174)+'[9]Imputed CERF'!P174</f>
        <v>6.106222987192719</v>
      </c>
      <c r="D36" s="71">
        <f>'[9]bilat constant'!Q174+('[9]unhcr oda constant'!Q174*'[9]oda contribs constant'!$AJ$105)+('[9]oda contribs constant'!$AK$105*'[9]unrwa oda constant'!Q174)+('[9]oda contribs constant'!$AL$105*'[9]wfp oda constant adj'!Q174)+('[9]eu multilat shares constant'!N$72*'[9]eu total ha constant'!Q174)+'[9]Imputed CERF'!Q174</f>
        <v>8.66510479075706</v>
      </c>
      <c r="E36" s="71">
        <f>'[9]bilat constant'!R174+('[9]unhcr oda constant'!R174*'[9]oda contribs constant'!$AM$105)+('[9]oda contribs constant'!$AN$105*'[9]unrwa oda constant'!R174)+('[9]oda contribs constant'!$AO$105*'[9]wfp oda constant adj'!R174)+('[9]eu multilat shares constant'!O$72*'[9]eu total ha constant'!R174)+'[9]Imputed CERF'!R174</f>
        <v>7.757896240838747</v>
      </c>
      <c r="F36" s="71">
        <f>'[9]bilat constant'!S174+('[9]unhcr oda constant'!S174*'[9]oda contribs constant'!$AP$105)+('[9]oda contribs constant'!$AQ$105*'[9]unrwa oda constant'!S174)+('[9]oda contribs constant'!$AR$105*'[9]wfp oda constant adj'!S174)+('[9]eu multilat shares constant'!P$72*'[9]eu total ha constant'!S174)+'[9]Imputed CERF'!S174</f>
        <v>7.340192001508785</v>
      </c>
      <c r="G36" s="71">
        <f>'[9]bilat constant'!T174+('[9]unhcr oda constant'!T174*'[9]oda contribs constant'!$AS$105)+('[9]oda contribs constant'!$AT$105*'[9]unrwa oda constant'!T174)+('[9]oda contribs constant'!$AU$105*'[9]wfp oda constant adj'!T174)+('[9]eu multilat shares constant'!Q$72*'[9]eu total ha constant'!T174)+'[9]Imputed CERF'!T174</f>
        <v>5.278209497375855</v>
      </c>
      <c r="H36" s="96">
        <f t="shared" si="0"/>
        <v>35.14762551767316</v>
      </c>
      <c r="I36" s="74"/>
    </row>
    <row r="37" spans="1:9" ht="13.5">
      <c r="A37" s="7" t="s">
        <v>187</v>
      </c>
      <c r="B37" s="91" t="s">
        <v>99</v>
      </c>
      <c r="C37" s="71">
        <f>'[9]bilat constant'!P195+('[9]unhcr oda constant'!P195*'[9]oda contribs constant'!$AG$105)+('[9]oda contribs constant'!$AH$105*'[9]unrwa oda constant'!P195)+('[9]oda contribs constant'!$AI$105*'[9]wfp oda constant adj'!P195)+('[9]eu multilat shares constant'!M$72*'[9]eu total ha constant'!P195)+'[9]Imputed CERF'!P195</f>
        <v>6.614064346855391</v>
      </c>
      <c r="D37" s="71">
        <f>'[9]bilat constant'!Q195+('[9]unhcr oda constant'!Q195*'[9]oda contribs constant'!$AJ$105)+('[9]oda contribs constant'!$AK$105*'[9]unrwa oda constant'!Q195)+('[9]oda contribs constant'!$AL$105*'[9]wfp oda constant adj'!Q195)+('[9]eu multilat shares constant'!N$72*'[9]eu total ha constant'!Q195)+'[9]Imputed CERF'!Q195</f>
        <v>5.541382601279124</v>
      </c>
      <c r="E37" s="71">
        <f>'[9]bilat constant'!R195+('[9]unhcr oda constant'!R195*'[9]oda contribs constant'!$AM$105)+('[9]oda contribs constant'!$AN$105*'[9]unrwa oda constant'!R195)+('[9]oda contribs constant'!$AO$105*'[9]wfp oda constant adj'!R195)+('[9]eu multilat shares constant'!O$72*'[9]eu total ha constant'!R195)+'[9]Imputed CERF'!R195</f>
        <v>3.648085388059908</v>
      </c>
      <c r="F37" s="71">
        <f>'[9]bilat constant'!S195+('[9]unhcr oda constant'!S195*'[9]oda contribs constant'!$AP$105)+('[9]oda contribs constant'!$AQ$105*'[9]unrwa oda constant'!S195)+('[9]oda contribs constant'!$AR$105*'[9]wfp oda constant adj'!S195)+('[9]eu multilat shares constant'!P$72*'[9]eu total ha constant'!S195)+'[9]Imputed CERF'!S195</f>
        <v>9.63891135182388</v>
      </c>
      <c r="G37" s="71">
        <f>'[9]bilat constant'!T195+('[9]unhcr oda constant'!T195*'[9]oda contribs constant'!$AS$105)+('[9]oda contribs constant'!$AT$105*'[9]unrwa oda constant'!T195)+('[9]oda contribs constant'!$AU$105*'[9]wfp oda constant adj'!T195)+('[9]eu multilat shares constant'!Q$72*'[9]eu total ha constant'!T195)+'[9]Imputed CERF'!T195</f>
        <v>7.635845586747088</v>
      </c>
      <c r="H37" s="96">
        <f t="shared" si="0"/>
        <v>33.07828927476539</v>
      </c>
      <c r="I37" s="74"/>
    </row>
    <row r="38" spans="1:9" ht="13.5">
      <c r="A38" s="7" t="s">
        <v>53</v>
      </c>
      <c r="B38" s="91" t="s">
        <v>99</v>
      </c>
      <c r="C38" s="71">
        <f>'[9]bilat constant'!P167+('[9]unhcr oda constant'!P167*'[9]oda contribs constant'!$AG$105)+('[9]oda contribs constant'!$AH$105*'[9]unrwa oda constant'!P167)+('[9]oda contribs constant'!$AI$105*'[9]wfp oda constant adj'!P167)+('[9]eu multilat shares constant'!M$72*'[9]eu total ha constant'!P167)+'[9]Imputed CERF'!P167</f>
        <v>3.091474485442723</v>
      </c>
      <c r="D38" s="71">
        <f>'[9]bilat constant'!Q167+('[9]unhcr oda constant'!Q167*'[9]oda contribs constant'!$AJ$105)+('[9]oda contribs constant'!$AK$105*'[9]unrwa oda constant'!Q167)+('[9]oda contribs constant'!$AL$105*'[9]wfp oda constant adj'!Q167)+('[9]eu multilat shares constant'!N$72*'[9]eu total ha constant'!Q167)+'[9]Imputed CERF'!Q167</f>
        <v>1.5182731001275034</v>
      </c>
      <c r="E38" s="71">
        <f>'[9]bilat constant'!R167+('[9]unhcr oda constant'!R167*'[9]oda contribs constant'!$AM$105)+('[9]oda contribs constant'!$AN$105*'[9]unrwa oda constant'!R167)+('[9]oda contribs constant'!$AO$105*'[9]wfp oda constant adj'!R167)+('[9]eu multilat shares constant'!O$72*'[9]eu total ha constant'!R167)+'[9]Imputed CERF'!R167</f>
        <v>0.8635539490953063</v>
      </c>
      <c r="F38" s="71">
        <f>'[9]bilat constant'!S167+('[9]unhcr oda constant'!S167*'[9]oda contribs constant'!$AP$105)+('[9]oda contribs constant'!$AQ$105*'[9]unrwa oda constant'!S167)+('[9]oda contribs constant'!$AR$105*'[9]wfp oda constant adj'!S167)+('[9]eu multilat shares constant'!P$72*'[9]eu total ha constant'!S167)+'[9]Imputed CERF'!S167</f>
        <v>11.070542855766579</v>
      </c>
      <c r="G38" s="71">
        <f>'[9]bilat constant'!T167+('[9]unhcr oda constant'!T167*'[9]oda contribs constant'!$AS$105)+('[9]oda contribs constant'!$AT$105*'[9]unrwa oda constant'!T167)+('[9]oda contribs constant'!$AU$105*'[9]wfp oda constant adj'!T167)+('[9]eu multilat shares constant'!Q$72*'[9]eu total ha constant'!T167)+'[9]Imputed CERF'!T167</f>
        <v>15.40204317147131</v>
      </c>
      <c r="H38" s="96">
        <f t="shared" si="0"/>
        <v>31.945887561903426</v>
      </c>
      <c r="I38" s="74"/>
    </row>
    <row r="39" spans="1:9" ht="13.5">
      <c r="A39" s="7" t="s">
        <v>188</v>
      </c>
      <c r="B39" s="91" t="s">
        <v>99</v>
      </c>
      <c r="C39" s="71">
        <f>'[9]bilat constant'!P84+('[9]unhcr oda constant'!P84*'[9]oda contribs constant'!$AG$105)+('[9]oda contribs constant'!$AH$105*'[9]unrwa oda constant'!P84)+('[9]oda contribs constant'!$AI$105*'[9]wfp oda constant adj'!P84)+('[9]eu multilat shares constant'!M$72*'[9]eu total ha constant'!P84)+'[9]Imputed CERF'!P84</f>
        <v>7.5416797986674835</v>
      </c>
      <c r="D39" s="71">
        <f>'[9]bilat constant'!Q84+('[9]unhcr oda constant'!Q84*'[9]oda contribs constant'!$AJ$105)+('[9]oda contribs constant'!$AK$105*'[9]unrwa oda constant'!Q84)+('[9]oda contribs constant'!$AL$105*'[9]wfp oda constant adj'!Q84)+('[9]eu multilat shares constant'!N$72*'[9]eu total ha constant'!Q84)+'[9]Imputed CERF'!Q84</f>
        <v>7.483148189746939</v>
      </c>
      <c r="E39" s="71">
        <f>'[9]bilat constant'!R84+('[9]unhcr oda constant'!R84*'[9]oda contribs constant'!$AM$105)+('[9]oda contribs constant'!$AN$105*'[9]unrwa oda constant'!R84)+('[9]oda contribs constant'!$AO$105*'[9]wfp oda constant adj'!R84)+('[9]eu multilat shares constant'!O$72*'[9]eu total ha constant'!R84)+'[9]Imputed CERF'!R84</f>
        <v>6.0635049006775015</v>
      </c>
      <c r="F39" s="71">
        <f>'[9]bilat constant'!S84+('[9]unhcr oda constant'!S84*'[9]oda contribs constant'!$AP$105)+('[9]oda contribs constant'!$AQ$105*'[9]unrwa oda constant'!S84)+('[9]oda contribs constant'!$AR$105*'[9]wfp oda constant adj'!S84)+('[9]eu multilat shares constant'!P$72*'[9]eu total ha constant'!S84)+'[9]Imputed CERF'!S84</f>
        <v>5.460618507506471</v>
      </c>
      <c r="G39" s="71">
        <f>'[9]bilat constant'!T84+('[9]unhcr oda constant'!T84*'[9]oda contribs constant'!$AS$105)+('[9]oda contribs constant'!$AT$105*'[9]unrwa oda constant'!T84)+('[9]oda contribs constant'!$AU$105*'[9]wfp oda constant adj'!T84)+('[9]eu multilat shares constant'!Q$72*'[9]eu total ha constant'!T84)+'[9]Imputed CERF'!T84</f>
        <v>3.6011128996467443</v>
      </c>
      <c r="H39" s="96">
        <f t="shared" si="0"/>
        <v>30.150064296245137</v>
      </c>
      <c r="I39" s="74"/>
    </row>
    <row r="40" spans="1:9" ht="13.5">
      <c r="A40" s="7" t="s">
        <v>100</v>
      </c>
      <c r="B40" s="91" t="s">
        <v>99</v>
      </c>
      <c r="C40" s="71">
        <f>'[9]bilat constant'!P38+('[9]unhcr oda constant'!P38*'[9]oda contribs constant'!$AG$105)+('[9]oda contribs constant'!$AH$105*'[9]unrwa oda constant'!P38)+('[9]oda contribs constant'!$AI$105*'[9]wfp oda constant adj'!P38)+('[9]eu multilat shares constant'!M$72*'[9]eu total ha constant'!P38)+'[9]Imputed CERF'!P38</f>
        <v>14.536573152748238</v>
      </c>
      <c r="D40" s="71">
        <f>'[9]bilat constant'!Q38+('[9]unhcr oda constant'!Q38*'[9]oda contribs constant'!$AJ$105)+('[9]oda contribs constant'!$AK$105*'[9]unrwa oda constant'!Q38)+('[9]oda contribs constant'!$AL$105*'[9]wfp oda constant adj'!Q38)+('[9]eu multilat shares constant'!N$72*'[9]eu total ha constant'!Q38)+'[9]Imputed CERF'!Q38</f>
        <v>10.424340647392523</v>
      </c>
      <c r="E40" s="71">
        <f>'[9]bilat constant'!R38+('[9]unhcr oda constant'!R38*'[9]oda contribs constant'!$AM$105)+('[9]oda contribs constant'!$AN$105*'[9]unrwa oda constant'!R38)+('[9]oda contribs constant'!$AO$105*'[9]wfp oda constant adj'!R38)+('[9]eu multilat shares constant'!O$72*'[9]eu total ha constant'!R38)+'[9]Imputed CERF'!R38</f>
        <v>3.2765498192315743</v>
      </c>
      <c r="F40" s="71">
        <f>'[9]bilat constant'!S38+('[9]unhcr oda constant'!S38*'[9]oda contribs constant'!$AP$105)+('[9]oda contribs constant'!$AQ$105*'[9]unrwa oda constant'!S38)+('[9]oda contribs constant'!$AR$105*'[9]wfp oda constant adj'!S38)+('[9]eu multilat shares constant'!P$72*'[9]eu total ha constant'!S38)+'[9]Imputed CERF'!S38</f>
        <v>1.3711759897799056</v>
      </c>
      <c r="G40" s="71">
        <f>'[9]bilat constant'!T38+('[9]unhcr oda constant'!T38*'[9]oda contribs constant'!$AS$105)+('[9]oda contribs constant'!$AT$105*'[9]unrwa oda constant'!T38)+('[9]oda contribs constant'!$AU$105*'[9]wfp oda constant adj'!T38)+('[9]eu multilat shares constant'!Q$72*'[9]eu total ha constant'!T38)+'[9]Imputed CERF'!T38</f>
        <v>0.36982697823700067</v>
      </c>
      <c r="H40" s="96">
        <f t="shared" si="0"/>
        <v>29.978466587389242</v>
      </c>
      <c r="I40" s="74"/>
    </row>
    <row r="41" spans="1:9" ht="13.5">
      <c r="A41" s="7" t="s">
        <v>24</v>
      </c>
      <c r="B41" s="91" t="s">
        <v>99</v>
      </c>
      <c r="C41" s="71">
        <f>'[9]bilat constant'!P70+('[9]unhcr oda constant'!P70*'[9]oda contribs constant'!$AG$105)+('[9]oda contribs constant'!$AH$105*'[9]unrwa oda constant'!P70)+('[9]oda contribs constant'!$AI$105*'[9]wfp oda constant adj'!P70)+('[9]eu multilat shares constant'!M$72*'[9]eu total ha constant'!P70)+'[9]Imputed CERF'!P70</f>
        <v>3.2777795450807465</v>
      </c>
      <c r="D41" s="71">
        <f>'[9]bilat constant'!Q70+('[9]unhcr oda constant'!Q70*'[9]oda contribs constant'!$AJ$105)+('[9]oda contribs constant'!$AK$105*'[9]unrwa oda constant'!Q70)+('[9]oda contribs constant'!$AL$105*'[9]wfp oda constant adj'!Q70)+('[9]eu multilat shares constant'!N$72*'[9]eu total ha constant'!Q70)+'[9]Imputed CERF'!Q70</f>
        <v>4.612686996560066</v>
      </c>
      <c r="E41" s="71">
        <f>'[9]bilat constant'!R70+('[9]unhcr oda constant'!R70*'[9]oda contribs constant'!$AM$105)+('[9]oda contribs constant'!$AN$105*'[9]unrwa oda constant'!R70)+('[9]oda contribs constant'!$AO$105*'[9]wfp oda constant adj'!R70)+('[9]eu multilat shares constant'!O$72*'[9]eu total ha constant'!R70)+'[9]Imputed CERF'!R70</f>
        <v>7.55258832918442</v>
      </c>
      <c r="F41" s="71">
        <f>'[9]bilat constant'!S70+('[9]unhcr oda constant'!S70*'[9]oda contribs constant'!$AP$105)+('[9]oda contribs constant'!$AQ$105*'[9]unrwa oda constant'!S70)+('[9]oda contribs constant'!$AR$105*'[9]wfp oda constant adj'!S70)+('[9]eu multilat shares constant'!P$72*'[9]eu total ha constant'!S70)+'[9]Imputed CERF'!S70</f>
        <v>7.098147827508296</v>
      </c>
      <c r="G41" s="71">
        <f>'[9]bilat constant'!T70+('[9]unhcr oda constant'!T70*'[9]oda contribs constant'!$AS$105)+('[9]oda contribs constant'!$AT$105*'[9]unrwa oda constant'!T70)+('[9]oda contribs constant'!$AU$105*'[9]wfp oda constant adj'!T70)+('[9]eu multilat shares constant'!Q$72*'[9]eu total ha constant'!T70)+'[9]Imputed CERF'!T70</f>
        <v>5.536749752993813</v>
      </c>
      <c r="H41" s="96">
        <f t="shared" si="0"/>
        <v>28.07795245132734</v>
      </c>
      <c r="I41" s="74"/>
    </row>
    <row r="42" spans="1:9" ht="13.5">
      <c r="A42" s="7" t="s">
        <v>66</v>
      </c>
      <c r="B42" s="91" t="s">
        <v>99</v>
      </c>
      <c r="C42" s="71">
        <f>'[9]bilat constant'!P72+('[9]unhcr oda constant'!P72*'[9]oda contribs constant'!$AG$105)+('[9]oda contribs constant'!$AH$105*'[9]unrwa oda constant'!P72)+('[9]oda contribs constant'!$AI$105*'[9]wfp oda constant adj'!P72)+('[9]eu multilat shares constant'!M$72*'[9]eu total ha constant'!P72)+'[9]Imputed CERF'!P72</f>
        <v>8.164218309344133</v>
      </c>
      <c r="D42" s="71">
        <f>'[9]bilat constant'!Q72+('[9]unhcr oda constant'!Q72*'[9]oda contribs constant'!$AJ$105)+('[9]oda contribs constant'!$AK$105*'[9]unrwa oda constant'!Q72)+('[9]oda contribs constant'!$AL$105*'[9]wfp oda constant adj'!Q72)+('[9]eu multilat shares constant'!N$72*'[9]eu total ha constant'!Q72)+'[9]Imputed CERF'!Q72</f>
        <v>7.303054820362636</v>
      </c>
      <c r="E42" s="71">
        <f>'[9]bilat constant'!R72+('[9]unhcr oda constant'!R72*'[9]oda contribs constant'!$AM$105)+('[9]oda contribs constant'!$AN$105*'[9]unrwa oda constant'!R72)+('[9]oda contribs constant'!$AO$105*'[9]wfp oda constant adj'!R72)+('[9]eu multilat shares constant'!O$72*'[9]eu total ha constant'!R72)+'[9]Imputed CERF'!R72</f>
        <v>3.883612663126991</v>
      </c>
      <c r="F42" s="71">
        <f>'[9]bilat constant'!S72+('[9]unhcr oda constant'!S72*'[9]oda contribs constant'!$AP$105)+('[9]oda contribs constant'!$AQ$105*'[9]unrwa oda constant'!S72)+('[9]oda contribs constant'!$AR$105*'[9]wfp oda constant adj'!S72)+('[9]eu multilat shares constant'!P$72*'[9]eu total ha constant'!S72)+'[9]Imputed CERF'!S72</f>
        <v>3.9220865517183663</v>
      </c>
      <c r="G42" s="71">
        <f>'[9]bilat constant'!T72+('[9]unhcr oda constant'!T72*'[9]oda contribs constant'!$AS$105)+('[9]oda contribs constant'!$AT$105*'[9]unrwa oda constant'!T72)+('[9]oda contribs constant'!$AU$105*'[9]wfp oda constant adj'!T72)+('[9]eu multilat shares constant'!Q$72*'[9]eu total ha constant'!T72)+'[9]Imputed CERF'!T72</f>
        <v>3.8062796778013883</v>
      </c>
      <c r="H42" s="96">
        <f aca="true" t="shared" si="1" ref="H42:H73">SUM(C42:G42)</f>
        <v>27.07925202235351</v>
      </c>
      <c r="I42" s="74"/>
    </row>
    <row r="43" spans="1:9" ht="13.5">
      <c r="A43" s="7" t="s">
        <v>148</v>
      </c>
      <c r="B43" s="91" t="s">
        <v>99</v>
      </c>
      <c r="C43" s="71">
        <f>'[9]bilat constant'!P149+('[9]unhcr oda constant'!P149*'[9]oda contribs constant'!$AG$105)+('[9]oda contribs constant'!$AH$105*'[9]unrwa oda constant'!P149)+('[9]oda contribs constant'!$AI$105*'[9]wfp oda constant adj'!P149)+('[9]eu multilat shares constant'!M$72*'[9]eu total ha constant'!P149)+'[9]Imputed CERF'!P149</f>
        <v>7.711737149607151</v>
      </c>
      <c r="D43" s="71">
        <f>'[9]bilat constant'!Q149+('[9]unhcr oda constant'!Q149*'[9]oda contribs constant'!$AJ$105)+('[9]oda contribs constant'!$AK$105*'[9]unrwa oda constant'!Q149)+('[9]oda contribs constant'!$AL$105*'[9]wfp oda constant adj'!Q149)+('[9]eu multilat shares constant'!N$72*'[9]eu total ha constant'!Q149)+'[9]Imputed CERF'!Q149</f>
        <v>3.668564237433294</v>
      </c>
      <c r="E43" s="71">
        <f>'[9]bilat constant'!R149+('[9]unhcr oda constant'!R149*'[9]oda contribs constant'!$AM$105)+('[9]oda contribs constant'!$AN$105*'[9]unrwa oda constant'!R149)+('[9]oda contribs constant'!$AO$105*'[9]wfp oda constant adj'!R149)+('[9]eu multilat shares constant'!O$72*'[9]eu total ha constant'!R149)+'[9]Imputed CERF'!R149</f>
        <v>8.5297022084299</v>
      </c>
      <c r="F43" s="71">
        <f>'[9]bilat constant'!S149+('[9]unhcr oda constant'!S149*'[9]oda contribs constant'!$AP$105)+('[9]oda contribs constant'!$AQ$105*'[9]unrwa oda constant'!S149)+('[9]oda contribs constant'!$AR$105*'[9]wfp oda constant adj'!S149)+('[9]eu multilat shares constant'!P$72*'[9]eu total ha constant'!S149)+'[9]Imputed CERF'!S149</f>
        <v>4.941817472752473</v>
      </c>
      <c r="G43" s="71">
        <f>'[9]bilat constant'!T149+('[9]unhcr oda constant'!T149*'[9]oda contribs constant'!$AS$105)+('[9]oda contribs constant'!$AT$105*'[9]unrwa oda constant'!T149)+('[9]oda contribs constant'!$AU$105*'[9]wfp oda constant adj'!T149)+('[9]eu multilat shares constant'!Q$72*'[9]eu total ha constant'!T149)+'[9]Imputed CERF'!T149</f>
        <v>1.6425412798253938</v>
      </c>
      <c r="H43" s="96">
        <f t="shared" si="1"/>
        <v>26.49436234804821</v>
      </c>
      <c r="I43" s="74"/>
    </row>
    <row r="44" spans="1:9" ht="13.5">
      <c r="A44" s="7" t="s">
        <v>177</v>
      </c>
      <c r="B44" s="91" t="s">
        <v>99</v>
      </c>
      <c r="C44" s="71">
        <f>'[9]bilat constant'!P23+('[9]unhcr oda constant'!P23*'[9]oda contribs constant'!$AG$105)+('[9]oda contribs constant'!$AH$105*'[9]unrwa oda constant'!P23)+('[9]oda contribs constant'!$AI$105*'[9]wfp oda constant adj'!P23)+('[9]eu multilat shares constant'!M$72*'[9]eu total ha constant'!P23)+'[9]Imputed CERF'!P23</f>
        <v>6.542033198309961</v>
      </c>
      <c r="D44" s="71">
        <f>'[9]bilat constant'!Q23+('[9]unhcr oda constant'!Q23*'[9]oda contribs constant'!$AJ$105)+('[9]oda contribs constant'!$AK$105*'[9]unrwa oda constant'!Q23)+('[9]oda contribs constant'!$AL$105*'[9]wfp oda constant adj'!Q23)+('[9]eu multilat shares constant'!N$72*'[9]eu total ha constant'!Q23)+'[9]Imputed CERF'!Q23</f>
        <v>7.801416073445499</v>
      </c>
      <c r="E44" s="71">
        <f>'[9]bilat constant'!R23+('[9]unhcr oda constant'!R23*'[9]oda contribs constant'!$AM$105)+('[9]oda contribs constant'!$AN$105*'[9]unrwa oda constant'!R23)+('[9]oda contribs constant'!$AO$105*'[9]wfp oda constant adj'!R23)+('[9]eu multilat shares constant'!O$72*'[9]eu total ha constant'!R23)+'[9]Imputed CERF'!R23</f>
        <v>3.9404030973406265</v>
      </c>
      <c r="F44" s="71">
        <f>'[9]bilat constant'!S23+('[9]unhcr oda constant'!S23*'[9]oda contribs constant'!$AP$105)+('[9]oda contribs constant'!$AQ$105*'[9]unrwa oda constant'!S23)+('[9]oda contribs constant'!$AR$105*'[9]wfp oda constant adj'!S23)+('[9]eu multilat shares constant'!P$72*'[9]eu total ha constant'!S23)+'[9]Imputed CERF'!S23</f>
        <v>3.563746055814092</v>
      </c>
      <c r="G44" s="71">
        <f>'[9]bilat constant'!T23+('[9]unhcr oda constant'!T23*'[9]oda contribs constant'!$AS$105)+('[9]oda contribs constant'!$AT$105*'[9]unrwa oda constant'!T23)+('[9]oda contribs constant'!$AU$105*'[9]wfp oda constant adj'!T23)+('[9]eu multilat shares constant'!Q$72*'[9]eu total ha constant'!T23)+'[9]Imputed CERF'!T23</f>
        <v>2.351319437725683</v>
      </c>
      <c r="H44" s="96">
        <f t="shared" si="1"/>
        <v>24.198917862635863</v>
      </c>
      <c r="I44" s="74"/>
    </row>
    <row r="45" spans="1:9" ht="13.5">
      <c r="A45" s="7" t="s">
        <v>179</v>
      </c>
      <c r="B45" s="91" t="s">
        <v>99</v>
      </c>
      <c r="C45" s="71">
        <f>'[9]bilat constant'!P78+('[9]unhcr oda constant'!P78*'[9]oda contribs constant'!$AG$105)+('[9]oda contribs constant'!$AH$105*'[9]unrwa oda constant'!P78)+('[9]oda contribs constant'!$AI$105*'[9]wfp oda constant adj'!P78)+('[9]eu multilat shares constant'!M$72*'[9]eu total ha constant'!P78)+'[9]Imputed CERF'!P78</f>
        <v>5.71681320987701</v>
      </c>
      <c r="D45" s="71">
        <f>'[9]bilat constant'!Q78+('[9]unhcr oda constant'!Q78*'[9]oda contribs constant'!$AJ$105)+('[9]oda contribs constant'!$AK$105*'[9]unrwa oda constant'!Q78)+('[9]oda contribs constant'!$AL$105*'[9]wfp oda constant adj'!Q78)+('[9]eu multilat shares constant'!N$72*'[9]eu total ha constant'!Q78)+'[9]Imputed CERF'!Q78</f>
        <v>6.831556573684891</v>
      </c>
      <c r="E45" s="71">
        <f>'[9]bilat constant'!R78+('[9]unhcr oda constant'!R78*'[9]oda contribs constant'!$AM$105)+('[9]oda contribs constant'!$AN$105*'[9]unrwa oda constant'!R78)+('[9]oda contribs constant'!$AO$105*'[9]wfp oda constant adj'!R78)+('[9]eu multilat shares constant'!O$72*'[9]eu total ha constant'!R78)+'[9]Imputed CERF'!R78</f>
        <v>4.118093061762348</v>
      </c>
      <c r="F45" s="71">
        <f>'[9]bilat constant'!S78+('[9]unhcr oda constant'!S78*'[9]oda contribs constant'!$AP$105)+('[9]oda contribs constant'!$AQ$105*'[9]unrwa oda constant'!S78)+('[9]oda contribs constant'!$AR$105*'[9]wfp oda constant adj'!S78)+('[9]eu multilat shares constant'!P$72*'[9]eu total ha constant'!S78)+'[9]Imputed CERF'!S78</f>
        <v>4.120722980518401</v>
      </c>
      <c r="G45" s="71">
        <f>'[9]bilat constant'!T78+('[9]unhcr oda constant'!T78*'[9]oda contribs constant'!$AS$105)+('[9]oda contribs constant'!$AT$105*'[9]unrwa oda constant'!T78)+('[9]oda contribs constant'!$AU$105*'[9]wfp oda constant adj'!T78)+('[9]eu multilat shares constant'!Q$72*'[9]eu total ha constant'!T78)+'[9]Imputed CERF'!T78</f>
        <v>2.370821247439175</v>
      </c>
      <c r="H45" s="96">
        <f t="shared" si="1"/>
        <v>23.158007073281823</v>
      </c>
      <c r="I45" s="74"/>
    </row>
    <row r="46" spans="1:9" ht="13.5">
      <c r="A46" s="7" t="s">
        <v>28</v>
      </c>
      <c r="B46" s="91" t="s">
        <v>99</v>
      </c>
      <c r="C46" s="71">
        <f>'[9]bilat constant'!P114+('[9]unhcr oda constant'!P114*'[9]oda contribs constant'!$AG$105)+('[9]oda contribs constant'!$AH$105*'[9]unrwa oda constant'!P114)+('[9]oda contribs constant'!$AI$105*'[9]wfp oda constant adj'!P114)+('[9]eu multilat shares constant'!M$72*'[9]eu total ha constant'!P114)+'[9]Imputed CERF'!P114</f>
        <v>6.357292996737263</v>
      </c>
      <c r="D46" s="71">
        <f>'[9]bilat constant'!Q114+('[9]unhcr oda constant'!Q114*'[9]oda contribs constant'!$AJ$105)+('[9]oda contribs constant'!$AK$105*'[9]unrwa oda constant'!Q114)+('[9]oda contribs constant'!$AL$105*'[9]wfp oda constant adj'!Q114)+('[9]eu multilat shares constant'!N$72*'[9]eu total ha constant'!Q114)+'[9]Imputed CERF'!Q114</f>
        <v>6.00273349203035</v>
      </c>
      <c r="E46" s="71">
        <f>'[9]bilat constant'!R114+('[9]unhcr oda constant'!R114*'[9]oda contribs constant'!$AM$105)+('[9]oda contribs constant'!$AN$105*'[9]unrwa oda constant'!R114)+('[9]oda contribs constant'!$AO$105*'[9]wfp oda constant adj'!R114)+('[9]eu multilat shares constant'!O$72*'[9]eu total ha constant'!R114)+'[9]Imputed CERF'!R114</f>
        <v>4.991639323960826</v>
      </c>
      <c r="F46" s="71">
        <f>'[9]bilat constant'!S114+('[9]unhcr oda constant'!S114*'[9]oda contribs constant'!$AP$105)+('[9]oda contribs constant'!$AQ$105*'[9]unrwa oda constant'!S114)+('[9]oda contribs constant'!$AR$105*'[9]wfp oda constant adj'!S114)+('[9]eu multilat shares constant'!P$72*'[9]eu total ha constant'!S114)+'[9]Imputed CERF'!S114</f>
        <v>2.8799511609908297</v>
      </c>
      <c r="G46" s="71">
        <f>'[9]bilat constant'!T114+('[9]unhcr oda constant'!T114*'[9]oda contribs constant'!$AS$105)+('[9]oda contribs constant'!$AT$105*'[9]unrwa oda constant'!T114)+('[9]oda contribs constant'!$AU$105*'[9]wfp oda constant adj'!T114)+('[9]eu multilat shares constant'!Q$72*'[9]eu total ha constant'!T114)+'[9]Imputed CERF'!T114</f>
        <v>2.2763546186313857</v>
      </c>
      <c r="H46" s="96">
        <f t="shared" si="1"/>
        <v>22.507971592350657</v>
      </c>
      <c r="I46" s="74"/>
    </row>
    <row r="47" spans="1:9" ht="13.5">
      <c r="A47" s="7" t="s">
        <v>41</v>
      </c>
      <c r="B47" s="91" t="s">
        <v>99</v>
      </c>
      <c r="C47" s="71">
        <f>'[9]bilat constant'!P197+('[9]unhcr oda constant'!P197*'[9]oda contribs constant'!$AG$105)+('[9]oda contribs constant'!$AH$105*'[9]unrwa oda constant'!P197)+('[9]oda contribs constant'!$AI$105*'[9]wfp oda constant adj'!P197)+('[9]eu multilat shares constant'!M$72*'[9]eu total ha constant'!P197)+'[9]Imputed CERF'!P197</f>
        <v>3.7602412500827644</v>
      </c>
      <c r="D47" s="71">
        <f>'[9]bilat constant'!Q197+('[9]unhcr oda constant'!Q197*'[9]oda contribs constant'!$AJ$105)+('[9]oda contribs constant'!$AK$105*'[9]unrwa oda constant'!Q197)+('[9]oda contribs constant'!$AL$105*'[9]wfp oda constant adj'!Q197)+('[9]eu multilat shares constant'!N$72*'[9]eu total ha constant'!Q197)+'[9]Imputed CERF'!Q197</f>
        <v>1.4381097232974585</v>
      </c>
      <c r="E47" s="71">
        <f>'[9]bilat constant'!R197+('[9]unhcr oda constant'!R197*'[9]oda contribs constant'!$AM$105)+('[9]oda contribs constant'!$AN$105*'[9]unrwa oda constant'!R197)+('[9]oda contribs constant'!$AO$105*'[9]wfp oda constant adj'!R197)+('[9]eu multilat shares constant'!O$72*'[9]eu total ha constant'!R197)+'[9]Imputed CERF'!R197</f>
        <v>0.9532358927452496</v>
      </c>
      <c r="F47" s="71">
        <f>'[9]bilat constant'!S197+('[9]unhcr oda constant'!S197*'[9]oda contribs constant'!$AP$105)+('[9]oda contribs constant'!$AQ$105*'[9]unrwa oda constant'!S197)+('[9]oda contribs constant'!$AR$105*'[9]wfp oda constant adj'!S197)+('[9]eu multilat shares constant'!P$72*'[9]eu total ha constant'!S197)+'[9]Imputed CERF'!S197</f>
        <v>2.1356900841056645</v>
      </c>
      <c r="G47" s="71">
        <f>'[9]bilat constant'!T197+('[9]unhcr oda constant'!T197*'[9]oda contribs constant'!$AS$105)+('[9]oda contribs constant'!$AT$105*'[9]unrwa oda constant'!T197)+('[9]oda contribs constant'!$AU$105*'[9]wfp oda constant adj'!T197)+('[9]eu multilat shares constant'!Q$72*'[9]eu total ha constant'!T197)+'[9]Imputed CERF'!T197</f>
        <v>13.40080129566697</v>
      </c>
      <c r="H47" s="96">
        <f t="shared" si="1"/>
        <v>21.688078245898105</v>
      </c>
      <c r="I47" s="74"/>
    </row>
    <row r="48" spans="1:9" ht="13.5">
      <c r="A48" s="7" t="s">
        <v>37</v>
      </c>
      <c r="B48" s="91" t="s">
        <v>99</v>
      </c>
      <c r="C48" s="71">
        <f>'[9]bilat constant'!P157+('[9]unhcr oda constant'!P157*'[9]oda contribs constant'!$AG$105)+('[9]oda contribs constant'!$AH$105*'[9]unrwa oda constant'!P157)+('[9]oda contribs constant'!$AI$105*'[9]wfp oda constant adj'!P157)+('[9]eu multilat shares constant'!M$72*'[9]eu total ha constant'!P157)+'[9]Imputed CERF'!P157</f>
        <v>3.0464983121019946</v>
      </c>
      <c r="D48" s="71">
        <f>'[9]bilat constant'!Q157+('[9]unhcr oda constant'!Q157*'[9]oda contribs constant'!$AJ$105)+('[9]oda contribs constant'!$AK$105*'[9]unrwa oda constant'!Q157)+('[9]oda contribs constant'!$AL$105*'[9]wfp oda constant adj'!Q157)+('[9]eu multilat shares constant'!N$72*'[9]eu total ha constant'!Q157)+'[9]Imputed CERF'!Q157</f>
        <v>4.846734974937948</v>
      </c>
      <c r="E48" s="71">
        <f>'[9]bilat constant'!R157+('[9]unhcr oda constant'!R157*'[9]oda contribs constant'!$AM$105)+('[9]oda contribs constant'!$AN$105*'[9]unrwa oda constant'!R157)+('[9]oda contribs constant'!$AO$105*'[9]wfp oda constant adj'!R157)+('[9]eu multilat shares constant'!O$72*'[9]eu total ha constant'!R157)+'[9]Imputed CERF'!R157</f>
        <v>5.544202596408782</v>
      </c>
      <c r="F48" s="71">
        <f>'[9]bilat constant'!S157+('[9]unhcr oda constant'!S157*'[9]oda contribs constant'!$AP$105)+('[9]oda contribs constant'!$AQ$105*'[9]unrwa oda constant'!S157)+('[9]oda contribs constant'!$AR$105*'[9]wfp oda constant adj'!S157)+('[9]eu multilat shares constant'!P$72*'[9]eu total ha constant'!S157)+'[9]Imputed CERF'!S157</f>
        <v>3.049457367892838</v>
      </c>
      <c r="G48" s="71">
        <f>'[9]bilat constant'!T157+('[9]unhcr oda constant'!T157*'[9]oda contribs constant'!$AS$105)+('[9]oda contribs constant'!$AT$105*'[9]unrwa oda constant'!T157)+('[9]oda contribs constant'!$AU$105*'[9]wfp oda constant adj'!T157)+('[9]eu multilat shares constant'!Q$72*'[9]eu total ha constant'!T157)+'[9]Imputed CERF'!T157</f>
        <v>3.6023295915906437</v>
      </c>
      <c r="H48" s="96">
        <f t="shared" si="1"/>
        <v>20.089222842932205</v>
      </c>
      <c r="I48" s="74"/>
    </row>
    <row r="49" spans="1:9" ht="13.5">
      <c r="A49" s="7" t="s">
        <v>31</v>
      </c>
      <c r="B49" s="91" t="s">
        <v>99</v>
      </c>
      <c r="C49" s="71">
        <f>'[9]bilat constant'!P155+('[9]unhcr oda constant'!P155*'[9]oda contribs constant'!$AG$105)+('[9]oda contribs constant'!$AH$105*'[9]unrwa oda constant'!P155)+('[9]oda contribs constant'!$AI$105*'[9]wfp oda constant adj'!P155)+('[9]eu multilat shares constant'!M$72*'[9]eu total ha constant'!P155)+'[9]Imputed CERF'!P155</f>
        <v>1.9670277422168438</v>
      </c>
      <c r="D49" s="71">
        <f>'[9]bilat constant'!Q155+('[9]unhcr oda constant'!Q155*'[9]oda contribs constant'!$AJ$105)+('[9]oda contribs constant'!$AK$105*'[9]unrwa oda constant'!Q155)+('[9]oda contribs constant'!$AL$105*'[9]wfp oda constant adj'!Q155)+('[9]eu multilat shares constant'!N$72*'[9]eu total ha constant'!Q155)+'[9]Imputed CERF'!Q155</f>
        <v>2.058564234081497</v>
      </c>
      <c r="E49" s="71">
        <f>'[9]bilat constant'!R155+('[9]unhcr oda constant'!R155*'[9]oda contribs constant'!$AM$105)+('[9]oda contribs constant'!$AN$105*'[9]unrwa oda constant'!R155)+('[9]oda contribs constant'!$AO$105*'[9]wfp oda constant adj'!R155)+('[9]eu multilat shares constant'!O$72*'[9]eu total ha constant'!R155)+'[9]Imputed CERF'!R155</f>
        <v>2.5169354985233707</v>
      </c>
      <c r="F49" s="71">
        <f>'[9]bilat constant'!S155+('[9]unhcr oda constant'!S155*'[9]oda contribs constant'!$AP$105)+('[9]oda contribs constant'!$AQ$105*'[9]unrwa oda constant'!S155)+('[9]oda contribs constant'!$AR$105*'[9]wfp oda constant adj'!S155)+('[9]eu multilat shares constant'!P$72*'[9]eu total ha constant'!S155)+'[9]Imputed CERF'!S155</f>
        <v>4.2785383277799784</v>
      </c>
      <c r="G49" s="71">
        <f>'[9]bilat constant'!T155+('[9]unhcr oda constant'!T155*'[9]oda contribs constant'!$AS$105)+('[9]oda contribs constant'!$AT$105*'[9]unrwa oda constant'!T155)+('[9]oda contribs constant'!$AU$105*'[9]wfp oda constant adj'!T155)+('[9]eu multilat shares constant'!Q$72*'[9]eu total ha constant'!T155)+'[9]Imputed CERF'!T155</f>
        <v>9.155163502206573</v>
      </c>
      <c r="H49" s="96">
        <f t="shared" si="1"/>
        <v>19.976229304808264</v>
      </c>
      <c r="I49" s="74"/>
    </row>
    <row r="50" spans="1:9" ht="13.5">
      <c r="A50" s="7" t="s">
        <v>36</v>
      </c>
      <c r="B50" s="91" t="s">
        <v>99</v>
      </c>
      <c r="C50" s="71">
        <f>'[9]bilat constant'!P177+('[9]unhcr oda constant'!P177*'[9]oda contribs constant'!$AG$105)+('[9]oda contribs constant'!$AH$105*'[9]unrwa oda constant'!P177)+('[9]oda contribs constant'!$AI$105*'[9]wfp oda constant adj'!P177)+('[9]eu multilat shares constant'!M$72*'[9]eu total ha constant'!P177)+'[9]Imputed CERF'!P177</f>
        <v>5.2354405253628595</v>
      </c>
      <c r="D50" s="71">
        <f>'[9]bilat constant'!Q177+('[9]unhcr oda constant'!Q177*'[9]oda contribs constant'!$AJ$105)+('[9]oda contribs constant'!$AK$105*'[9]unrwa oda constant'!Q177)+('[9]oda contribs constant'!$AL$105*'[9]wfp oda constant adj'!Q177)+('[9]eu multilat shares constant'!N$72*'[9]eu total ha constant'!Q177)+'[9]Imputed CERF'!Q177</f>
        <v>2.9867237101323676</v>
      </c>
      <c r="E50" s="71">
        <f>'[9]bilat constant'!R177+('[9]unhcr oda constant'!R177*'[9]oda contribs constant'!$AM$105)+('[9]oda contribs constant'!$AN$105*'[9]unrwa oda constant'!R177)+('[9]oda contribs constant'!$AO$105*'[9]wfp oda constant adj'!R177)+('[9]eu multilat shares constant'!O$72*'[9]eu total ha constant'!R177)+'[9]Imputed CERF'!R177</f>
        <v>2.83593062192063</v>
      </c>
      <c r="F50" s="71">
        <f>'[9]bilat constant'!S177+('[9]unhcr oda constant'!S177*'[9]oda contribs constant'!$AP$105)+('[9]oda contribs constant'!$AQ$105*'[9]unrwa oda constant'!S177)+('[9]oda contribs constant'!$AR$105*'[9]wfp oda constant adj'!S177)+('[9]eu multilat shares constant'!P$72*'[9]eu total ha constant'!S177)+'[9]Imputed CERF'!S177</f>
        <v>5.453308300408919</v>
      </c>
      <c r="G50" s="71">
        <f>'[9]bilat constant'!T177+('[9]unhcr oda constant'!T177*'[9]oda contribs constant'!$AS$105)+('[9]oda contribs constant'!$AT$105*'[9]unrwa oda constant'!T177)+('[9]oda contribs constant'!$AU$105*'[9]wfp oda constant adj'!T177)+('[9]eu multilat shares constant'!Q$72*'[9]eu total ha constant'!T177)+'[9]Imputed CERF'!T177</f>
        <v>3.351934398499047</v>
      </c>
      <c r="H50" s="96">
        <f t="shared" si="1"/>
        <v>19.863337556323824</v>
      </c>
      <c r="I50" s="74"/>
    </row>
    <row r="51" spans="1:9" ht="13.5">
      <c r="A51" s="7" t="s">
        <v>111</v>
      </c>
      <c r="B51" s="91" t="s">
        <v>99</v>
      </c>
      <c r="C51" s="71">
        <f>'[9]bilat constant'!P14+('[9]unhcr oda constant'!P14*'[9]oda contribs constant'!$AG$105)+('[9]oda contribs constant'!$AH$105*'[9]unrwa oda constant'!P14)+('[9]oda contribs constant'!$AI$105*'[9]wfp oda constant adj'!P14)+('[9]eu multilat shares constant'!M$72*'[9]eu total ha constant'!P14)+'[9]Imputed CERF'!P14</f>
        <v>6.869668243963834</v>
      </c>
      <c r="D51" s="71">
        <f>'[9]bilat constant'!Q14+('[9]unhcr oda constant'!Q14*'[9]oda contribs constant'!$AJ$105)+('[9]oda contribs constant'!$AK$105*'[9]unrwa oda constant'!Q14)+('[9]oda contribs constant'!$AL$105*'[9]wfp oda constant adj'!Q14)+('[9]eu multilat shares constant'!N$72*'[9]eu total ha constant'!Q14)+'[9]Imputed CERF'!Q14</f>
        <v>6.49587090051552</v>
      </c>
      <c r="E51" s="71">
        <f>'[9]bilat constant'!R14+('[9]unhcr oda constant'!R14*'[9]oda contribs constant'!$AM$105)+('[9]oda contribs constant'!$AN$105*'[9]unrwa oda constant'!R14)+('[9]oda contribs constant'!$AO$105*'[9]wfp oda constant adj'!R14)+('[9]eu multilat shares constant'!O$72*'[9]eu total ha constant'!R14)+'[9]Imputed CERF'!R14</f>
        <v>1.3457001960413757</v>
      </c>
      <c r="F51" s="71">
        <f>'[9]bilat constant'!S14+('[9]unhcr oda constant'!S14*'[9]oda contribs constant'!$AP$105)+('[9]oda contribs constant'!$AQ$105*'[9]unrwa oda constant'!S14)+('[9]oda contribs constant'!$AR$105*'[9]wfp oda constant adj'!S14)+('[9]eu multilat shares constant'!P$72*'[9]eu total ha constant'!S14)+'[9]Imputed CERF'!S14</f>
        <v>0.9365364195109193</v>
      </c>
      <c r="G51" s="71">
        <f>'[9]bilat constant'!T14+('[9]unhcr oda constant'!T14*'[9]oda contribs constant'!$AS$105)+('[9]oda contribs constant'!$AT$105*'[9]unrwa oda constant'!T14)+('[9]oda contribs constant'!$AU$105*'[9]wfp oda constant adj'!T14)+('[9]eu multilat shares constant'!Q$72*'[9]eu total ha constant'!T14)+'[9]Imputed CERF'!T14</f>
        <v>1.9056521214240139</v>
      </c>
      <c r="H51" s="96">
        <f t="shared" si="1"/>
        <v>17.55342788145566</v>
      </c>
      <c r="I51" s="74"/>
    </row>
    <row r="52" spans="1:9" ht="13.5">
      <c r="A52" s="7" t="s">
        <v>45</v>
      </c>
      <c r="B52" s="91" t="s">
        <v>99</v>
      </c>
      <c r="C52" s="71">
        <f>'[9]bilat constant'!P31+('[9]unhcr oda constant'!P31*'[9]oda contribs constant'!$AG$105)+('[9]oda contribs constant'!$AH$105*'[9]unrwa oda constant'!P31)+('[9]oda contribs constant'!$AI$105*'[9]wfp oda constant adj'!P31)+('[9]eu multilat shares constant'!M$72*'[9]eu total ha constant'!P31)+'[9]Imputed CERF'!P31</f>
        <v>2.3941882637282372</v>
      </c>
      <c r="D52" s="71">
        <f>'[9]bilat constant'!Q31+('[9]unhcr oda constant'!Q31*'[9]oda contribs constant'!$AJ$105)+('[9]oda contribs constant'!$AK$105*'[9]unrwa oda constant'!Q31)+('[9]oda contribs constant'!$AL$105*'[9]wfp oda constant adj'!Q31)+('[9]eu multilat shares constant'!N$72*'[9]eu total ha constant'!Q31)+'[9]Imputed CERF'!Q31</f>
        <v>3.1237649188293166</v>
      </c>
      <c r="E52" s="71">
        <f>'[9]bilat constant'!R31+('[9]unhcr oda constant'!R31*'[9]oda contribs constant'!$AM$105)+('[9]oda contribs constant'!$AN$105*'[9]unrwa oda constant'!R31)+('[9]oda contribs constant'!$AO$105*'[9]wfp oda constant adj'!R31)+('[9]eu multilat shares constant'!O$72*'[9]eu total ha constant'!R31)+'[9]Imputed CERF'!R31</f>
        <v>3.4027340407733546</v>
      </c>
      <c r="F52" s="71">
        <f>'[9]bilat constant'!S31+('[9]unhcr oda constant'!S31*'[9]oda contribs constant'!$AP$105)+('[9]oda contribs constant'!$AQ$105*'[9]unrwa oda constant'!S31)+('[9]oda contribs constant'!$AR$105*'[9]wfp oda constant adj'!S31)+('[9]eu multilat shares constant'!P$72*'[9]eu total ha constant'!S31)+'[9]Imputed CERF'!S31</f>
        <v>4.064421275726462</v>
      </c>
      <c r="G52" s="71">
        <f>'[9]bilat constant'!T31+('[9]unhcr oda constant'!T31*'[9]oda contribs constant'!$AS$105)+('[9]oda contribs constant'!$AT$105*'[9]unrwa oda constant'!T31)+('[9]oda contribs constant'!$AU$105*'[9]wfp oda constant adj'!T31)+('[9]eu multilat shares constant'!Q$72*'[9]eu total ha constant'!T31)+'[9]Imputed CERF'!T31</f>
        <v>3.241073994349331</v>
      </c>
      <c r="H52" s="96">
        <f t="shared" si="1"/>
        <v>16.226182493406704</v>
      </c>
      <c r="I52" s="74"/>
    </row>
    <row r="53" spans="1:9" ht="13.5">
      <c r="A53" s="7" t="s">
        <v>40</v>
      </c>
      <c r="B53" s="91" t="s">
        <v>99</v>
      </c>
      <c r="C53" s="71">
        <f>'[9]bilat constant'!P159+('[9]unhcr oda constant'!P159*'[9]oda contribs constant'!$AG$105)+('[9]oda contribs constant'!$AH$105*'[9]unrwa oda constant'!P159)+('[9]oda contribs constant'!$AI$105*'[9]wfp oda constant adj'!P159)+('[9]eu multilat shares constant'!M$72*'[9]eu total ha constant'!P159)+'[9]Imputed CERF'!P159</f>
        <v>7.3659095721608185</v>
      </c>
      <c r="D53" s="71">
        <f>'[9]bilat constant'!Q159+('[9]unhcr oda constant'!Q159*'[9]oda contribs constant'!$AJ$105)+('[9]oda contribs constant'!$AK$105*'[9]unrwa oda constant'!Q159)+('[9]oda contribs constant'!$AL$105*'[9]wfp oda constant adj'!Q159)+('[9]eu multilat shares constant'!N$72*'[9]eu total ha constant'!Q159)+'[9]Imputed CERF'!Q159</f>
        <v>3.827184207495361</v>
      </c>
      <c r="E53" s="71">
        <f>'[9]bilat constant'!R159+('[9]unhcr oda constant'!R159*'[9]oda contribs constant'!$AM$105)+('[9]oda contribs constant'!$AN$105*'[9]unrwa oda constant'!R159)+('[9]oda contribs constant'!$AO$105*'[9]wfp oda constant adj'!R159)+('[9]eu multilat shares constant'!O$72*'[9]eu total ha constant'!R159)+'[9]Imputed CERF'!R159</f>
        <v>0.9638033227815163</v>
      </c>
      <c r="F53" s="71">
        <f>'[9]bilat constant'!S159+('[9]unhcr oda constant'!S159*'[9]oda contribs constant'!$AP$105)+('[9]oda contribs constant'!$AQ$105*'[9]unrwa oda constant'!S159)+('[9]oda contribs constant'!$AR$105*'[9]wfp oda constant adj'!S159)+('[9]eu multilat shares constant'!P$72*'[9]eu total ha constant'!S159)+'[9]Imputed CERF'!S159</f>
        <v>1.6722292584029281</v>
      </c>
      <c r="G53" s="71">
        <f>'[9]bilat constant'!T159+('[9]unhcr oda constant'!T159*'[9]oda contribs constant'!$AS$105)+('[9]oda contribs constant'!$AT$105*'[9]unrwa oda constant'!T159)+('[9]oda contribs constant'!$AU$105*'[9]wfp oda constant adj'!T159)+('[9]eu multilat shares constant'!Q$72*'[9]eu total ha constant'!T159)+'[9]Imputed CERF'!T159</f>
        <v>1.7434106926266475</v>
      </c>
      <c r="H53" s="96">
        <f t="shared" si="1"/>
        <v>15.572537053467268</v>
      </c>
      <c r="I53" s="74"/>
    </row>
    <row r="54" spans="1:9" ht="13.5">
      <c r="A54" s="7" t="s">
        <v>143</v>
      </c>
      <c r="B54" s="91" t="s">
        <v>99</v>
      </c>
      <c r="C54" s="71">
        <f>'[9]bilat constant'!P185+('[9]unhcr oda constant'!P185*'[9]oda contribs constant'!$AG$105)+('[9]oda contribs constant'!$AH$105*'[9]unrwa oda constant'!P185)+('[9]oda contribs constant'!$AI$105*'[9]wfp oda constant adj'!P185)+('[9]eu multilat shares constant'!M$72*'[9]eu total ha constant'!P185)+'[9]Imputed CERF'!P185</f>
        <v>5.254832365264546</v>
      </c>
      <c r="D54" s="71">
        <f>'[9]bilat constant'!Q185+('[9]unhcr oda constant'!Q185*'[9]oda contribs constant'!$AJ$105)+('[9]oda contribs constant'!$AK$105*'[9]unrwa oda constant'!Q185)+('[9]oda contribs constant'!$AL$105*'[9]wfp oda constant adj'!Q185)+('[9]eu multilat shares constant'!N$72*'[9]eu total ha constant'!Q185)+'[9]Imputed CERF'!Q185</f>
        <v>5.107622412532985</v>
      </c>
      <c r="E54" s="71">
        <f>'[9]bilat constant'!R185+('[9]unhcr oda constant'!R185*'[9]oda contribs constant'!$AM$105)+('[9]oda contribs constant'!$AN$105*'[9]unrwa oda constant'!R185)+('[9]oda contribs constant'!$AO$105*'[9]wfp oda constant adj'!R185)+('[9]eu multilat shares constant'!O$72*'[9]eu total ha constant'!R185)+'[9]Imputed CERF'!R185</f>
        <v>2.1022318623307488</v>
      </c>
      <c r="F54" s="71">
        <f>'[9]bilat constant'!S185+('[9]unhcr oda constant'!S185*'[9]oda contribs constant'!$AP$105)+('[9]oda contribs constant'!$AQ$105*'[9]unrwa oda constant'!S185)+('[9]oda contribs constant'!$AR$105*'[9]wfp oda constant adj'!S185)+('[9]eu multilat shares constant'!P$72*'[9]eu total ha constant'!S185)+'[9]Imputed CERF'!S185</f>
        <v>0.2200713322741002</v>
      </c>
      <c r="G54" s="71">
        <f>'[9]bilat constant'!T185+('[9]unhcr oda constant'!T185*'[9]oda contribs constant'!$AS$105)+('[9]oda contribs constant'!$AT$105*'[9]unrwa oda constant'!T185)+('[9]oda contribs constant'!$AU$105*'[9]wfp oda constant adj'!T185)+('[9]eu multilat shares constant'!Q$72*'[9]eu total ha constant'!T185)+'[9]Imputed CERF'!T185</f>
        <v>1.7411759883303262</v>
      </c>
      <c r="H54" s="96">
        <f t="shared" si="1"/>
        <v>14.425933960732706</v>
      </c>
      <c r="I54" s="74"/>
    </row>
    <row r="55" spans="1:9" ht="13.5">
      <c r="A55" s="7" t="s">
        <v>3</v>
      </c>
      <c r="B55" s="91" t="s">
        <v>99</v>
      </c>
      <c r="C55" s="71">
        <f>'[9]bilat constant'!P126+('[9]unhcr oda constant'!P126*'[9]oda contribs constant'!$AG$105)+('[9]oda contribs constant'!$AH$105*'[9]unrwa oda constant'!P126)+('[9]oda contribs constant'!$AI$105*'[9]wfp oda constant adj'!P126)+('[9]eu multilat shares constant'!M$72*'[9]eu total ha constant'!P126)+'[9]Imputed CERF'!P126</f>
        <v>5.0497036339651205</v>
      </c>
      <c r="D55" s="71">
        <f>'[9]bilat constant'!Q126+('[9]unhcr oda constant'!Q126*'[9]oda contribs constant'!$AJ$105)+('[9]oda contribs constant'!$AK$105*'[9]unrwa oda constant'!Q126)+('[9]oda contribs constant'!$AL$105*'[9]wfp oda constant adj'!Q126)+('[9]eu multilat shares constant'!N$72*'[9]eu total ha constant'!Q126)+'[9]Imputed CERF'!Q126</f>
        <v>1.6168414218053566</v>
      </c>
      <c r="E55" s="71">
        <f>'[9]bilat constant'!R126+('[9]unhcr oda constant'!R126*'[9]oda contribs constant'!$AM$105)+('[9]oda contribs constant'!$AN$105*'[9]unrwa oda constant'!R126)+('[9]oda contribs constant'!$AO$105*'[9]wfp oda constant adj'!R126)+('[9]eu multilat shares constant'!O$72*'[9]eu total ha constant'!R126)+'[9]Imputed CERF'!R126</f>
        <v>2.0745943617697895</v>
      </c>
      <c r="F55" s="71">
        <f>'[9]bilat constant'!S126+('[9]unhcr oda constant'!S126*'[9]oda contribs constant'!$AP$105)+('[9]oda contribs constant'!$AQ$105*'[9]unrwa oda constant'!S126)+('[9]oda contribs constant'!$AR$105*'[9]wfp oda constant adj'!S126)+('[9]eu multilat shares constant'!P$72*'[9]eu total ha constant'!S126)+'[9]Imputed CERF'!S126</f>
        <v>3.1199567289201586</v>
      </c>
      <c r="G55" s="71">
        <f>'[9]bilat constant'!T126+('[9]unhcr oda constant'!T126*'[9]oda contribs constant'!$AS$105)+('[9]oda contribs constant'!$AT$105*'[9]unrwa oda constant'!T126)+('[9]oda contribs constant'!$AU$105*'[9]wfp oda constant adj'!T126)+('[9]eu multilat shares constant'!Q$72*'[9]eu total ha constant'!T126)+'[9]Imputed CERF'!T126</f>
        <v>2.046077306104095</v>
      </c>
      <c r="H55" s="96">
        <f t="shared" si="1"/>
        <v>13.907173452564521</v>
      </c>
      <c r="I55" s="74"/>
    </row>
    <row r="56" spans="1:9" ht="13.5">
      <c r="A56" s="7" t="s">
        <v>42</v>
      </c>
      <c r="B56" s="91" t="s">
        <v>99</v>
      </c>
      <c r="C56" s="71">
        <f>'[9]bilat constant'!P87+('[9]unhcr oda constant'!P87*'[9]oda contribs constant'!$AG$105)+('[9]oda contribs constant'!$AH$105*'[9]unrwa oda constant'!P87)+('[9]oda contribs constant'!$AI$105*'[9]wfp oda constant adj'!P87)+('[9]eu multilat shares constant'!M$72*'[9]eu total ha constant'!P87)+'[9]Imputed CERF'!P87</f>
        <v>7.779795042767223</v>
      </c>
      <c r="D56" s="71">
        <f>'[9]bilat constant'!Q87+('[9]unhcr oda constant'!Q87*'[9]oda contribs constant'!$AJ$105)+('[9]oda contribs constant'!$AK$105*'[9]unrwa oda constant'!Q87)+('[9]oda contribs constant'!$AL$105*'[9]wfp oda constant adj'!Q87)+('[9]eu multilat shares constant'!N$72*'[9]eu total ha constant'!Q87)+'[9]Imputed CERF'!Q87</f>
        <v>3.0602391663102972</v>
      </c>
      <c r="E56" s="71">
        <f>'[9]bilat constant'!R87+('[9]unhcr oda constant'!R87*'[9]oda contribs constant'!$AM$105)+('[9]oda contribs constant'!$AN$105*'[9]unrwa oda constant'!R87)+('[9]oda contribs constant'!$AO$105*'[9]wfp oda constant adj'!R87)+('[9]eu multilat shares constant'!O$72*'[9]eu total ha constant'!R87)+'[9]Imputed CERF'!R87</f>
        <v>0.844870531731924</v>
      </c>
      <c r="F56" s="71">
        <f>'[9]bilat constant'!S87+('[9]unhcr oda constant'!S87*'[9]oda contribs constant'!$AP$105)+('[9]oda contribs constant'!$AQ$105*'[9]unrwa oda constant'!S87)+('[9]oda contribs constant'!$AR$105*'[9]wfp oda constant adj'!S87)+('[9]eu multilat shares constant'!P$72*'[9]eu total ha constant'!S87)+'[9]Imputed CERF'!S87</f>
        <v>1.3481220363383675</v>
      </c>
      <c r="G56" s="71">
        <f>'[9]bilat constant'!T87+('[9]unhcr oda constant'!T87*'[9]oda contribs constant'!$AS$105)+('[9]oda contribs constant'!$AT$105*'[9]unrwa oda constant'!T87)+('[9]oda contribs constant'!$AU$105*'[9]wfp oda constant adj'!T87)+('[9]eu multilat shares constant'!Q$72*'[9]eu total ha constant'!T87)+'[9]Imputed CERF'!T87</f>
        <v>0.8704033834864959</v>
      </c>
      <c r="H56" s="96">
        <f t="shared" si="1"/>
        <v>13.903430160634306</v>
      </c>
      <c r="I56" s="74"/>
    </row>
    <row r="57" spans="1:9" ht="13.5">
      <c r="A57" s="7" t="s">
        <v>114</v>
      </c>
      <c r="B57" s="91" t="s">
        <v>99</v>
      </c>
      <c r="C57" s="71">
        <f>'[9]bilat constant'!P143+('[9]unhcr oda constant'!P143*'[9]oda contribs constant'!$AG$105)+('[9]oda contribs constant'!$AH$105*'[9]unrwa oda constant'!P143)+('[9]oda contribs constant'!$AI$105*'[9]wfp oda constant adj'!P143)+('[9]eu multilat shares constant'!M$72*'[9]eu total ha constant'!P143)+'[9]Imputed CERF'!P143</f>
        <v>2.4041927405827384</v>
      </c>
      <c r="D57" s="71">
        <f>'[9]bilat constant'!Q143+('[9]unhcr oda constant'!Q143*'[9]oda contribs constant'!$AJ$105)+('[9]oda contribs constant'!$AK$105*'[9]unrwa oda constant'!Q143)+('[9]oda contribs constant'!$AL$105*'[9]wfp oda constant adj'!Q143)+('[9]eu multilat shares constant'!N$72*'[9]eu total ha constant'!Q143)+'[9]Imputed CERF'!Q143</f>
        <v>2.269040033709852</v>
      </c>
      <c r="E57" s="71">
        <f>'[9]bilat constant'!R143+('[9]unhcr oda constant'!R143*'[9]oda contribs constant'!$AM$105)+('[9]oda contribs constant'!$AN$105*'[9]unrwa oda constant'!R143)+('[9]oda contribs constant'!$AO$105*'[9]wfp oda constant adj'!R143)+('[9]eu multilat shares constant'!O$72*'[9]eu total ha constant'!R143)+'[9]Imputed CERF'!R143</f>
        <v>2.286867433724161</v>
      </c>
      <c r="F57" s="71">
        <f>'[9]bilat constant'!S143+('[9]unhcr oda constant'!S143*'[9]oda contribs constant'!$AP$105)+('[9]oda contribs constant'!$AQ$105*'[9]unrwa oda constant'!S143)+('[9]oda contribs constant'!$AR$105*'[9]wfp oda constant adj'!S143)+('[9]eu multilat shares constant'!P$72*'[9]eu total ha constant'!S143)+'[9]Imputed CERF'!S143</f>
        <v>2.9566547539729497</v>
      </c>
      <c r="G57" s="71">
        <f>'[9]bilat constant'!T143+('[9]unhcr oda constant'!T143*'[9]oda contribs constant'!$AS$105)+('[9]oda contribs constant'!$AT$105*'[9]unrwa oda constant'!T143)+('[9]oda contribs constant'!$AU$105*'[9]wfp oda constant adj'!T143)+('[9]eu multilat shares constant'!Q$72*'[9]eu total ha constant'!T143)+'[9]Imputed CERF'!T143</f>
        <v>3.5563226640079546</v>
      </c>
      <c r="H57" s="96">
        <f t="shared" si="1"/>
        <v>13.473077625997655</v>
      </c>
      <c r="I57" s="74"/>
    </row>
    <row r="58" spans="1:9" ht="13.5">
      <c r="A58" s="7" t="s">
        <v>130</v>
      </c>
      <c r="B58" s="91" t="s">
        <v>99</v>
      </c>
      <c r="C58" s="71">
        <f>'[9]bilat constant'!P54+('[9]unhcr oda constant'!P54*'[9]oda contribs constant'!$AG$105)+('[9]oda contribs constant'!$AH$105*'[9]unrwa oda constant'!P54)+('[9]oda contribs constant'!$AI$105*'[9]wfp oda constant adj'!P54)+('[9]eu multilat shares constant'!M$72*'[9]eu total ha constant'!P54)+'[9]Imputed CERF'!P54</f>
        <v>3.747850746042727</v>
      </c>
      <c r="D58" s="71">
        <f>'[9]bilat constant'!Q54+('[9]unhcr oda constant'!Q54*'[9]oda contribs constant'!$AJ$105)+('[9]oda contribs constant'!$AK$105*'[9]unrwa oda constant'!Q54)+('[9]oda contribs constant'!$AL$105*'[9]wfp oda constant adj'!Q54)+('[9]eu multilat shares constant'!N$72*'[9]eu total ha constant'!Q54)+'[9]Imputed CERF'!Q54</f>
        <v>3.0169033600392674</v>
      </c>
      <c r="E58" s="71">
        <f>'[9]bilat constant'!R54+('[9]unhcr oda constant'!R54*'[9]oda contribs constant'!$AM$105)+('[9]oda contribs constant'!$AN$105*'[9]unrwa oda constant'!R54)+('[9]oda contribs constant'!$AO$105*'[9]wfp oda constant adj'!R54)+('[9]eu multilat shares constant'!O$72*'[9]eu total ha constant'!R54)+'[9]Imputed CERF'!R54</f>
        <v>2.547034631814664</v>
      </c>
      <c r="F58" s="71">
        <f>'[9]bilat constant'!S54+('[9]unhcr oda constant'!S54*'[9]oda contribs constant'!$AP$105)+('[9]oda contribs constant'!$AQ$105*'[9]unrwa oda constant'!S54)+('[9]oda contribs constant'!$AR$105*'[9]wfp oda constant adj'!S54)+('[9]eu multilat shares constant'!P$72*'[9]eu total ha constant'!S54)+'[9]Imputed CERF'!S54</f>
        <v>1.9998856687536821</v>
      </c>
      <c r="G58" s="71">
        <f>'[9]bilat constant'!T54+('[9]unhcr oda constant'!T54*'[9]oda contribs constant'!$AS$105)+('[9]oda contribs constant'!$AT$105*'[9]unrwa oda constant'!T54)+('[9]oda contribs constant'!$AU$105*'[9]wfp oda constant adj'!T54)+('[9]eu multilat shares constant'!Q$72*'[9]eu total ha constant'!T54)+'[9]Imputed CERF'!T54</f>
        <v>2.005480493476684</v>
      </c>
      <c r="H58" s="96">
        <f t="shared" si="1"/>
        <v>13.317154900127026</v>
      </c>
      <c r="I58" s="74"/>
    </row>
    <row r="59" spans="1:9" ht="13.5">
      <c r="A59" s="7" t="s">
        <v>59</v>
      </c>
      <c r="B59" s="91" t="s">
        <v>99</v>
      </c>
      <c r="C59" s="71">
        <f>'[9]bilat constant'!P65+('[9]unhcr oda constant'!P65*'[9]oda contribs constant'!$AG$105)+('[9]oda contribs constant'!$AH$105*'[9]unrwa oda constant'!P65)+('[9]oda contribs constant'!$AI$105*'[9]wfp oda constant adj'!P65)+('[9]eu multilat shares constant'!M$72*'[9]eu total ha constant'!P65)+'[9]Imputed CERF'!P65</f>
        <v>6.149112468021771</v>
      </c>
      <c r="D59" s="71">
        <f>'[9]bilat constant'!Q65+('[9]unhcr oda constant'!Q65*'[9]oda contribs constant'!$AJ$105)+('[9]oda contribs constant'!$AK$105*'[9]unrwa oda constant'!Q65)+('[9]oda contribs constant'!$AL$105*'[9]wfp oda constant adj'!Q65)+('[9]eu multilat shares constant'!N$72*'[9]eu total ha constant'!Q65)+'[9]Imputed CERF'!Q65</f>
        <v>4.017627089298755</v>
      </c>
      <c r="E59" s="71">
        <f>'[9]bilat constant'!R65+('[9]unhcr oda constant'!R65*'[9]oda contribs constant'!$AM$105)+('[9]oda contribs constant'!$AN$105*'[9]unrwa oda constant'!R65)+('[9]oda contribs constant'!$AO$105*'[9]wfp oda constant adj'!R65)+('[9]eu multilat shares constant'!O$72*'[9]eu total ha constant'!R65)+'[9]Imputed CERF'!R65</f>
        <v>0.11850271937937601</v>
      </c>
      <c r="F59" s="71">
        <f>'[9]bilat constant'!S65+('[9]unhcr oda constant'!S65*'[9]oda contribs constant'!$AP$105)+('[9]oda contribs constant'!$AQ$105*'[9]unrwa oda constant'!S65)+('[9]oda contribs constant'!$AR$105*'[9]wfp oda constant adj'!S65)+('[9]eu multilat shares constant'!P$72*'[9]eu total ha constant'!S65)+'[9]Imputed CERF'!S65</f>
        <v>0.6969025570609201</v>
      </c>
      <c r="G59" s="71">
        <f>'[9]bilat constant'!T65+('[9]unhcr oda constant'!T65*'[9]oda contribs constant'!$AS$105)+('[9]oda contribs constant'!$AT$105*'[9]unrwa oda constant'!T65)+('[9]oda contribs constant'!$AU$105*'[9]wfp oda constant adj'!T65)+('[9]eu multilat shares constant'!Q$72*'[9]eu total ha constant'!T65)+'[9]Imputed CERF'!T65</f>
        <v>1.276187281690855</v>
      </c>
      <c r="H59" s="96">
        <f t="shared" si="1"/>
        <v>12.258332115451678</v>
      </c>
      <c r="I59" s="74"/>
    </row>
    <row r="60" spans="1:9" ht="13.5">
      <c r="A60" s="7" t="s">
        <v>69</v>
      </c>
      <c r="B60" s="91" t="s">
        <v>99</v>
      </c>
      <c r="C60" s="71">
        <f>'[9]bilat constant'!P74+('[9]unhcr oda constant'!P74*'[9]oda contribs constant'!$AG$105)+('[9]oda contribs constant'!$AH$105*'[9]unrwa oda constant'!P74)+('[9]oda contribs constant'!$AI$105*'[9]wfp oda constant adj'!P74)+('[9]eu multilat shares constant'!M$72*'[9]eu total ha constant'!P74)+'[9]Imputed CERF'!P74</f>
        <v>5.8400293974864175</v>
      </c>
      <c r="D60" s="71">
        <f>'[9]bilat constant'!Q74+('[9]unhcr oda constant'!Q74*'[9]oda contribs constant'!$AJ$105)+('[9]oda contribs constant'!$AK$105*'[9]unrwa oda constant'!Q74)+('[9]oda contribs constant'!$AL$105*'[9]wfp oda constant adj'!Q74)+('[9]eu multilat shares constant'!N$72*'[9]eu total ha constant'!Q74)+'[9]Imputed CERF'!Q74</f>
        <v>2.557365371632213</v>
      </c>
      <c r="E60" s="71">
        <f>'[9]bilat constant'!R74+('[9]unhcr oda constant'!R74*'[9]oda contribs constant'!$AM$105)+('[9]oda contribs constant'!$AN$105*'[9]unrwa oda constant'!R74)+('[9]oda contribs constant'!$AO$105*'[9]wfp oda constant adj'!R74)+('[9]eu multilat shares constant'!O$72*'[9]eu total ha constant'!R74)+'[9]Imputed CERF'!R74</f>
        <v>1.4545099164504143</v>
      </c>
      <c r="F60" s="71">
        <f>'[9]bilat constant'!S74+('[9]unhcr oda constant'!S74*'[9]oda contribs constant'!$AP$105)+('[9]oda contribs constant'!$AQ$105*'[9]unrwa oda constant'!S74)+('[9]oda contribs constant'!$AR$105*'[9]wfp oda constant adj'!S74)+('[9]eu multilat shares constant'!P$72*'[9]eu total ha constant'!S74)+'[9]Imputed CERF'!S74</f>
        <v>0.8918150417229226</v>
      </c>
      <c r="G60" s="71">
        <f>'[9]bilat constant'!T74+('[9]unhcr oda constant'!T74*'[9]oda contribs constant'!$AS$105)+('[9]oda contribs constant'!$AT$105*'[9]unrwa oda constant'!T74)+('[9]oda contribs constant'!$AU$105*'[9]wfp oda constant adj'!T74)+('[9]eu multilat shares constant'!Q$72*'[9]eu total ha constant'!T74)+'[9]Imputed CERF'!T74</f>
        <v>1.099468747812697</v>
      </c>
      <c r="H60" s="96">
        <f t="shared" si="1"/>
        <v>11.843188475104665</v>
      </c>
      <c r="I60" s="74"/>
    </row>
    <row r="61" spans="1:9" ht="13.5">
      <c r="A61" s="7" t="s">
        <v>12</v>
      </c>
      <c r="B61" s="91" t="s">
        <v>99</v>
      </c>
      <c r="C61" s="71">
        <f>'[9]bilat constant'!P105+('[9]unhcr oda constant'!P105*'[9]oda contribs constant'!$AG$105)+('[9]oda contribs constant'!$AH$105*'[9]unrwa oda constant'!P105)+('[9]oda contribs constant'!$AI$105*'[9]wfp oda constant adj'!P105)+('[9]eu multilat shares constant'!M$72*'[9]eu total ha constant'!P105)+'[9]Imputed CERF'!P105</f>
        <v>8.2144132968001</v>
      </c>
      <c r="D61" s="71">
        <f>'[9]bilat constant'!Q105+('[9]unhcr oda constant'!Q105*'[9]oda contribs constant'!$AJ$105)+('[9]oda contribs constant'!$AK$105*'[9]unrwa oda constant'!Q105)+('[9]oda contribs constant'!$AL$105*'[9]wfp oda constant adj'!Q105)+('[9]eu multilat shares constant'!N$72*'[9]eu total ha constant'!Q105)+'[9]Imputed CERF'!Q105</f>
        <v>1.9126640821588867</v>
      </c>
      <c r="E61" s="71">
        <f>'[9]bilat constant'!R105+('[9]unhcr oda constant'!R105*'[9]oda contribs constant'!$AM$105)+('[9]oda contribs constant'!$AN$105*'[9]unrwa oda constant'!R105)+('[9]oda contribs constant'!$AO$105*'[9]wfp oda constant adj'!R105)+('[9]eu multilat shares constant'!O$72*'[9]eu total ha constant'!R105)+'[9]Imputed CERF'!R105</f>
        <v>0.502782837861057</v>
      </c>
      <c r="F61" s="71">
        <f>'[9]bilat constant'!S105+('[9]unhcr oda constant'!S105*'[9]oda contribs constant'!$AP$105)+('[9]oda contribs constant'!$AQ$105*'[9]unrwa oda constant'!S105)+('[9]oda contribs constant'!$AR$105*'[9]wfp oda constant adj'!S105)+('[9]eu multilat shares constant'!P$72*'[9]eu total ha constant'!S105)+'[9]Imputed CERF'!S105</f>
        <v>0.446902189696672</v>
      </c>
      <c r="G61" s="71">
        <f>'[9]bilat constant'!T105+('[9]unhcr oda constant'!T105*'[9]oda contribs constant'!$AS$105)+('[9]oda contribs constant'!$AT$105*'[9]unrwa oda constant'!T105)+('[9]oda contribs constant'!$AU$105*'[9]wfp oda constant adj'!T105)+('[9]eu multilat shares constant'!Q$72*'[9]eu total ha constant'!T105)+'[9]Imputed CERF'!T105</f>
        <v>0.5527498324552026</v>
      </c>
      <c r="H61" s="96">
        <f t="shared" si="1"/>
        <v>11.629512238971918</v>
      </c>
      <c r="I61" s="74"/>
    </row>
    <row r="62" spans="1:9" ht="13.5">
      <c r="A62" s="7" t="s">
        <v>118</v>
      </c>
      <c r="B62" s="91" t="s">
        <v>99</v>
      </c>
      <c r="C62" s="71">
        <f>'[9]bilat constant'!P45+('[9]unhcr oda constant'!P45*'[9]oda contribs constant'!$AG$105)+('[9]oda contribs constant'!$AH$105*'[9]unrwa oda constant'!P45)+('[9]oda contribs constant'!$AI$105*'[9]wfp oda constant adj'!P45)+('[9]eu multilat shares constant'!M$72*'[9]eu total ha constant'!P45)+'[9]Imputed CERF'!P45</f>
        <v>0.6280323604659477</v>
      </c>
      <c r="D62" s="71">
        <f>'[9]bilat constant'!Q45+('[9]unhcr oda constant'!Q45*'[9]oda contribs constant'!$AJ$105)+('[9]oda contribs constant'!$AK$105*'[9]unrwa oda constant'!Q45)+('[9]oda contribs constant'!$AL$105*'[9]wfp oda constant adj'!Q45)+('[9]eu multilat shares constant'!N$72*'[9]eu total ha constant'!Q45)+'[9]Imputed CERF'!Q45</f>
        <v>0.9076369841707145</v>
      </c>
      <c r="E62" s="71">
        <f>'[9]bilat constant'!R45+('[9]unhcr oda constant'!R45*'[9]oda contribs constant'!$AM$105)+('[9]oda contribs constant'!$AN$105*'[9]unrwa oda constant'!R45)+('[9]oda contribs constant'!$AO$105*'[9]wfp oda constant adj'!R45)+('[9]eu multilat shares constant'!O$72*'[9]eu total ha constant'!R45)+'[9]Imputed CERF'!R45</f>
        <v>3.232515438361702</v>
      </c>
      <c r="F62" s="71">
        <f>'[9]bilat constant'!S45+('[9]unhcr oda constant'!S45*'[9]oda contribs constant'!$AP$105)+('[9]oda contribs constant'!$AQ$105*'[9]unrwa oda constant'!S45)+('[9]oda contribs constant'!$AR$105*'[9]wfp oda constant adj'!S45)+('[9]eu multilat shares constant'!P$72*'[9]eu total ha constant'!S45)+'[9]Imputed CERF'!S45</f>
        <v>3.0604552340776157</v>
      </c>
      <c r="G62" s="71">
        <f>'[9]bilat constant'!T45+('[9]unhcr oda constant'!T45*'[9]oda contribs constant'!$AS$105)+('[9]oda contribs constant'!$AT$105*'[9]unrwa oda constant'!T45)+('[9]oda contribs constant'!$AU$105*'[9]wfp oda constant adj'!T45)+('[9]eu multilat shares constant'!Q$72*'[9]eu total ha constant'!T45)+'[9]Imputed CERF'!T45</f>
        <v>3.4869690704317344</v>
      </c>
      <c r="H62" s="96">
        <f t="shared" si="1"/>
        <v>11.315609087507713</v>
      </c>
      <c r="I62" s="74"/>
    </row>
    <row r="63" spans="1:9" ht="13.5">
      <c r="A63" s="7" t="s">
        <v>54</v>
      </c>
      <c r="B63" s="91" t="s">
        <v>99</v>
      </c>
      <c r="C63" s="71">
        <f>'[9]bilat constant'!P59+('[9]unhcr oda constant'!P59*'[9]oda contribs constant'!$AG$105)+('[9]oda contribs constant'!$AH$105*'[9]unrwa oda constant'!P59)+('[9]oda contribs constant'!$AI$105*'[9]wfp oda constant adj'!P59)+('[9]eu multilat shares constant'!M$72*'[9]eu total ha constant'!P59)+'[9]Imputed CERF'!P59</f>
        <v>3.9877370835669934</v>
      </c>
      <c r="D63" s="71">
        <f>'[9]bilat constant'!Q59+('[9]unhcr oda constant'!Q59*'[9]oda contribs constant'!$AJ$105)+('[9]oda contribs constant'!$AK$105*'[9]unrwa oda constant'!Q59)+('[9]oda contribs constant'!$AL$105*'[9]wfp oda constant adj'!Q59)+('[9]eu multilat shares constant'!N$72*'[9]eu total ha constant'!Q59)+'[9]Imputed CERF'!Q59</f>
        <v>2.376864000885532</v>
      </c>
      <c r="E63" s="71">
        <f>'[9]bilat constant'!R59+('[9]unhcr oda constant'!R59*'[9]oda contribs constant'!$AM$105)+('[9]oda contribs constant'!$AN$105*'[9]unrwa oda constant'!R59)+('[9]oda contribs constant'!$AO$105*'[9]wfp oda constant adj'!R59)+('[9]eu multilat shares constant'!O$72*'[9]eu total ha constant'!R59)+'[9]Imputed CERF'!R59</f>
        <v>2.3475783768927796</v>
      </c>
      <c r="F63" s="71">
        <f>'[9]bilat constant'!S59+('[9]unhcr oda constant'!S59*'[9]oda contribs constant'!$AP$105)+('[9]oda contribs constant'!$AQ$105*'[9]unrwa oda constant'!S59)+('[9]oda contribs constant'!$AR$105*'[9]wfp oda constant adj'!S59)+('[9]eu multilat shares constant'!P$72*'[9]eu total ha constant'!S59)+'[9]Imputed CERF'!S59</f>
        <v>1.9934216278226402</v>
      </c>
      <c r="G63" s="71">
        <f>'[9]bilat constant'!T59+('[9]unhcr oda constant'!T59*'[9]oda contribs constant'!$AS$105)+('[9]oda contribs constant'!$AT$105*'[9]unrwa oda constant'!T59)+('[9]oda contribs constant'!$AU$105*'[9]wfp oda constant adj'!T59)+('[9]eu multilat shares constant'!Q$72*'[9]eu total ha constant'!T59)+'[9]Imputed CERF'!T59</f>
        <v>0.37015080176472076</v>
      </c>
      <c r="H63" s="96">
        <f t="shared" si="1"/>
        <v>11.075751890932665</v>
      </c>
      <c r="I63" s="74"/>
    </row>
    <row r="64" spans="1:9" ht="13.5">
      <c r="A64" s="7" t="s">
        <v>151</v>
      </c>
      <c r="B64" s="91" t="s">
        <v>99</v>
      </c>
      <c r="C64" s="71">
        <f>'[9]bilat constant'!P150+('[9]unhcr oda constant'!P150*'[9]oda contribs constant'!$AG$105)+('[9]oda contribs constant'!$AH$105*'[9]unrwa oda constant'!P150)+('[9]oda contribs constant'!$AI$105*'[9]wfp oda constant adj'!P150)+('[9]eu multilat shares constant'!M$72*'[9]eu total ha constant'!P150)+'[9]Imputed CERF'!P150</f>
        <v>2.706114561996392</v>
      </c>
      <c r="D64" s="71">
        <f>'[9]bilat constant'!Q150+('[9]unhcr oda constant'!Q150*'[9]oda contribs constant'!$AJ$105)+('[9]oda contribs constant'!$AK$105*'[9]unrwa oda constant'!Q150)+('[9]oda contribs constant'!$AL$105*'[9]wfp oda constant adj'!Q150)+('[9]eu multilat shares constant'!N$72*'[9]eu total ha constant'!Q150)+'[9]Imputed CERF'!Q150</f>
        <v>2.130399114876356</v>
      </c>
      <c r="E64" s="71">
        <f>'[9]bilat constant'!R150+('[9]unhcr oda constant'!R150*'[9]oda contribs constant'!$AM$105)+('[9]oda contribs constant'!$AN$105*'[9]unrwa oda constant'!R150)+('[9]oda contribs constant'!$AO$105*'[9]wfp oda constant adj'!R150)+('[9]eu multilat shares constant'!O$72*'[9]eu total ha constant'!R150)+'[9]Imputed CERF'!R150</f>
        <v>1.4219594582058452</v>
      </c>
      <c r="F64" s="71">
        <f>'[9]bilat constant'!S150+('[9]unhcr oda constant'!S150*'[9]oda contribs constant'!$AP$105)+('[9]oda contribs constant'!$AQ$105*'[9]unrwa oda constant'!S150)+('[9]oda contribs constant'!$AR$105*'[9]wfp oda constant adj'!S150)+('[9]eu multilat shares constant'!P$72*'[9]eu total ha constant'!S150)+'[9]Imputed CERF'!S150</f>
        <v>1.7161807589112201</v>
      </c>
      <c r="G64" s="71">
        <f>'[9]bilat constant'!T150+('[9]unhcr oda constant'!T150*'[9]oda contribs constant'!$AS$105)+('[9]oda contribs constant'!$AT$105*'[9]unrwa oda constant'!T150)+('[9]oda contribs constant'!$AU$105*'[9]wfp oda constant adj'!T150)+('[9]eu multilat shares constant'!Q$72*'[9]eu total ha constant'!T150)+'[9]Imputed CERF'!T150</f>
        <v>2.7874706179060134</v>
      </c>
      <c r="H64" s="96">
        <f t="shared" si="1"/>
        <v>10.762124511895827</v>
      </c>
      <c r="I64" s="74"/>
    </row>
    <row r="65" spans="1:9" ht="13.5">
      <c r="A65" s="7" t="s">
        <v>7</v>
      </c>
      <c r="B65" s="91" t="s">
        <v>99</v>
      </c>
      <c r="C65" s="71">
        <f>'[9]bilat constant'!P144+('[9]unhcr oda constant'!P144*'[9]oda contribs constant'!$AG$105)+('[9]oda contribs constant'!$AH$105*'[9]unrwa oda constant'!P144)+('[9]oda contribs constant'!$AI$105*'[9]wfp oda constant adj'!P144)+('[9]eu multilat shares constant'!M$72*'[9]eu total ha constant'!P144)+'[9]Imputed CERF'!P144</f>
        <v>1.4916517261397058</v>
      </c>
      <c r="D65" s="71">
        <f>'[9]bilat constant'!Q144+('[9]unhcr oda constant'!Q144*'[9]oda contribs constant'!$AJ$105)+('[9]oda contribs constant'!$AK$105*'[9]unrwa oda constant'!Q144)+('[9]oda contribs constant'!$AL$105*'[9]wfp oda constant adj'!Q144)+('[9]eu multilat shares constant'!N$72*'[9]eu total ha constant'!Q144)+'[9]Imputed CERF'!Q144</f>
        <v>0.12670438785182142</v>
      </c>
      <c r="E65" s="71">
        <f>'[9]bilat constant'!R144+('[9]unhcr oda constant'!R144*'[9]oda contribs constant'!$AM$105)+('[9]oda contribs constant'!$AN$105*'[9]unrwa oda constant'!R144)+('[9]oda contribs constant'!$AO$105*'[9]wfp oda constant adj'!R144)+('[9]eu multilat shares constant'!O$72*'[9]eu total ha constant'!R144)+'[9]Imputed CERF'!R144</f>
        <v>0.23352183023575834</v>
      </c>
      <c r="F65" s="71">
        <f>'[9]bilat constant'!S144+('[9]unhcr oda constant'!S144*'[9]oda contribs constant'!$AP$105)+('[9]oda contribs constant'!$AQ$105*'[9]unrwa oda constant'!S144)+('[9]oda contribs constant'!$AR$105*'[9]wfp oda constant adj'!S144)+('[9]eu multilat shares constant'!P$72*'[9]eu total ha constant'!S144)+'[9]Imputed CERF'!S144</f>
        <v>7.167466803168594</v>
      </c>
      <c r="G65" s="71">
        <f>'[9]bilat constant'!T144+('[9]unhcr oda constant'!T144*'[9]oda contribs constant'!$AS$105)+('[9]oda contribs constant'!$AT$105*'[9]unrwa oda constant'!T144)+('[9]oda contribs constant'!$AU$105*'[9]wfp oda constant adj'!T144)+('[9]eu multilat shares constant'!Q$72*'[9]eu total ha constant'!T144)+'[9]Imputed CERF'!T144</f>
        <v>1.5154045650555317</v>
      </c>
      <c r="H65" s="96">
        <f t="shared" si="1"/>
        <v>10.534749312451412</v>
      </c>
      <c r="I65" s="74"/>
    </row>
    <row r="66" spans="1:9" ht="13.5">
      <c r="A66" s="7" t="s">
        <v>140</v>
      </c>
      <c r="B66" s="91" t="s">
        <v>99</v>
      </c>
      <c r="C66" s="71">
        <f>'[9]bilat constant'!P109+('[9]unhcr oda constant'!P109*'[9]oda contribs constant'!$AG$105)+('[9]oda contribs constant'!$AH$105*'[9]unrwa oda constant'!P109)+('[9]oda contribs constant'!$AI$105*'[9]wfp oda constant adj'!P109)+('[9]eu multilat shares constant'!M$72*'[9]eu total ha constant'!P109)+'[9]Imputed CERF'!P109</f>
        <v>4.940257685321551</v>
      </c>
      <c r="D66" s="71">
        <f>'[9]bilat constant'!Q109+('[9]unhcr oda constant'!Q109*'[9]oda contribs constant'!$AJ$105)+('[9]oda contribs constant'!$AK$105*'[9]unrwa oda constant'!Q109)+('[9]oda contribs constant'!$AL$105*'[9]wfp oda constant adj'!Q109)+('[9]eu multilat shares constant'!N$72*'[9]eu total ha constant'!Q109)+'[9]Imputed CERF'!Q109</f>
        <v>2.299641315657487</v>
      </c>
      <c r="E66" s="71">
        <f>'[9]bilat constant'!R109+('[9]unhcr oda constant'!R109*'[9]oda contribs constant'!$AM$105)+('[9]oda contribs constant'!$AN$105*'[9]unrwa oda constant'!R109)+('[9]oda contribs constant'!$AO$105*'[9]wfp oda constant adj'!R109)+('[9]eu multilat shares constant'!O$72*'[9]eu total ha constant'!R109)+'[9]Imputed CERF'!R109</f>
        <v>1.7836258519479955</v>
      </c>
      <c r="F66" s="71">
        <f>'[9]bilat constant'!S109+('[9]unhcr oda constant'!S109*'[9]oda contribs constant'!$AP$105)+('[9]oda contribs constant'!$AQ$105*'[9]unrwa oda constant'!S109)+('[9]oda contribs constant'!$AR$105*'[9]wfp oda constant adj'!S109)+('[9]eu multilat shares constant'!P$72*'[9]eu total ha constant'!S109)+'[9]Imputed CERF'!S109</f>
        <v>1.2710336488108511</v>
      </c>
      <c r="G66" s="71">
        <f>'[9]bilat constant'!T109+('[9]unhcr oda constant'!T109*'[9]oda contribs constant'!$AS$105)+('[9]oda contribs constant'!$AT$105*'[9]unrwa oda constant'!T109)+('[9]oda contribs constant'!$AU$105*'[9]wfp oda constant adj'!T109)+('[9]eu multilat shares constant'!Q$72*'[9]eu total ha constant'!T109)+'[9]Imputed CERF'!T109</f>
        <v>0.16915291246423192</v>
      </c>
      <c r="H66" s="96">
        <f t="shared" si="1"/>
        <v>10.463711414202118</v>
      </c>
      <c r="I66" s="74"/>
    </row>
    <row r="67" spans="1:9" ht="13.5">
      <c r="A67" s="7" t="s">
        <v>77</v>
      </c>
      <c r="B67" s="91" t="s">
        <v>99</v>
      </c>
      <c r="C67" s="71">
        <f>'[9]bilat constant'!P26+('[9]unhcr oda constant'!P26*'[9]oda contribs constant'!$AG$105)+('[9]oda contribs constant'!$AH$105*'[9]unrwa oda constant'!P26)+('[9]oda contribs constant'!$AI$105*'[9]wfp oda constant adj'!P26)+('[9]eu multilat shares constant'!M$72*'[9]eu total ha constant'!P26)+'[9]Imputed CERF'!P26</f>
        <v>7.344959189294798</v>
      </c>
      <c r="D67" s="71">
        <f>'[9]bilat constant'!Q26+('[9]unhcr oda constant'!Q26*'[9]oda contribs constant'!$AJ$105)+('[9]oda contribs constant'!$AK$105*'[9]unrwa oda constant'!Q26)+('[9]oda contribs constant'!$AL$105*'[9]wfp oda constant adj'!Q26)+('[9]eu multilat shares constant'!N$72*'[9]eu total ha constant'!Q26)+'[9]Imputed CERF'!Q26</f>
        <v>0.47825201707968035</v>
      </c>
      <c r="E67" s="71">
        <f>'[9]bilat constant'!R26+('[9]unhcr oda constant'!R26*'[9]oda contribs constant'!$AM$105)+('[9]oda contribs constant'!$AN$105*'[9]unrwa oda constant'!R26)+('[9]oda contribs constant'!$AO$105*'[9]wfp oda constant adj'!R26)+('[9]eu multilat shares constant'!O$72*'[9]eu total ha constant'!R26)+'[9]Imputed CERF'!R26</f>
        <v>0.7018604528103918</v>
      </c>
      <c r="F67" s="71">
        <f>'[9]bilat constant'!S26+('[9]unhcr oda constant'!S26*'[9]oda contribs constant'!$AP$105)+('[9]oda contribs constant'!$AQ$105*'[9]unrwa oda constant'!S26)+('[9]oda contribs constant'!$AR$105*'[9]wfp oda constant adj'!S26)+('[9]eu multilat shares constant'!P$72*'[9]eu total ha constant'!S26)+'[9]Imputed CERF'!S26</f>
        <v>0.8768008226083792</v>
      </c>
      <c r="G67" s="71">
        <f>'[9]bilat constant'!T26+('[9]unhcr oda constant'!T26*'[9]oda contribs constant'!$AS$105)+('[9]oda contribs constant'!$AT$105*'[9]unrwa oda constant'!T26)+('[9]oda contribs constant'!$AU$105*'[9]wfp oda constant adj'!T26)+('[9]eu multilat shares constant'!Q$72*'[9]eu total ha constant'!T26)+'[9]Imputed CERF'!T26</f>
        <v>0.8677324463368805</v>
      </c>
      <c r="H67" s="96">
        <f t="shared" si="1"/>
        <v>10.26960492813013</v>
      </c>
      <c r="I67" s="74"/>
    </row>
    <row r="68" spans="1:9" ht="13.5">
      <c r="A68" s="7" t="s">
        <v>30</v>
      </c>
      <c r="B68" s="91" t="s">
        <v>99</v>
      </c>
      <c r="C68" s="71">
        <f>'[9]bilat constant'!P134+('[9]unhcr oda constant'!P134*'[9]oda contribs constant'!$AG$105)+('[9]oda contribs constant'!$AH$105*'[9]unrwa oda constant'!P134)+('[9]oda contribs constant'!$AI$105*'[9]wfp oda constant adj'!P134)+('[9]eu multilat shares constant'!M$72*'[9]eu total ha constant'!P134)+'[9]Imputed CERF'!P134</f>
        <v>0.9849773303926013</v>
      </c>
      <c r="D68" s="71">
        <f>'[9]bilat constant'!Q134+('[9]unhcr oda constant'!Q134*'[9]oda contribs constant'!$AJ$105)+('[9]oda contribs constant'!$AK$105*'[9]unrwa oda constant'!Q134)+('[9]oda contribs constant'!$AL$105*'[9]wfp oda constant adj'!Q134)+('[9]eu multilat shares constant'!N$72*'[9]eu total ha constant'!Q134)+'[9]Imputed CERF'!Q134</f>
        <v>0.09539775962403223</v>
      </c>
      <c r="E68" s="71">
        <f>'[9]bilat constant'!R134+('[9]unhcr oda constant'!R134*'[9]oda contribs constant'!$AM$105)+('[9]oda contribs constant'!$AN$105*'[9]unrwa oda constant'!R134)+('[9]oda contribs constant'!$AO$105*'[9]wfp oda constant adj'!R134)+('[9]eu multilat shares constant'!O$72*'[9]eu total ha constant'!R134)+'[9]Imputed CERF'!R134</f>
        <v>4.051792182661517</v>
      </c>
      <c r="F68" s="71">
        <f>'[9]bilat constant'!S134+('[9]unhcr oda constant'!S134*'[9]oda contribs constant'!$AP$105)+('[9]oda contribs constant'!$AQ$105*'[9]unrwa oda constant'!S134)+('[9]oda contribs constant'!$AR$105*'[9]wfp oda constant adj'!S134)+('[9]eu multilat shares constant'!P$72*'[9]eu total ha constant'!S134)+'[9]Imputed CERF'!S134</f>
        <v>2.731705640054069</v>
      </c>
      <c r="G68" s="71">
        <f>'[9]bilat constant'!T134+('[9]unhcr oda constant'!T134*'[9]oda contribs constant'!$AS$105)+('[9]oda contribs constant'!$AT$105*'[9]unrwa oda constant'!T134)+('[9]oda contribs constant'!$AU$105*'[9]wfp oda constant adj'!T134)+('[9]eu multilat shares constant'!Q$72*'[9]eu total ha constant'!T134)+'[9]Imputed CERF'!T134</f>
        <v>2.1487796745872014</v>
      </c>
      <c r="H68" s="96">
        <f t="shared" si="1"/>
        <v>10.01265258731942</v>
      </c>
      <c r="I68" s="74"/>
    </row>
    <row r="69" spans="1:9" ht="13.5">
      <c r="A69" s="7" t="s">
        <v>200</v>
      </c>
      <c r="B69" s="91" t="s">
        <v>99</v>
      </c>
      <c r="C69" s="71">
        <f>'[9]bilat constant'!P137+('[9]unhcr oda constant'!P137*'[9]oda contribs constant'!$AG$105)+('[9]oda contribs constant'!$AH$105*'[9]unrwa oda constant'!P137)+('[9]oda contribs constant'!$AI$105*'[9]wfp oda constant adj'!P137)+('[9]eu multilat shares constant'!M$72*'[9]eu total ha constant'!P137)+'[9]Imputed CERF'!P137</f>
        <v>3.7821545659677698</v>
      </c>
      <c r="D69" s="71">
        <f>'[9]bilat constant'!Q137+('[9]unhcr oda constant'!Q137*'[9]oda contribs constant'!$AJ$105)+('[9]oda contribs constant'!$AK$105*'[9]unrwa oda constant'!Q137)+('[9]oda contribs constant'!$AL$105*'[9]wfp oda constant adj'!Q137)+('[9]eu multilat shares constant'!N$72*'[9]eu total ha constant'!Q137)+'[9]Imputed CERF'!Q137</f>
        <v>2.3847374454661843</v>
      </c>
      <c r="E69" s="71">
        <f>'[9]bilat constant'!R137+('[9]unhcr oda constant'!R137*'[9]oda contribs constant'!$AM$105)+('[9]oda contribs constant'!$AN$105*'[9]unrwa oda constant'!R137)+('[9]oda contribs constant'!$AO$105*'[9]wfp oda constant adj'!R137)+('[9]eu multilat shares constant'!O$72*'[9]eu total ha constant'!R137)+'[9]Imputed CERF'!R137</f>
        <v>2.964246522632434</v>
      </c>
      <c r="F69" s="71">
        <f>'[9]bilat constant'!S137+('[9]unhcr oda constant'!S137*'[9]oda contribs constant'!$AP$105)+('[9]oda contribs constant'!$AQ$105*'[9]unrwa oda constant'!S137)+('[9]oda contribs constant'!$AR$105*'[9]wfp oda constant adj'!S137)+('[9]eu multilat shares constant'!P$72*'[9]eu total ha constant'!S137)+'[9]Imputed CERF'!S137</f>
        <v>0.42979588578483763</v>
      </c>
      <c r="G69" s="71">
        <f>'[9]bilat constant'!T137+('[9]unhcr oda constant'!T137*'[9]oda contribs constant'!$AS$105)+('[9]oda contribs constant'!$AT$105*'[9]unrwa oda constant'!T137)+('[9]oda contribs constant'!$AU$105*'[9]wfp oda constant adj'!T137)+('[9]eu multilat shares constant'!Q$72*'[9]eu total ha constant'!T137)+'[9]Imputed CERF'!T137</f>
        <v>0.24258437078524114</v>
      </c>
      <c r="H69" s="96">
        <f t="shared" si="1"/>
        <v>9.803518790636467</v>
      </c>
      <c r="I69" s="74"/>
    </row>
    <row r="70" spans="1:9" ht="13.5">
      <c r="A70" s="7" t="s">
        <v>5</v>
      </c>
      <c r="B70" s="91" t="s">
        <v>99</v>
      </c>
      <c r="C70" s="71">
        <f>'[9]bilat constant'!P41+('[9]unhcr oda constant'!P41*'[9]oda contribs constant'!$AG$105)+('[9]oda contribs constant'!$AH$105*'[9]unrwa oda constant'!P41)+('[9]oda contribs constant'!$AI$105*'[9]wfp oda constant adj'!P41)+('[9]eu multilat shares constant'!M$72*'[9]eu total ha constant'!P41)+'[9]Imputed CERF'!P41</f>
        <v>0.19293948495408275</v>
      </c>
      <c r="D70" s="71">
        <f>'[9]bilat constant'!Q41+('[9]unhcr oda constant'!Q41*'[9]oda contribs constant'!$AJ$105)+('[9]oda contribs constant'!$AK$105*'[9]unrwa oda constant'!Q41)+('[9]oda contribs constant'!$AL$105*'[9]wfp oda constant adj'!Q41)+('[9]eu multilat shares constant'!N$72*'[9]eu total ha constant'!Q41)+'[9]Imputed CERF'!Q41</f>
        <v>1.093698383556715</v>
      </c>
      <c r="E70" s="71">
        <f>'[9]bilat constant'!R41+('[9]unhcr oda constant'!R41*'[9]oda contribs constant'!$AM$105)+('[9]oda contribs constant'!$AN$105*'[9]unrwa oda constant'!R41)+('[9]oda contribs constant'!$AO$105*'[9]wfp oda constant adj'!R41)+('[9]eu multilat shares constant'!O$72*'[9]eu total ha constant'!R41)+'[9]Imputed CERF'!R41</f>
        <v>1.1581439139584933</v>
      </c>
      <c r="F70" s="71">
        <f>'[9]bilat constant'!S41+('[9]unhcr oda constant'!S41*'[9]oda contribs constant'!$AP$105)+('[9]oda contribs constant'!$AQ$105*'[9]unrwa oda constant'!S41)+('[9]oda contribs constant'!$AR$105*'[9]wfp oda constant adj'!S41)+('[9]eu multilat shares constant'!P$72*'[9]eu total ha constant'!S41)+'[9]Imputed CERF'!S41</f>
        <v>3.5441656786540796</v>
      </c>
      <c r="G70" s="71">
        <f>'[9]bilat constant'!T41+('[9]unhcr oda constant'!T41*'[9]oda contribs constant'!$AS$105)+('[9]oda contribs constant'!$AT$105*'[9]unrwa oda constant'!T41)+('[9]oda contribs constant'!$AU$105*'[9]wfp oda constant adj'!T41)+('[9]eu multilat shares constant'!Q$72*'[9]eu total ha constant'!T41)+'[9]Imputed CERF'!T41</f>
        <v>2.988591221875366</v>
      </c>
      <c r="H70" s="96">
        <f t="shared" si="1"/>
        <v>8.977538682998736</v>
      </c>
      <c r="I70" s="74"/>
    </row>
    <row r="71" spans="1:9" ht="13.5">
      <c r="A71" s="7" t="s">
        <v>61</v>
      </c>
      <c r="B71" s="91" t="s">
        <v>99</v>
      </c>
      <c r="C71" s="71">
        <f>'[9]bilat constant'!P66+('[9]unhcr oda constant'!P66*'[9]oda contribs constant'!$AG$105)+('[9]oda contribs constant'!$AH$105*'[9]unrwa oda constant'!P66)+('[9]oda contribs constant'!$AI$105*'[9]wfp oda constant adj'!P66)+('[9]eu multilat shares constant'!M$72*'[9]eu total ha constant'!P66)+'[9]Imputed CERF'!P66</f>
        <v>3.8013209229602793</v>
      </c>
      <c r="D71" s="71">
        <f>'[9]bilat constant'!Q66+('[9]unhcr oda constant'!Q66*'[9]oda contribs constant'!$AJ$105)+('[9]oda contribs constant'!$AK$105*'[9]unrwa oda constant'!Q66)+('[9]oda contribs constant'!$AL$105*'[9]wfp oda constant adj'!Q66)+('[9]eu multilat shares constant'!N$72*'[9]eu total ha constant'!Q66)+'[9]Imputed CERF'!Q66</f>
        <v>2.6779278315907677</v>
      </c>
      <c r="E71" s="71">
        <f>'[9]bilat constant'!R66+('[9]unhcr oda constant'!R66*'[9]oda contribs constant'!$AM$105)+('[9]oda contribs constant'!$AN$105*'[9]unrwa oda constant'!R66)+('[9]oda contribs constant'!$AO$105*'[9]wfp oda constant adj'!R66)+('[9]eu multilat shares constant'!O$72*'[9]eu total ha constant'!R66)+'[9]Imputed CERF'!R66</f>
        <v>0.4543724651709279</v>
      </c>
      <c r="F71" s="71">
        <f>'[9]bilat constant'!S66+('[9]unhcr oda constant'!S66*'[9]oda contribs constant'!$AP$105)+('[9]oda contribs constant'!$AQ$105*'[9]unrwa oda constant'!S66)+('[9]oda contribs constant'!$AR$105*'[9]wfp oda constant adj'!S66)+('[9]eu multilat shares constant'!P$72*'[9]eu total ha constant'!S66)+'[9]Imputed CERF'!S66</f>
        <v>0.47518868239443474</v>
      </c>
      <c r="G71" s="71">
        <f>'[9]bilat constant'!T66+('[9]unhcr oda constant'!T66*'[9]oda contribs constant'!$AS$105)+('[9]oda contribs constant'!$AT$105*'[9]unrwa oda constant'!T66)+('[9]oda contribs constant'!$AU$105*'[9]wfp oda constant adj'!T66)+('[9]eu multilat shares constant'!Q$72*'[9]eu total ha constant'!T66)+'[9]Imputed CERF'!T66</f>
        <v>0.8590762833922365</v>
      </c>
      <c r="H71" s="96">
        <f t="shared" si="1"/>
        <v>8.267886185508646</v>
      </c>
      <c r="I71" s="74"/>
    </row>
    <row r="72" spans="1:9" ht="13.5">
      <c r="A72" s="7" t="s">
        <v>139</v>
      </c>
      <c r="B72" s="91" t="s">
        <v>99</v>
      </c>
      <c r="C72" s="71">
        <f>'[9]bilat constant'!P107+('[9]unhcr oda constant'!P107*'[9]oda contribs constant'!$AG$105)+('[9]oda contribs constant'!$AH$105*'[9]unrwa oda constant'!P107)+('[9]oda contribs constant'!$AI$105*'[9]wfp oda constant adj'!P107)+('[9]eu multilat shares constant'!M$72*'[9]eu total ha constant'!P107)+'[9]Imputed CERF'!P107</f>
        <v>3.9461570546385536</v>
      </c>
      <c r="D72" s="71">
        <f>'[9]bilat constant'!Q107+('[9]unhcr oda constant'!Q107*'[9]oda contribs constant'!$AJ$105)+('[9]oda contribs constant'!$AK$105*'[9]unrwa oda constant'!Q107)+('[9]oda contribs constant'!$AL$105*'[9]wfp oda constant adj'!Q107)+('[9]eu multilat shares constant'!N$72*'[9]eu total ha constant'!Q107)+'[9]Imputed CERF'!Q107</f>
        <v>2.2162384614211357</v>
      </c>
      <c r="E72" s="71">
        <f>'[9]bilat constant'!R107+('[9]unhcr oda constant'!R107*'[9]oda contribs constant'!$AM$105)+('[9]oda contribs constant'!$AN$105*'[9]unrwa oda constant'!R107)+('[9]oda contribs constant'!$AO$105*'[9]wfp oda constant adj'!R107)+('[9]eu multilat shares constant'!O$72*'[9]eu total ha constant'!R107)+'[9]Imputed CERF'!R107</f>
        <v>0.5689299154041555</v>
      </c>
      <c r="F72" s="71">
        <f>'[9]bilat constant'!S107+('[9]unhcr oda constant'!S107*'[9]oda contribs constant'!$AP$105)+('[9]oda contribs constant'!$AQ$105*'[9]unrwa oda constant'!S107)+('[9]oda contribs constant'!$AR$105*'[9]wfp oda constant adj'!S107)+('[9]eu multilat shares constant'!P$72*'[9]eu total ha constant'!S107)+'[9]Imputed CERF'!S107</f>
        <v>0.7534864948361344</v>
      </c>
      <c r="G72" s="71">
        <f>'[9]bilat constant'!T107+('[9]unhcr oda constant'!T107*'[9]oda contribs constant'!$AS$105)+('[9]oda contribs constant'!$AT$105*'[9]unrwa oda constant'!T107)+('[9]oda contribs constant'!$AU$105*'[9]wfp oda constant adj'!T107)+('[9]eu multilat shares constant'!Q$72*'[9]eu total ha constant'!T107)+'[9]Imputed CERF'!T107</f>
        <v>0.5355662927422498</v>
      </c>
      <c r="H72" s="96">
        <f t="shared" si="1"/>
        <v>8.020378219042229</v>
      </c>
      <c r="I72" s="74"/>
    </row>
    <row r="73" spans="1:9" ht="13.5">
      <c r="A73" s="7" t="s">
        <v>22</v>
      </c>
      <c r="B73" s="91" t="s">
        <v>99</v>
      </c>
      <c r="C73" s="71">
        <f>'[9]bilat constant'!P64+('[9]unhcr oda constant'!P64*'[9]oda contribs constant'!$AG$105)+('[9]oda contribs constant'!$AH$105*'[9]unrwa oda constant'!P64)+('[9]oda contribs constant'!$AI$105*'[9]wfp oda constant adj'!P64)+('[9]eu multilat shares constant'!M$72*'[9]eu total ha constant'!P64)+'[9]Imputed CERF'!P64</f>
        <v>0.9012392853022428</v>
      </c>
      <c r="D73" s="71">
        <f>'[9]bilat constant'!Q64+('[9]unhcr oda constant'!Q64*'[9]oda contribs constant'!$AJ$105)+('[9]oda contribs constant'!$AK$105*'[9]unrwa oda constant'!Q64)+('[9]oda contribs constant'!$AL$105*'[9]wfp oda constant adj'!Q64)+('[9]eu multilat shares constant'!N$72*'[9]eu total ha constant'!Q64)+'[9]Imputed CERF'!Q64</f>
        <v>1.262969010387592</v>
      </c>
      <c r="E73" s="71">
        <f>'[9]bilat constant'!R64+('[9]unhcr oda constant'!R64*'[9]oda contribs constant'!$AM$105)+('[9]oda contribs constant'!$AN$105*'[9]unrwa oda constant'!R64)+('[9]oda contribs constant'!$AO$105*'[9]wfp oda constant adj'!R64)+('[9]eu multilat shares constant'!O$72*'[9]eu total ha constant'!R64)+'[9]Imputed CERF'!R64</f>
        <v>1.8182705753780188</v>
      </c>
      <c r="F73" s="71">
        <f>'[9]bilat constant'!S64+('[9]unhcr oda constant'!S64*'[9]oda contribs constant'!$AP$105)+('[9]oda contribs constant'!$AQ$105*'[9]unrwa oda constant'!S64)+('[9]oda contribs constant'!$AR$105*'[9]wfp oda constant adj'!S64)+('[9]eu multilat shares constant'!P$72*'[9]eu total ha constant'!S64)+'[9]Imputed CERF'!S64</f>
        <v>2.261085235850677</v>
      </c>
      <c r="G73" s="71">
        <f>'[9]bilat constant'!T64+('[9]unhcr oda constant'!T64*'[9]oda contribs constant'!$AS$105)+('[9]oda contribs constant'!$AT$105*'[9]unrwa oda constant'!T64)+('[9]oda contribs constant'!$AU$105*'[9]wfp oda constant adj'!T64)+('[9]eu multilat shares constant'!Q$72*'[9]eu total ha constant'!T64)+'[9]Imputed CERF'!T64</f>
        <v>1.47483501518387</v>
      </c>
      <c r="H73" s="96">
        <f t="shared" si="1"/>
        <v>7.718399122102401</v>
      </c>
      <c r="I73" s="74"/>
    </row>
    <row r="74" spans="1:9" ht="13.5">
      <c r="A74" s="7" t="s">
        <v>62</v>
      </c>
      <c r="B74" s="91" t="s">
        <v>99</v>
      </c>
      <c r="C74" s="71">
        <f>'[9]bilat constant'!P67+('[9]unhcr oda constant'!P67*'[9]oda contribs constant'!$AG$105)+('[9]oda contribs constant'!$AH$105*'[9]unrwa oda constant'!P67)+('[9]oda contribs constant'!$AI$105*'[9]wfp oda constant adj'!P67)+('[9]eu multilat shares constant'!M$72*'[9]eu total ha constant'!P67)+'[9]Imputed CERF'!P67</f>
        <v>2.342607690727003</v>
      </c>
      <c r="D74" s="71">
        <f>'[9]bilat constant'!Q67+('[9]unhcr oda constant'!Q67*'[9]oda contribs constant'!$AJ$105)+('[9]oda contribs constant'!$AK$105*'[9]unrwa oda constant'!Q67)+('[9]oda contribs constant'!$AL$105*'[9]wfp oda constant adj'!Q67)+('[9]eu multilat shares constant'!N$72*'[9]eu total ha constant'!Q67)+'[9]Imputed CERF'!Q67</f>
        <v>1.2678274625366055</v>
      </c>
      <c r="E74" s="71">
        <f>'[9]bilat constant'!R67+('[9]unhcr oda constant'!R67*'[9]oda contribs constant'!$AM$105)+('[9]oda contribs constant'!$AN$105*'[9]unrwa oda constant'!R67)+('[9]oda contribs constant'!$AO$105*'[9]wfp oda constant adj'!R67)+('[9]eu multilat shares constant'!O$72*'[9]eu total ha constant'!R67)+'[9]Imputed CERF'!R67</f>
        <v>0.40117855966234783</v>
      </c>
      <c r="F74" s="71">
        <f>'[9]bilat constant'!S67+('[9]unhcr oda constant'!S67*'[9]oda contribs constant'!$AP$105)+('[9]oda contribs constant'!$AQ$105*'[9]unrwa oda constant'!S67)+('[9]oda contribs constant'!$AR$105*'[9]wfp oda constant adj'!S67)+('[9]eu multilat shares constant'!P$72*'[9]eu total ha constant'!S67)+'[9]Imputed CERF'!S67</f>
        <v>2.3226838546745467</v>
      </c>
      <c r="G74" s="71">
        <f>'[9]bilat constant'!T67+('[9]unhcr oda constant'!T67*'[9]oda contribs constant'!$AS$105)+('[9]oda contribs constant'!$AT$105*'[9]unrwa oda constant'!T67)+('[9]oda contribs constant'!$AU$105*'[9]wfp oda constant adj'!T67)+('[9]eu multilat shares constant'!Q$72*'[9]eu total ha constant'!T67)+'[9]Imputed CERF'!T67</f>
        <v>1.2059195497518862</v>
      </c>
      <c r="H74" s="96">
        <f aca="true" t="shared" si="2" ref="H74:H105">SUM(C74:G74)</f>
        <v>7.540217117352389</v>
      </c>
      <c r="I74" s="74"/>
    </row>
    <row r="75" spans="1:9" ht="13.5">
      <c r="A75" s="7" t="s">
        <v>125</v>
      </c>
      <c r="B75" s="91" t="s">
        <v>99</v>
      </c>
      <c r="C75" s="71">
        <f>'[9]bilat constant'!P102+('[9]unhcr oda constant'!P102*'[9]oda contribs constant'!$AG$105)+('[9]oda contribs constant'!$AH$105*'[9]unrwa oda constant'!P102)+('[9]oda contribs constant'!$AI$105*'[9]wfp oda constant adj'!P102)+('[9]eu multilat shares constant'!M$72*'[9]eu total ha constant'!P102)+'[9]Imputed CERF'!P102</f>
        <v>1.785544502171645</v>
      </c>
      <c r="D75" s="71">
        <f>'[9]bilat constant'!Q102+('[9]unhcr oda constant'!Q102*'[9]oda contribs constant'!$AJ$105)+('[9]oda contribs constant'!$AK$105*'[9]unrwa oda constant'!Q102)+('[9]oda contribs constant'!$AL$105*'[9]wfp oda constant adj'!Q102)+('[9]eu multilat shares constant'!N$72*'[9]eu total ha constant'!Q102)+'[9]Imputed CERF'!Q102</f>
        <v>1.9438064866095646</v>
      </c>
      <c r="E75" s="71">
        <f>'[9]bilat constant'!R102+('[9]unhcr oda constant'!R102*'[9]oda contribs constant'!$AM$105)+('[9]oda contribs constant'!$AN$105*'[9]unrwa oda constant'!R102)+('[9]oda contribs constant'!$AO$105*'[9]wfp oda constant adj'!R102)+('[9]eu multilat shares constant'!O$72*'[9]eu total ha constant'!R102)+'[9]Imputed CERF'!R102</f>
        <v>0.059131722676972975</v>
      </c>
      <c r="F75" s="71">
        <f>'[9]bilat constant'!S102+('[9]unhcr oda constant'!S102*'[9]oda contribs constant'!$AP$105)+('[9]oda contribs constant'!$AQ$105*'[9]unrwa oda constant'!S102)+('[9]oda contribs constant'!$AR$105*'[9]wfp oda constant adj'!S102)+('[9]eu multilat shares constant'!P$72*'[9]eu total ha constant'!S102)+'[9]Imputed CERF'!S102</f>
        <v>0.9615065116596718</v>
      </c>
      <c r="G75" s="71">
        <f>'[9]bilat constant'!T102+('[9]unhcr oda constant'!T102*'[9]oda contribs constant'!$AS$105)+('[9]oda contribs constant'!$AT$105*'[9]unrwa oda constant'!T102)+('[9]oda contribs constant'!$AU$105*'[9]wfp oda constant adj'!T102)+('[9]eu multilat shares constant'!Q$72*'[9]eu total ha constant'!T102)+'[9]Imputed CERF'!T102</f>
        <v>1.7080829948432315</v>
      </c>
      <c r="H75" s="96">
        <f t="shared" si="2"/>
        <v>6.458072217961085</v>
      </c>
      <c r="I75" s="74"/>
    </row>
    <row r="76" spans="1:9" ht="13.5">
      <c r="A76" s="7" t="s">
        <v>60</v>
      </c>
      <c r="B76" s="91" t="s">
        <v>99</v>
      </c>
      <c r="C76" s="71">
        <f>'[9]bilat constant'!P172+('[9]unhcr oda constant'!P172*'[9]oda contribs constant'!$AG$105)+('[9]oda contribs constant'!$AH$105*'[9]unrwa oda constant'!P172)+('[9]oda contribs constant'!$AI$105*'[9]wfp oda constant adj'!P172)+('[9]eu multilat shares constant'!M$72*'[9]eu total ha constant'!P172)+'[9]Imputed CERF'!P172</f>
        <v>1.414615516653744</v>
      </c>
      <c r="D76" s="71">
        <f>'[9]bilat constant'!Q172+('[9]unhcr oda constant'!Q172*'[9]oda contribs constant'!$AJ$105)+('[9]oda contribs constant'!$AK$105*'[9]unrwa oda constant'!Q172)+('[9]oda contribs constant'!$AL$105*'[9]wfp oda constant adj'!Q172)+('[9]eu multilat shares constant'!N$72*'[9]eu total ha constant'!Q172)+'[9]Imputed CERF'!Q172</f>
        <v>2.5521424626681037</v>
      </c>
      <c r="E76" s="71">
        <f>'[9]bilat constant'!R172+('[9]unhcr oda constant'!R172*'[9]oda contribs constant'!$AM$105)+('[9]oda contribs constant'!$AN$105*'[9]unrwa oda constant'!R172)+('[9]oda contribs constant'!$AO$105*'[9]wfp oda constant adj'!R172)+('[9]eu multilat shares constant'!O$72*'[9]eu total ha constant'!R172)+'[9]Imputed CERF'!R172</f>
        <v>1.669372238655953</v>
      </c>
      <c r="F76" s="71">
        <f>'[9]bilat constant'!S172+('[9]unhcr oda constant'!S172*'[9]oda contribs constant'!$AP$105)+('[9]oda contribs constant'!$AQ$105*'[9]unrwa oda constant'!S172)+('[9]oda contribs constant'!$AR$105*'[9]wfp oda constant adj'!S172)+('[9]eu multilat shares constant'!P$72*'[9]eu total ha constant'!S172)+'[9]Imputed CERF'!S172</f>
        <v>0.11974412738284036</v>
      </c>
      <c r="G76" s="71">
        <f>'[9]bilat constant'!T172+('[9]unhcr oda constant'!T172*'[9]oda contribs constant'!$AS$105)+('[9]oda contribs constant'!$AT$105*'[9]unrwa oda constant'!T172)+('[9]oda contribs constant'!$AU$105*'[9]wfp oda constant adj'!T172)+('[9]eu multilat shares constant'!Q$72*'[9]eu total ha constant'!T172)+'[9]Imputed CERF'!T172</f>
        <v>0.6304872966170011</v>
      </c>
      <c r="H76" s="96">
        <f t="shared" si="2"/>
        <v>6.386361641977642</v>
      </c>
      <c r="I76" s="74"/>
    </row>
    <row r="77" spans="1:9" ht="13.5">
      <c r="A77" s="7" t="s">
        <v>57</v>
      </c>
      <c r="B77" s="91" t="s">
        <v>99</v>
      </c>
      <c r="C77" s="71">
        <f>'[9]bilat constant'!P62+('[9]unhcr oda constant'!P62*'[9]oda contribs constant'!$AG$105)+('[9]oda contribs constant'!$AH$105*'[9]unrwa oda constant'!P62)+('[9]oda contribs constant'!$AI$105*'[9]wfp oda constant adj'!P62)+('[9]eu multilat shares constant'!M$72*'[9]eu total ha constant'!P62)+'[9]Imputed CERF'!P62</f>
        <v>2.450739443137866</v>
      </c>
      <c r="D77" s="71">
        <f>'[9]bilat constant'!Q62+('[9]unhcr oda constant'!Q62*'[9]oda contribs constant'!$AJ$105)+('[9]oda contribs constant'!$AK$105*'[9]unrwa oda constant'!Q62)+('[9]oda contribs constant'!$AL$105*'[9]wfp oda constant adj'!Q62)+('[9]eu multilat shares constant'!N$72*'[9]eu total ha constant'!Q62)+'[9]Imputed CERF'!Q62</f>
        <v>1.4493763995621562</v>
      </c>
      <c r="E77" s="71">
        <f>'[9]bilat constant'!R62+('[9]unhcr oda constant'!R62*'[9]oda contribs constant'!$AM$105)+('[9]oda contribs constant'!$AN$105*'[9]unrwa oda constant'!R62)+('[9]oda contribs constant'!$AO$105*'[9]wfp oda constant adj'!R62)+('[9]eu multilat shares constant'!O$72*'[9]eu total ha constant'!R62)+'[9]Imputed CERF'!R62</f>
        <v>1.7044639932745533</v>
      </c>
      <c r="F77" s="71">
        <f>'[9]bilat constant'!S62+('[9]unhcr oda constant'!S62*'[9]oda contribs constant'!$AP$105)+('[9]oda contribs constant'!$AQ$105*'[9]unrwa oda constant'!S62)+('[9]oda contribs constant'!$AR$105*'[9]wfp oda constant adj'!S62)+('[9]eu multilat shares constant'!P$72*'[9]eu total ha constant'!S62)+'[9]Imputed CERF'!S62</f>
        <v>0.5480285679007626</v>
      </c>
      <c r="G77" s="71">
        <f>'[9]bilat constant'!T62+('[9]unhcr oda constant'!T62*'[9]oda contribs constant'!$AS$105)+('[9]oda contribs constant'!$AT$105*'[9]unrwa oda constant'!T62)+('[9]oda contribs constant'!$AU$105*'[9]wfp oda constant adj'!T62)+('[9]eu multilat shares constant'!Q$72*'[9]eu total ha constant'!T62)+'[9]Imputed CERF'!T62</f>
        <v>0.11120914668980111</v>
      </c>
      <c r="H77" s="96">
        <f t="shared" si="2"/>
        <v>6.26381755056514</v>
      </c>
      <c r="I77" s="74"/>
    </row>
    <row r="78" spans="1:9" ht="13.5">
      <c r="A78" s="7" t="s">
        <v>176</v>
      </c>
      <c r="B78" s="91" t="s">
        <v>99</v>
      </c>
      <c r="C78" s="71">
        <f>'[9]bilat constant'!P76+('[9]unhcr oda constant'!P76*'[9]oda contribs constant'!$AG$105)+('[9]oda contribs constant'!$AH$105*'[9]unrwa oda constant'!P76)+('[9]oda contribs constant'!$AI$105*'[9]wfp oda constant adj'!P76)+('[9]eu multilat shares constant'!M$72*'[9]eu total ha constant'!P76)+'[9]Imputed CERF'!P76</f>
        <v>1.4082263231989407</v>
      </c>
      <c r="D78" s="71">
        <f>'[9]bilat constant'!Q76+('[9]unhcr oda constant'!Q76*'[9]oda contribs constant'!$AJ$105)+('[9]oda contribs constant'!$AK$105*'[9]unrwa oda constant'!Q76)+('[9]oda contribs constant'!$AL$105*'[9]wfp oda constant adj'!Q76)+('[9]eu multilat shares constant'!N$72*'[9]eu total ha constant'!Q76)+'[9]Imputed CERF'!Q76</f>
        <v>1.515634251585873</v>
      </c>
      <c r="E78" s="71">
        <f>'[9]bilat constant'!R76+('[9]unhcr oda constant'!R76*'[9]oda contribs constant'!$AM$105)+('[9]oda contribs constant'!$AN$105*'[9]unrwa oda constant'!R76)+('[9]oda contribs constant'!$AO$105*'[9]wfp oda constant adj'!R76)+('[9]eu multilat shares constant'!O$72*'[9]eu total ha constant'!R76)+'[9]Imputed CERF'!R76</f>
        <v>1.173635583310579</v>
      </c>
      <c r="F78" s="71">
        <f>'[9]bilat constant'!S76+('[9]unhcr oda constant'!S76*'[9]oda contribs constant'!$AP$105)+('[9]oda contribs constant'!$AQ$105*'[9]unrwa oda constant'!S76)+('[9]oda contribs constant'!$AR$105*'[9]wfp oda constant adj'!S76)+('[9]eu multilat shares constant'!P$72*'[9]eu total ha constant'!S76)+'[9]Imputed CERF'!S76</f>
        <v>0.41507389476694667</v>
      </c>
      <c r="G78" s="71">
        <f>'[9]bilat constant'!T76+('[9]unhcr oda constant'!T76*'[9]oda contribs constant'!$AS$105)+('[9]oda contribs constant'!$AT$105*'[9]unrwa oda constant'!T76)+('[9]oda contribs constant'!$AU$105*'[9]wfp oda constant adj'!T76)+('[9]eu multilat shares constant'!Q$72*'[9]eu total ha constant'!T76)+'[9]Imputed CERF'!T76</f>
        <v>1.1748740382017628</v>
      </c>
      <c r="H78" s="96">
        <f t="shared" si="2"/>
        <v>5.687444091064101</v>
      </c>
      <c r="I78" s="74"/>
    </row>
    <row r="79" spans="1:9" ht="13.5">
      <c r="A79" s="7" t="s">
        <v>124</v>
      </c>
      <c r="B79" s="91" t="s">
        <v>99</v>
      </c>
      <c r="C79" s="71">
        <f>'[9]bilat constant'!P15+('[9]unhcr oda constant'!P15*'[9]oda contribs constant'!$AG$105)+('[9]oda contribs constant'!$AH$105*'[9]unrwa oda constant'!P15)+('[9]oda contribs constant'!$AI$105*'[9]wfp oda constant adj'!P15)+('[9]eu multilat shares constant'!M$72*'[9]eu total ha constant'!P15)+'[9]Imputed CERF'!P15</f>
        <v>2.9127121333684167</v>
      </c>
      <c r="D79" s="71">
        <f>'[9]bilat constant'!Q15+('[9]unhcr oda constant'!Q15*'[9]oda contribs constant'!$AJ$105)+('[9]oda contribs constant'!$AK$105*'[9]unrwa oda constant'!Q15)+('[9]oda contribs constant'!$AL$105*'[9]wfp oda constant adj'!Q15)+('[9]eu multilat shares constant'!N$72*'[9]eu total ha constant'!Q15)+'[9]Imputed CERF'!Q15</f>
        <v>1.6991836378206935</v>
      </c>
      <c r="E79" s="71">
        <f>'[9]bilat constant'!R15+('[9]unhcr oda constant'!R15*'[9]oda contribs constant'!$AM$105)+('[9]oda contribs constant'!$AN$105*'[9]unrwa oda constant'!R15)+('[9]oda contribs constant'!$AO$105*'[9]wfp oda constant adj'!R15)+('[9]eu multilat shares constant'!O$72*'[9]eu total ha constant'!R15)+'[9]Imputed CERF'!R15</f>
        <v>0.3594559922052615</v>
      </c>
      <c r="F79" s="71">
        <f>'[9]bilat constant'!S15+('[9]unhcr oda constant'!S15*'[9]oda contribs constant'!$AP$105)+('[9]oda contribs constant'!$AQ$105*'[9]unrwa oda constant'!S15)+('[9]oda contribs constant'!$AR$105*'[9]wfp oda constant adj'!S15)+('[9]eu multilat shares constant'!P$72*'[9]eu total ha constant'!S15)+'[9]Imputed CERF'!S15</f>
        <v>0.04574839806460048</v>
      </c>
      <c r="G79" s="71">
        <f>'[9]bilat constant'!T15+('[9]unhcr oda constant'!T15*'[9]oda contribs constant'!$AS$105)+('[9]oda contribs constant'!$AT$105*'[9]unrwa oda constant'!T15)+('[9]oda contribs constant'!$AU$105*'[9]wfp oda constant adj'!T15)+('[9]eu multilat shares constant'!Q$72*'[9]eu total ha constant'!T15)+'[9]Imputed CERF'!T15</f>
        <v>0.04253447189752922</v>
      </c>
      <c r="H79" s="96">
        <f t="shared" si="2"/>
        <v>5.059634633356501</v>
      </c>
      <c r="I79" s="74"/>
    </row>
    <row r="80" spans="1:9" ht="13.5">
      <c r="A80" s="7" t="s">
        <v>10</v>
      </c>
      <c r="B80" s="91" t="s">
        <v>99</v>
      </c>
      <c r="C80" s="71">
        <f>'[9]bilat constant'!P104+('[9]unhcr oda constant'!P104*'[9]oda contribs constant'!$AG$105)+('[9]oda contribs constant'!$AH$105*'[9]unrwa oda constant'!P104)+('[9]oda contribs constant'!$AI$105*'[9]wfp oda constant adj'!P104)+('[9]eu multilat shares constant'!M$72*'[9]eu total ha constant'!P104)+'[9]Imputed CERF'!P104</f>
        <v>0.1210075721018779</v>
      </c>
      <c r="D80" s="71">
        <f>'[9]bilat constant'!Q104+('[9]unhcr oda constant'!Q104*'[9]oda contribs constant'!$AJ$105)+('[9]oda contribs constant'!$AK$105*'[9]unrwa oda constant'!Q104)+('[9]oda contribs constant'!$AL$105*'[9]wfp oda constant adj'!Q104)+('[9]eu multilat shares constant'!N$72*'[9]eu total ha constant'!Q104)+'[9]Imputed CERF'!Q104</f>
        <v>1.0841682941729205</v>
      </c>
      <c r="E80" s="71">
        <f>'[9]bilat constant'!R104+('[9]unhcr oda constant'!R104*'[9]oda contribs constant'!$AM$105)+('[9]oda contribs constant'!$AN$105*'[9]unrwa oda constant'!R104)+('[9]oda contribs constant'!$AO$105*'[9]wfp oda constant adj'!R104)+('[9]eu multilat shares constant'!O$72*'[9]eu total ha constant'!R104)+'[9]Imputed CERF'!R104</f>
        <v>1.026041449786927</v>
      </c>
      <c r="F80" s="71">
        <f>'[9]bilat constant'!S104+('[9]unhcr oda constant'!S104*'[9]oda contribs constant'!$AP$105)+('[9]oda contribs constant'!$AQ$105*'[9]unrwa oda constant'!S104)+('[9]oda contribs constant'!$AR$105*'[9]wfp oda constant adj'!S104)+('[9]eu multilat shares constant'!P$72*'[9]eu total ha constant'!S104)+'[9]Imputed CERF'!S104</f>
        <v>1.7804506964728564</v>
      </c>
      <c r="G80" s="71">
        <f>'[9]bilat constant'!T104+('[9]unhcr oda constant'!T104*'[9]oda contribs constant'!$AS$105)+('[9]oda contribs constant'!$AT$105*'[9]unrwa oda constant'!T104)+('[9]oda contribs constant'!$AU$105*'[9]wfp oda constant adj'!T104)+('[9]eu multilat shares constant'!Q$72*'[9]eu total ha constant'!T104)+'[9]Imputed CERF'!T104</f>
        <v>0.8111598657548821</v>
      </c>
      <c r="H80" s="96">
        <f t="shared" si="2"/>
        <v>4.822827878289464</v>
      </c>
      <c r="I80" s="74"/>
    </row>
    <row r="81" spans="1:9" ht="13.5">
      <c r="A81" s="7" t="s">
        <v>189</v>
      </c>
      <c r="B81" s="91" t="s">
        <v>99</v>
      </c>
      <c r="C81" s="71">
        <f>'[9]bilat constant'!P158+('[9]unhcr oda constant'!P158*'[9]oda contribs constant'!$AG$105)+('[9]oda contribs constant'!$AH$105*'[9]unrwa oda constant'!P158)+('[9]oda contribs constant'!$AI$105*'[9]wfp oda constant adj'!P158)+('[9]eu multilat shares constant'!M$72*'[9]eu total ha constant'!P158)+'[9]Imputed CERF'!P158</f>
        <v>0.7727062317494696</v>
      </c>
      <c r="D81" s="71">
        <f>'[9]bilat constant'!Q158+('[9]unhcr oda constant'!Q158*'[9]oda contribs constant'!$AJ$105)+('[9]oda contribs constant'!$AK$105*'[9]unrwa oda constant'!Q158)+('[9]oda contribs constant'!$AL$105*'[9]wfp oda constant adj'!Q158)+('[9]eu multilat shares constant'!N$72*'[9]eu total ha constant'!Q158)+'[9]Imputed CERF'!Q158</f>
        <v>1.1373973794451404</v>
      </c>
      <c r="E81" s="71">
        <f>'[9]bilat constant'!R158+('[9]unhcr oda constant'!R158*'[9]oda contribs constant'!$AM$105)+('[9]oda contribs constant'!$AN$105*'[9]unrwa oda constant'!R158)+('[9]oda contribs constant'!$AO$105*'[9]wfp oda constant adj'!R158)+('[9]eu multilat shares constant'!O$72*'[9]eu total ha constant'!R158)+'[9]Imputed CERF'!R158</f>
        <v>1.4090987161264685</v>
      </c>
      <c r="F81" s="71">
        <f>'[9]bilat constant'!S158+('[9]unhcr oda constant'!S158*'[9]oda contribs constant'!$AP$105)+('[9]oda contribs constant'!$AQ$105*'[9]unrwa oda constant'!S158)+('[9]oda contribs constant'!$AR$105*'[9]wfp oda constant adj'!S158)+('[9]eu multilat shares constant'!P$72*'[9]eu total ha constant'!S158)+'[9]Imputed CERF'!S158</f>
        <v>0.943231702727716</v>
      </c>
      <c r="G81" s="71">
        <f>'[9]bilat constant'!T158+('[9]unhcr oda constant'!T158*'[9]oda contribs constant'!$AS$105)+('[9]oda contribs constant'!$AT$105*'[9]unrwa oda constant'!T158)+('[9]oda contribs constant'!$AU$105*'[9]wfp oda constant adj'!T158)+('[9]eu multilat shares constant'!Q$72*'[9]eu total ha constant'!T158)+'[9]Imputed CERF'!T158</f>
        <v>0.12442988333766669</v>
      </c>
      <c r="H81" s="96">
        <f t="shared" si="2"/>
        <v>4.3868639133864615</v>
      </c>
      <c r="I81" s="74"/>
    </row>
    <row r="82" spans="1:9" ht="13.5">
      <c r="A82" s="7" t="s">
        <v>11</v>
      </c>
      <c r="B82" s="91" t="s">
        <v>99</v>
      </c>
      <c r="C82" s="71">
        <f>'[9]bilat constant'!P130+('[9]unhcr oda constant'!P130*'[9]oda contribs constant'!$AG$105)+('[9]oda contribs constant'!$AH$105*'[9]unrwa oda constant'!P130)+('[9]oda contribs constant'!$AI$105*'[9]wfp oda constant adj'!P130)+('[9]eu multilat shares constant'!M$72*'[9]eu total ha constant'!P130)+'[9]Imputed CERF'!P130</f>
        <v>0.47784514333611233</v>
      </c>
      <c r="D82" s="71">
        <f>'[9]bilat constant'!Q130+('[9]unhcr oda constant'!Q130*'[9]oda contribs constant'!$AJ$105)+('[9]oda contribs constant'!$AK$105*'[9]unrwa oda constant'!Q130)+('[9]oda contribs constant'!$AL$105*'[9]wfp oda constant adj'!Q130)+('[9]eu multilat shares constant'!N$72*'[9]eu total ha constant'!Q130)+'[9]Imputed CERF'!Q130</f>
        <v>0.7261248107304639</v>
      </c>
      <c r="E82" s="71">
        <f>'[9]bilat constant'!R130+('[9]unhcr oda constant'!R130*'[9]oda contribs constant'!$AM$105)+('[9]oda contribs constant'!$AN$105*'[9]unrwa oda constant'!R130)+('[9]oda contribs constant'!$AO$105*'[9]wfp oda constant adj'!R130)+('[9]eu multilat shares constant'!O$72*'[9]eu total ha constant'!R130)+'[9]Imputed CERF'!R130</f>
        <v>0.37364229642507163</v>
      </c>
      <c r="F82" s="71">
        <f>'[9]bilat constant'!S130+('[9]unhcr oda constant'!S130*'[9]oda contribs constant'!$AP$105)+('[9]oda contribs constant'!$AQ$105*'[9]unrwa oda constant'!S130)+('[9]oda contribs constant'!$AR$105*'[9]wfp oda constant adj'!S130)+('[9]eu multilat shares constant'!P$72*'[9]eu total ha constant'!S130)+'[9]Imputed CERF'!S130</f>
        <v>1.4606736484242475</v>
      </c>
      <c r="G82" s="71">
        <f>'[9]bilat constant'!T130+('[9]unhcr oda constant'!T130*'[9]oda contribs constant'!$AS$105)+('[9]oda contribs constant'!$AT$105*'[9]unrwa oda constant'!T130)+('[9]oda contribs constant'!$AU$105*'[9]wfp oda constant adj'!T130)+('[9]eu multilat shares constant'!Q$72*'[9]eu total ha constant'!T130)+'[9]Imputed CERF'!T130</f>
        <v>0.9290129151629494</v>
      </c>
      <c r="H82" s="96">
        <f t="shared" si="2"/>
        <v>3.9672988140788448</v>
      </c>
      <c r="I82" s="74"/>
    </row>
    <row r="83" spans="1:9" ht="13.5">
      <c r="A83" s="7" t="s">
        <v>136</v>
      </c>
      <c r="B83" s="91" t="s">
        <v>99</v>
      </c>
      <c r="C83" s="71">
        <f>'[9]bilat constant'!P58+('[9]unhcr oda constant'!P58*'[9]oda contribs constant'!$AG$105)+('[9]oda contribs constant'!$AH$105*'[9]unrwa oda constant'!P58)+('[9]oda contribs constant'!$AI$105*'[9]wfp oda constant adj'!P58)+('[9]eu multilat shares constant'!M$72*'[9]eu total ha constant'!P58)+'[9]Imputed CERF'!P58</f>
        <v>0.32523990334650543</v>
      </c>
      <c r="D83" s="71">
        <f>'[9]bilat constant'!Q58+('[9]unhcr oda constant'!Q58*'[9]oda contribs constant'!$AJ$105)+('[9]oda contribs constant'!$AK$105*'[9]unrwa oda constant'!Q58)+('[9]oda contribs constant'!$AL$105*'[9]wfp oda constant adj'!Q58)+('[9]eu multilat shares constant'!N$72*'[9]eu total ha constant'!Q58)+'[9]Imputed CERF'!Q58</f>
        <v>0.611557729409717</v>
      </c>
      <c r="E83" s="71">
        <f>'[9]bilat constant'!R58+('[9]unhcr oda constant'!R58*'[9]oda contribs constant'!$AM$105)+('[9]oda contribs constant'!$AN$105*'[9]unrwa oda constant'!R58)+('[9]oda contribs constant'!$AO$105*'[9]wfp oda constant adj'!R58)+('[9]eu multilat shares constant'!O$72*'[9]eu total ha constant'!R58)+'[9]Imputed CERF'!R58</f>
        <v>0.9873455731219114</v>
      </c>
      <c r="F83" s="71">
        <f>'[9]bilat constant'!S58+('[9]unhcr oda constant'!S58*'[9]oda contribs constant'!$AP$105)+('[9]oda contribs constant'!$AQ$105*'[9]unrwa oda constant'!S58)+('[9]oda contribs constant'!$AR$105*'[9]wfp oda constant adj'!S58)+('[9]eu multilat shares constant'!P$72*'[9]eu total ha constant'!S58)+'[9]Imputed CERF'!S58</f>
        <v>1.6301854929717765</v>
      </c>
      <c r="G83" s="71">
        <f>'[9]bilat constant'!T58+('[9]unhcr oda constant'!T58*'[9]oda contribs constant'!$AS$105)+('[9]oda contribs constant'!$AT$105*'[9]unrwa oda constant'!T58)+('[9]oda contribs constant'!$AU$105*'[9]wfp oda constant adj'!T58)+('[9]eu multilat shares constant'!Q$72*'[9]eu total ha constant'!T58)+'[9]Imputed CERF'!T58</f>
        <v>0.052268495835374816</v>
      </c>
      <c r="H83" s="96">
        <f t="shared" si="2"/>
        <v>3.606597194685285</v>
      </c>
      <c r="I83" s="74"/>
    </row>
    <row r="84" spans="1:9" ht="13.5">
      <c r="A84" s="7" t="s">
        <v>122</v>
      </c>
      <c r="B84" s="91" t="s">
        <v>99</v>
      </c>
      <c r="C84" s="71">
        <f>'[9]bilat constant'!P49+('[9]unhcr oda constant'!P49*'[9]oda contribs constant'!$AG$105)+('[9]oda contribs constant'!$AH$105*'[9]unrwa oda constant'!P49)+('[9]oda contribs constant'!$AI$105*'[9]wfp oda constant adj'!P49)+('[9]eu multilat shares constant'!M$72*'[9]eu total ha constant'!P49)+'[9]Imputed CERF'!P49</f>
        <v>1.457251724435742</v>
      </c>
      <c r="D84" s="71">
        <f>'[9]bilat constant'!Q49+('[9]unhcr oda constant'!Q49*'[9]oda contribs constant'!$AJ$105)+('[9]oda contribs constant'!$AK$105*'[9]unrwa oda constant'!Q49)+('[9]oda contribs constant'!$AL$105*'[9]wfp oda constant adj'!Q49)+('[9]eu multilat shares constant'!N$72*'[9]eu total ha constant'!Q49)+'[9]Imputed CERF'!Q49</f>
        <v>0.13912531957834184</v>
      </c>
      <c r="E84" s="71">
        <f>'[9]bilat constant'!R49+('[9]unhcr oda constant'!R49*'[9]oda contribs constant'!$AM$105)+('[9]oda contribs constant'!$AN$105*'[9]unrwa oda constant'!R49)+('[9]oda contribs constant'!$AO$105*'[9]wfp oda constant adj'!R49)+('[9]eu multilat shares constant'!O$72*'[9]eu total ha constant'!R49)+'[9]Imputed CERF'!R49</f>
        <v>0.4254833098319185</v>
      </c>
      <c r="F84" s="71">
        <f>'[9]bilat constant'!S49+('[9]unhcr oda constant'!S49*'[9]oda contribs constant'!$AP$105)+('[9]oda contribs constant'!$AQ$105*'[9]unrwa oda constant'!S49)+('[9]oda contribs constant'!$AR$105*'[9]wfp oda constant adj'!S49)+('[9]eu multilat shares constant'!P$72*'[9]eu total ha constant'!S49)+'[9]Imputed CERF'!S49</f>
        <v>0.36663971669337825</v>
      </c>
      <c r="G84" s="71">
        <f>'[9]bilat constant'!T49+('[9]unhcr oda constant'!T49*'[9]oda contribs constant'!$AS$105)+('[9]oda contribs constant'!$AT$105*'[9]unrwa oda constant'!T49)+('[9]oda contribs constant'!$AU$105*'[9]wfp oda constant adj'!T49)+('[9]eu multilat shares constant'!Q$72*'[9]eu total ha constant'!T49)+'[9]Imputed CERF'!T49</f>
        <v>0.5440718024264138</v>
      </c>
      <c r="H84" s="96">
        <f t="shared" si="2"/>
        <v>2.9325718729657946</v>
      </c>
      <c r="I84" s="74"/>
    </row>
    <row r="85" spans="1:9" ht="13.5">
      <c r="A85" s="7" t="s">
        <v>51</v>
      </c>
      <c r="B85" s="91" t="s">
        <v>99</v>
      </c>
      <c r="C85" s="71">
        <f>'[9]bilat constant'!P51+('[9]unhcr oda constant'!P51*'[9]oda contribs constant'!$AG$105)+('[9]oda contribs constant'!$AH$105*'[9]unrwa oda constant'!P51)+('[9]oda contribs constant'!$AI$105*'[9]wfp oda constant adj'!P51)+('[9]eu multilat shares constant'!M$72*'[9]eu total ha constant'!P51)+'[9]Imputed CERF'!P51</f>
        <v>0.41712618834678816</v>
      </c>
      <c r="D85" s="71">
        <f>'[9]bilat constant'!Q51+('[9]unhcr oda constant'!Q51*'[9]oda contribs constant'!$AJ$105)+('[9]oda contribs constant'!$AK$105*'[9]unrwa oda constant'!Q51)+('[9]oda contribs constant'!$AL$105*'[9]wfp oda constant adj'!Q51)+('[9]eu multilat shares constant'!N$72*'[9]eu total ha constant'!Q51)+'[9]Imputed CERF'!Q51</f>
        <v>0.2442192363640642</v>
      </c>
      <c r="E85" s="71">
        <f>'[9]bilat constant'!R51+('[9]unhcr oda constant'!R51*'[9]oda contribs constant'!$AM$105)+('[9]oda contribs constant'!$AN$105*'[9]unrwa oda constant'!R51)+('[9]oda contribs constant'!$AO$105*'[9]wfp oda constant adj'!R51)+('[9]eu multilat shares constant'!O$72*'[9]eu total ha constant'!R51)+'[9]Imputed CERF'!R51</f>
        <v>0.10148283016697456</v>
      </c>
      <c r="F85" s="71">
        <f>'[9]bilat constant'!S51+('[9]unhcr oda constant'!S51*'[9]oda contribs constant'!$AP$105)+('[9]oda contribs constant'!$AQ$105*'[9]unrwa oda constant'!S51)+('[9]oda contribs constant'!$AR$105*'[9]wfp oda constant adj'!S51)+('[9]eu multilat shares constant'!P$72*'[9]eu total ha constant'!S51)+'[9]Imputed CERF'!S51</f>
        <v>1.4469339530313008</v>
      </c>
      <c r="G85" s="71">
        <f>'[9]bilat constant'!T51+('[9]unhcr oda constant'!T51*'[9]oda contribs constant'!$AS$105)+('[9]oda contribs constant'!$AT$105*'[9]unrwa oda constant'!T51)+('[9]oda contribs constant'!$AU$105*'[9]wfp oda constant adj'!T51)+('[9]eu multilat shares constant'!Q$72*'[9]eu total ha constant'!T51)+'[9]Imputed CERF'!T51</f>
        <v>0.36769796957997036</v>
      </c>
      <c r="H85" s="96">
        <f t="shared" si="2"/>
        <v>2.577460177489098</v>
      </c>
      <c r="I85" s="74"/>
    </row>
    <row r="86" spans="1:9" ht="13.5">
      <c r="A86" s="7" t="s">
        <v>333</v>
      </c>
      <c r="B86" s="91" t="s">
        <v>99</v>
      </c>
      <c r="C86" s="71">
        <f>'[9]bilat constant'!P18+('[9]unhcr oda constant'!P18*'[9]oda contribs constant'!$AG$105)+('[9]oda contribs constant'!$AH$105*'[9]unrwa oda constant'!P18)+('[9]oda contribs constant'!$AI$105*'[9]wfp oda constant adj'!P18)+('[9]eu multilat shares constant'!M$72*'[9]eu total ha constant'!P18)+'[9]Imputed CERF'!P18</f>
        <v>0</v>
      </c>
      <c r="D86" s="71">
        <f>'[9]bilat constant'!Q18+('[9]unhcr oda constant'!Q18*'[9]oda contribs constant'!$AJ$105)+('[9]oda contribs constant'!$AK$105*'[9]unrwa oda constant'!Q18)+('[9]oda contribs constant'!$AL$105*'[9]wfp oda constant adj'!Q18)+('[9]eu multilat shares constant'!N$72*'[9]eu total ha constant'!Q18)+'[9]Imputed CERF'!Q18</f>
        <v>0</v>
      </c>
      <c r="E86" s="71">
        <f>'[9]bilat constant'!R18+('[9]unhcr oda constant'!R18*'[9]oda contribs constant'!$AM$105)+('[9]oda contribs constant'!$AN$105*'[9]unrwa oda constant'!R18)+('[9]oda contribs constant'!$AO$105*'[9]wfp oda constant adj'!R18)+('[9]eu multilat shares constant'!O$72*'[9]eu total ha constant'!R18)+'[9]Imputed CERF'!R18</f>
        <v>0</v>
      </c>
      <c r="F86" s="71">
        <f>'[9]bilat constant'!S18+('[9]unhcr oda constant'!S18*'[9]oda contribs constant'!$AP$105)+('[9]oda contribs constant'!$AQ$105*'[9]unrwa oda constant'!S18)+('[9]oda contribs constant'!$AR$105*'[9]wfp oda constant adj'!S18)+('[9]eu multilat shares constant'!P$72*'[9]eu total ha constant'!S18)+'[9]Imputed CERF'!S18</f>
        <v>0</v>
      </c>
      <c r="G86" s="71">
        <f>'[9]bilat constant'!T18+('[9]unhcr oda constant'!T18*'[9]oda contribs constant'!$AS$105)+('[9]oda contribs constant'!$AT$105*'[9]unrwa oda constant'!T18)+('[9]oda contribs constant'!$AU$105*'[9]wfp oda constant adj'!T18)+('[9]eu multilat shares constant'!Q$72*'[9]eu total ha constant'!T18)+'[9]Imputed CERF'!T18</f>
        <v>2.4380557304980117</v>
      </c>
      <c r="H86" s="96">
        <f t="shared" si="2"/>
        <v>2.4380557304980117</v>
      </c>
      <c r="I86" s="74"/>
    </row>
    <row r="87" spans="1:9" ht="13.5">
      <c r="A87" s="7" t="s">
        <v>46</v>
      </c>
      <c r="B87" s="91" t="s">
        <v>99</v>
      </c>
      <c r="C87" s="71">
        <f>'[9]bilat constant'!P164+('[9]unhcr oda constant'!P164*'[9]oda contribs constant'!$AG$105)+('[9]oda contribs constant'!$AH$105*'[9]unrwa oda constant'!P164)+('[9]oda contribs constant'!$AI$105*'[9]wfp oda constant adj'!P164)+('[9]eu multilat shares constant'!M$72*'[9]eu total ha constant'!P164)+'[9]Imputed CERF'!P164</f>
        <v>1.2147733425786515</v>
      </c>
      <c r="D87" s="71">
        <f>'[9]bilat constant'!Q164+('[9]unhcr oda constant'!Q164*'[9]oda contribs constant'!$AJ$105)+('[9]oda contribs constant'!$AK$105*'[9]unrwa oda constant'!Q164)+('[9]oda contribs constant'!$AL$105*'[9]wfp oda constant adj'!Q164)+('[9]eu multilat shares constant'!N$72*'[9]eu total ha constant'!Q164)+'[9]Imputed CERF'!Q164</f>
        <v>0.13158558964125164</v>
      </c>
      <c r="E87" s="71">
        <f>'[9]bilat constant'!R164+('[9]unhcr oda constant'!R164*'[9]oda contribs constant'!$AM$105)+('[9]oda contribs constant'!$AN$105*'[9]unrwa oda constant'!R164)+('[9]oda contribs constant'!$AO$105*'[9]wfp oda constant adj'!R164)+('[9]eu multilat shares constant'!O$72*'[9]eu total ha constant'!R164)+'[9]Imputed CERF'!R164</f>
        <v>0.3988919603730742</v>
      </c>
      <c r="F87" s="71">
        <f>'[9]bilat constant'!S164+('[9]unhcr oda constant'!S164*'[9]oda contribs constant'!$AP$105)+('[9]oda contribs constant'!$AQ$105*'[9]unrwa oda constant'!S164)+('[9]oda contribs constant'!$AR$105*'[9]wfp oda constant adj'!S164)+('[9]eu multilat shares constant'!P$72*'[9]eu total ha constant'!S164)+'[9]Imputed CERF'!S164</f>
        <v>0.39938105868969376</v>
      </c>
      <c r="G87" s="71">
        <f>'[9]bilat constant'!T164+('[9]unhcr oda constant'!T164*'[9]oda contribs constant'!$AS$105)+('[9]oda contribs constant'!$AT$105*'[9]unrwa oda constant'!T164)+('[9]oda contribs constant'!$AU$105*'[9]wfp oda constant adj'!T164)+('[9]eu multilat shares constant'!Q$72*'[9]eu total ha constant'!T164)+'[9]Imputed CERF'!T164</f>
        <v>0.16046320123769733</v>
      </c>
      <c r="H87" s="96">
        <f t="shared" si="2"/>
        <v>2.305095152520368</v>
      </c>
      <c r="I87" s="74"/>
    </row>
    <row r="88" spans="1:9" ht="13.5">
      <c r="A88" s="7" t="s">
        <v>73</v>
      </c>
      <c r="B88" s="91" t="s">
        <v>99</v>
      </c>
      <c r="C88" s="71">
        <f>'[9]bilat constant'!P83+('[9]unhcr oda constant'!P83*'[9]oda contribs constant'!$AG$105)+('[9]oda contribs constant'!$AH$105*'[9]unrwa oda constant'!P83)+('[9]oda contribs constant'!$AI$105*'[9]wfp oda constant adj'!P83)+('[9]eu multilat shares constant'!M$72*'[9]eu total ha constant'!P83)+'[9]Imputed CERF'!P83</f>
        <v>0.30659359719486745</v>
      </c>
      <c r="D88" s="71">
        <f>'[9]bilat constant'!Q83+('[9]unhcr oda constant'!Q83*'[9]oda contribs constant'!$AJ$105)+('[9]oda contribs constant'!$AK$105*'[9]unrwa oda constant'!Q83)+('[9]oda contribs constant'!$AL$105*'[9]wfp oda constant adj'!Q83)+('[9]eu multilat shares constant'!N$72*'[9]eu total ha constant'!Q83)+'[9]Imputed CERF'!Q83</f>
        <v>0.004328017142406868</v>
      </c>
      <c r="E88" s="71">
        <f>'[9]bilat constant'!R83+('[9]unhcr oda constant'!R83*'[9]oda contribs constant'!$AM$105)+('[9]oda contribs constant'!$AN$105*'[9]unrwa oda constant'!R83)+('[9]oda contribs constant'!$AO$105*'[9]wfp oda constant adj'!R83)+('[9]eu multilat shares constant'!O$72*'[9]eu total ha constant'!R83)+'[9]Imputed CERF'!R83</f>
        <v>1.2300378858122574</v>
      </c>
      <c r="F88" s="71">
        <f>'[9]bilat constant'!S83+('[9]unhcr oda constant'!S83*'[9]oda contribs constant'!$AP$105)+('[9]oda contribs constant'!$AQ$105*'[9]unrwa oda constant'!S83)+('[9]oda contribs constant'!$AR$105*'[9]wfp oda constant adj'!S83)+('[9]eu multilat shares constant'!P$72*'[9]eu total ha constant'!S83)+'[9]Imputed CERF'!S83</f>
        <v>0.08339323157019239</v>
      </c>
      <c r="G88" s="71">
        <f>'[9]bilat constant'!T83+('[9]unhcr oda constant'!T83*'[9]oda contribs constant'!$AS$105)+('[9]oda contribs constant'!$AT$105*'[9]unrwa oda constant'!T83)+('[9]oda contribs constant'!$AU$105*'[9]wfp oda constant adj'!T83)+('[9]eu multilat shares constant'!Q$72*'[9]eu total ha constant'!T83)+'[9]Imputed CERF'!T83</f>
        <v>0.46853251624085374</v>
      </c>
      <c r="H88" s="96">
        <f t="shared" si="2"/>
        <v>2.0928852479605777</v>
      </c>
      <c r="I88" s="74"/>
    </row>
    <row r="89" spans="1:9" ht="13.5">
      <c r="A89" s="7" t="s">
        <v>52</v>
      </c>
      <c r="B89" s="91" t="s">
        <v>99</v>
      </c>
      <c r="C89" s="71">
        <f>'[9]bilat constant'!P32+('[9]unhcr oda constant'!P32*'[9]oda contribs constant'!$AG$105)+('[9]oda contribs constant'!$AH$105*'[9]unrwa oda constant'!P32)+('[9]oda contribs constant'!$AI$105*'[9]wfp oda constant adj'!P32)+('[9]eu multilat shares constant'!M$72*'[9]eu total ha constant'!P32)+'[9]Imputed CERF'!P32</f>
        <v>1.1965280089108195</v>
      </c>
      <c r="D89" s="71">
        <f>'[9]bilat constant'!Q32+('[9]unhcr oda constant'!Q32*'[9]oda contribs constant'!$AJ$105)+('[9]oda contribs constant'!$AK$105*'[9]unrwa oda constant'!Q32)+('[9]oda contribs constant'!$AL$105*'[9]wfp oda constant adj'!Q32)+('[9]eu multilat shares constant'!N$72*'[9]eu total ha constant'!Q32)+'[9]Imputed CERF'!Q32</f>
        <v>0.36370970752939197</v>
      </c>
      <c r="E89" s="71">
        <f>'[9]bilat constant'!R32+('[9]unhcr oda constant'!R32*'[9]oda contribs constant'!$AM$105)+('[9]oda contribs constant'!$AN$105*'[9]unrwa oda constant'!R32)+('[9]oda contribs constant'!$AO$105*'[9]wfp oda constant adj'!R32)+('[9]eu multilat shares constant'!O$72*'[9]eu total ha constant'!R32)+'[9]Imputed CERF'!R32</f>
        <v>0.2734972989936008</v>
      </c>
      <c r="F89" s="71">
        <f>'[9]bilat constant'!S32+('[9]unhcr oda constant'!S32*'[9]oda contribs constant'!$AP$105)+('[9]oda contribs constant'!$AQ$105*'[9]unrwa oda constant'!S32)+('[9]oda contribs constant'!$AR$105*'[9]wfp oda constant adj'!S32)+('[9]eu multilat shares constant'!P$72*'[9]eu total ha constant'!S32)+'[9]Imputed CERF'!S32</f>
        <v>0.032739374918268595</v>
      </c>
      <c r="G89" s="71">
        <f>'[9]bilat constant'!T32+('[9]unhcr oda constant'!T32*'[9]oda contribs constant'!$AS$105)+('[9]oda contribs constant'!$AT$105*'[9]unrwa oda constant'!T32)+('[9]oda contribs constant'!$AU$105*'[9]wfp oda constant adj'!T32)+('[9]eu multilat shares constant'!Q$72*'[9]eu total ha constant'!T32)+'[9]Imputed CERF'!T32</f>
        <v>0.054935255826975574</v>
      </c>
      <c r="H89" s="96">
        <f t="shared" si="2"/>
        <v>1.9214096461790564</v>
      </c>
      <c r="I89" s="74"/>
    </row>
    <row r="90" spans="1:9" ht="13.5">
      <c r="A90" s="7" t="s">
        <v>74</v>
      </c>
      <c r="B90" s="91" t="s">
        <v>99</v>
      </c>
      <c r="C90" s="71">
        <f>'[9]bilat constant'!P85+('[9]unhcr oda constant'!P85*'[9]oda contribs constant'!$AG$105)+('[9]oda contribs constant'!$AH$105*'[9]unrwa oda constant'!P85)+('[9]oda contribs constant'!$AI$105*'[9]wfp oda constant adj'!P85)+('[9]eu multilat shares constant'!M$72*'[9]eu total ha constant'!P85)+'[9]Imputed CERF'!P85</f>
        <v>0.6150804132598339</v>
      </c>
      <c r="D90" s="71">
        <f>'[9]bilat constant'!Q85+('[9]unhcr oda constant'!Q85*'[9]oda contribs constant'!$AJ$105)+('[9]oda contribs constant'!$AK$105*'[9]unrwa oda constant'!Q85)+('[9]oda contribs constant'!$AL$105*'[9]wfp oda constant adj'!Q85)+('[9]eu multilat shares constant'!N$72*'[9]eu total ha constant'!Q85)+'[9]Imputed CERF'!Q85</f>
        <v>0.02343725790971953</v>
      </c>
      <c r="E90" s="71">
        <f>'[9]bilat constant'!R85+('[9]unhcr oda constant'!R85*'[9]oda contribs constant'!$AM$105)+('[9]oda contribs constant'!$AN$105*'[9]unrwa oda constant'!R85)+('[9]oda contribs constant'!$AO$105*'[9]wfp oda constant adj'!R85)+('[9]eu multilat shares constant'!O$72*'[9]eu total ha constant'!R85)+'[9]Imputed CERF'!R85</f>
        <v>0.5105703201458065</v>
      </c>
      <c r="F90" s="71">
        <f>'[9]bilat constant'!S85+('[9]unhcr oda constant'!S85*'[9]oda contribs constant'!$AP$105)+('[9]oda contribs constant'!$AQ$105*'[9]unrwa oda constant'!S85)+('[9]oda contribs constant'!$AR$105*'[9]wfp oda constant adj'!S85)+('[9]eu multilat shares constant'!P$72*'[9]eu total ha constant'!S85)+'[9]Imputed CERF'!S85</f>
        <v>0.4347900661513123</v>
      </c>
      <c r="G90" s="71">
        <f>'[9]bilat constant'!T85+('[9]unhcr oda constant'!T85*'[9]oda contribs constant'!$AS$105)+('[9]oda contribs constant'!$AT$105*'[9]unrwa oda constant'!T85)+('[9]oda contribs constant'!$AU$105*'[9]wfp oda constant adj'!T85)+('[9]eu multilat shares constant'!Q$72*'[9]eu total ha constant'!T85)+'[9]Imputed CERF'!T85</f>
        <v>0.3193098097590579</v>
      </c>
      <c r="H90" s="96">
        <f t="shared" si="2"/>
        <v>1.90318786722573</v>
      </c>
      <c r="I90" s="74"/>
    </row>
    <row r="91" spans="1:9" ht="13.5">
      <c r="A91" s="7" t="s">
        <v>48</v>
      </c>
      <c r="B91" s="91" t="s">
        <v>99</v>
      </c>
      <c r="C91" s="71">
        <f>'[9]bilat constant'!P39+('[9]unhcr oda constant'!P39*'[9]oda contribs constant'!$AG$105)+('[9]oda contribs constant'!$AH$105*'[9]unrwa oda constant'!P39)+('[9]oda contribs constant'!$AI$105*'[9]wfp oda constant adj'!P39)+('[9]eu multilat shares constant'!M$72*'[9]eu total ha constant'!P39)+'[9]Imputed CERF'!P39</f>
        <v>0.9472873180780678</v>
      </c>
      <c r="D91" s="71">
        <f>'[9]bilat constant'!Q39+('[9]unhcr oda constant'!Q39*'[9]oda contribs constant'!$AJ$105)+('[9]oda contribs constant'!$AK$105*'[9]unrwa oda constant'!Q39)+('[9]oda contribs constant'!$AL$105*'[9]wfp oda constant adj'!Q39)+('[9]eu multilat shares constant'!N$72*'[9]eu total ha constant'!Q39)+'[9]Imputed CERF'!Q39</f>
        <v>0.7259138293041065</v>
      </c>
      <c r="E91" s="71">
        <f>'[9]bilat constant'!R39+('[9]unhcr oda constant'!R39*'[9]oda contribs constant'!$AM$105)+('[9]oda contribs constant'!$AN$105*'[9]unrwa oda constant'!R39)+('[9]oda contribs constant'!$AO$105*'[9]wfp oda constant adj'!R39)+('[9]eu multilat shares constant'!O$72*'[9]eu total ha constant'!R39)+'[9]Imputed CERF'!R39</f>
        <v>0.13960863916856123</v>
      </c>
      <c r="F91" s="71">
        <f>'[9]bilat constant'!S39+('[9]unhcr oda constant'!S39*'[9]oda contribs constant'!$AP$105)+('[9]oda contribs constant'!$AQ$105*'[9]unrwa oda constant'!S39)+('[9]oda contribs constant'!$AR$105*'[9]wfp oda constant adj'!S39)+('[9]eu multilat shares constant'!P$72*'[9]eu total ha constant'!S39)+'[9]Imputed CERF'!S39</f>
        <v>0.016044461880476</v>
      </c>
      <c r="G91" s="71">
        <f>'[9]bilat constant'!T39+('[9]unhcr oda constant'!T39*'[9]oda contribs constant'!$AS$105)+('[9]oda contribs constant'!$AT$105*'[9]unrwa oda constant'!T39)+('[9]oda contribs constant'!$AU$105*'[9]wfp oda constant adj'!T39)+('[9]eu multilat shares constant'!Q$72*'[9]eu total ha constant'!T39)+'[9]Imputed CERF'!T39</f>
        <v>0.01680058794708476</v>
      </c>
      <c r="H91" s="96">
        <f t="shared" si="2"/>
        <v>1.845654836378296</v>
      </c>
      <c r="I91" s="74"/>
    </row>
    <row r="92" spans="1:9" ht="13.5">
      <c r="A92" s="7" t="s">
        <v>162</v>
      </c>
      <c r="B92" s="91" t="s">
        <v>99</v>
      </c>
      <c r="C92" s="71">
        <f>'[9]bilat constant'!P22+('[9]unhcr oda constant'!P22*'[9]oda contribs constant'!$AG$105)+('[9]oda contribs constant'!$AH$105*'[9]unrwa oda constant'!P22)+('[9]oda contribs constant'!$AI$105*'[9]wfp oda constant adj'!P22)+('[9]eu multilat shares constant'!M$72*'[9]eu total ha constant'!P22)+'[9]Imputed CERF'!P22</f>
        <v>0</v>
      </c>
      <c r="D92" s="71">
        <f>'[9]bilat constant'!Q22+('[9]unhcr oda constant'!Q22*'[9]oda contribs constant'!$AJ$105)+('[9]oda contribs constant'!$AK$105*'[9]unrwa oda constant'!Q22)+('[9]oda contribs constant'!$AL$105*'[9]wfp oda constant adj'!Q22)+('[9]eu multilat shares constant'!N$72*'[9]eu total ha constant'!Q22)+'[9]Imputed CERF'!Q22</f>
        <v>0.14295642942313125</v>
      </c>
      <c r="E92" s="71">
        <f>'[9]bilat constant'!R22+('[9]unhcr oda constant'!R22*'[9]oda contribs constant'!$AM$105)+('[9]oda contribs constant'!$AN$105*'[9]unrwa oda constant'!R22)+('[9]oda contribs constant'!$AO$105*'[9]wfp oda constant adj'!R22)+('[9]eu multilat shares constant'!O$72*'[9]eu total ha constant'!R22)+'[9]Imputed CERF'!R22</f>
        <v>0.7241115144722297</v>
      </c>
      <c r="F92" s="71">
        <f>'[9]bilat constant'!S22+('[9]unhcr oda constant'!S22*'[9]oda contribs constant'!$AP$105)+('[9]oda contribs constant'!$AQ$105*'[9]unrwa oda constant'!S22)+('[9]oda contribs constant'!$AR$105*'[9]wfp oda constant adj'!S22)+('[9]eu multilat shares constant'!P$72*'[9]eu total ha constant'!S22)+'[9]Imputed CERF'!S22</f>
        <v>0.25948711913168565</v>
      </c>
      <c r="G92" s="71">
        <f>'[9]bilat constant'!T22+('[9]unhcr oda constant'!T22*'[9]oda contribs constant'!$AS$105)+('[9]oda contribs constant'!$AT$105*'[9]unrwa oda constant'!T22)+('[9]oda contribs constant'!$AU$105*'[9]wfp oda constant adj'!T22)+('[9]eu multilat shares constant'!Q$72*'[9]eu total ha constant'!T22)+'[9]Imputed CERF'!T22</f>
        <v>0.6683850747894531</v>
      </c>
      <c r="H92" s="96">
        <f t="shared" si="2"/>
        <v>1.7949401378164995</v>
      </c>
      <c r="I92" s="74"/>
    </row>
    <row r="93" spans="1:9" ht="13.5">
      <c r="A93" s="7" t="s">
        <v>167</v>
      </c>
      <c r="B93" s="91" t="s">
        <v>99</v>
      </c>
      <c r="C93" s="71">
        <f>'[9]bilat constant'!P73+('[9]unhcr oda constant'!P73*'[9]oda contribs constant'!$AG$105)+('[9]oda contribs constant'!$AH$105*'[9]unrwa oda constant'!P73)+('[9]oda contribs constant'!$AI$105*'[9]wfp oda constant adj'!P73)+('[9]eu multilat shares constant'!M$72*'[9]eu total ha constant'!P73)+'[9]Imputed CERF'!P73</f>
        <v>0.09440010438640367</v>
      </c>
      <c r="D93" s="71">
        <f>'[9]bilat constant'!Q73+('[9]unhcr oda constant'!Q73*'[9]oda contribs constant'!$AJ$105)+('[9]oda contribs constant'!$AK$105*'[9]unrwa oda constant'!Q73)+('[9]oda contribs constant'!$AL$105*'[9]wfp oda constant adj'!Q73)+('[9]eu multilat shares constant'!N$72*'[9]eu total ha constant'!Q73)+'[9]Imputed CERF'!Q73</f>
        <v>0.01177580344411539</v>
      </c>
      <c r="E93" s="71">
        <f>'[9]bilat constant'!R73+('[9]unhcr oda constant'!R73*'[9]oda contribs constant'!$AM$105)+('[9]oda contribs constant'!$AN$105*'[9]unrwa oda constant'!R73)+('[9]oda contribs constant'!$AO$105*'[9]wfp oda constant adj'!R73)+('[9]eu multilat shares constant'!O$72*'[9]eu total ha constant'!R73)+'[9]Imputed CERF'!R73</f>
        <v>0.10031610875176974</v>
      </c>
      <c r="F93" s="71">
        <f>'[9]bilat constant'!S73+('[9]unhcr oda constant'!S73*'[9]oda contribs constant'!$AP$105)+('[9]oda contribs constant'!$AQ$105*'[9]unrwa oda constant'!S73)+('[9]oda contribs constant'!$AR$105*'[9]wfp oda constant adj'!S73)+('[9]eu multilat shares constant'!P$72*'[9]eu total ha constant'!S73)+'[9]Imputed CERF'!S73</f>
        <v>0.6873324183069425</v>
      </c>
      <c r="G93" s="71">
        <f>'[9]bilat constant'!T73+('[9]unhcr oda constant'!T73*'[9]oda contribs constant'!$AS$105)+('[9]oda contribs constant'!$AT$105*'[9]unrwa oda constant'!T73)+('[9]oda contribs constant'!$AU$105*'[9]wfp oda constant adj'!T73)+('[9]eu multilat shares constant'!Q$72*'[9]eu total ha constant'!T73)+'[9]Imputed CERF'!T73</f>
        <v>0.8303644669254286</v>
      </c>
      <c r="H93" s="96">
        <f t="shared" si="2"/>
        <v>1.72418890181466</v>
      </c>
      <c r="I93" s="74"/>
    </row>
    <row r="94" spans="1:9" ht="13.5">
      <c r="A94" s="7" t="s">
        <v>150</v>
      </c>
      <c r="B94" s="91" t="s">
        <v>99</v>
      </c>
      <c r="C94" s="71">
        <f>'[9]bilat constant'!P171+('[9]unhcr oda constant'!P171*'[9]oda contribs constant'!$AG$105)+('[9]oda contribs constant'!$AH$105*'[9]unrwa oda constant'!P171)+('[9]oda contribs constant'!$AI$105*'[9]wfp oda constant adj'!P171)+('[9]eu multilat shares constant'!M$72*'[9]eu total ha constant'!P171)+'[9]Imputed CERF'!P171</f>
        <v>0.05382308633739514</v>
      </c>
      <c r="D94" s="71">
        <f>'[9]bilat constant'!Q171+('[9]unhcr oda constant'!Q171*'[9]oda contribs constant'!$AJ$105)+('[9]oda contribs constant'!$AK$105*'[9]unrwa oda constant'!Q171)+('[9]oda contribs constant'!$AL$105*'[9]wfp oda constant adj'!Q171)+('[9]eu multilat shares constant'!N$72*'[9]eu total ha constant'!Q171)+'[9]Imputed CERF'!Q171</f>
        <v>0.5349037512339585</v>
      </c>
      <c r="E94" s="71">
        <f>'[9]bilat constant'!R171+('[9]unhcr oda constant'!R171*'[9]oda contribs constant'!$AM$105)+('[9]oda contribs constant'!$AN$105*'[9]unrwa oda constant'!R171)+('[9]oda contribs constant'!$AO$105*'[9]wfp oda constant adj'!R171)+('[9]eu multilat shares constant'!O$72*'[9]eu total ha constant'!R171)+'[9]Imputed CERF'!R171</f>
        <v>0.1990181510593367</v>
      </c>
      <c r="F94" s="71">
        <f>'[9]bilat constant'!S171+('[9]unhcr oda constant'!S171*'[9]oda contribs constant'!$AP$105)+('[9]oda contribs constant'!$AQ$105*'[9]unrwa oda constant'!S171)+('[9]oda contribs constant'!$AR$105*'[9]wfp oda constant adj'!S171)+('[9]eu multilat shares constant'!P$72*'[9]eu total ha constant'!S171)+'[9]Imputed CERF'!S171</f>
        <v>0.7978627465636103</v>
      </c>
      <c r="G94" s="71">
        <f>'[9]bilat constant'!T171+('[9]unhcr oda constant'!T171*'[9]oda contribs constant'!$AS$105)+('[9]oda contribs constant'!$AT$105*'[9]unrwa oda constant'!T171)+('[9]oda contribs constant'!$AU$105*'[9]wfp oda constant adj'!T171)+('[9]eu multilat shares constant'!Q$72*'[9]eu total ha constant'!T171)+'[9]Imputed CERF'!T171</f>
        <v>0.0700361619143583</v>
      </c>
      <c r="H94" s="96">
        <f t="shared" si="2"/>
        <v>1.6556438971086591</v>
      </c>
      <c r="I94" s="74"/>
    </row>
    <row r="95" spans="1:9" ht="13.5">
      <c r="A95" s="7" t="s">
        <v>14</v>
      </c>
      <c r="B95" s="91" t="s">
        <v>99</v>
      </c>
      <c r="C95" s="71">
        <f>'[9]bilat constant'!P60+('[9]unhcr oda constant'!P60*'[9]oda contribs constant'!$AG$105)+('[9]oda contribs constant'!$AH$105*'[9]unrwa oda constant'!P60)+('[9]oda contribs constant'!$AI$105*'[9]wfp oda constant adj'!P60)+('[9]eu multilat shares constant'!M$72*'[9]eu total ha constant'!P60)+'[9]Imputed CERF'!P60</f>
        <v>0.4470382112458865</v>
      </c>
      <c r="D95" s="71">
        <f>'[9]bilat constant'!Q60+('[9]unhcr oda constant'!Q60*'[9]oda contribs constant'!$AJ$105)+('[9]oda contribs constant'!$AK$105*'[9]unrwa oda constant'!Q60)+('[9]oda contribs constant'!$AL$105*'[9]wfp oda constant adj'!Q60)+('[9]eu multilat shares constant'!N$72*'[9]eu total ha constant'!Q60)+'[9]Imputed CERF'!Q60</f>
        <v>0.5468728901393167</v>
      </c>
      <c r="E95" s="71">
        <f>'[9]bilat constant'!R60+('[9]unhcr oda constant'!R60*'[9]oda contribs constant'!$AM$105)+('[9]oda contribs constant'!$AN$105*'[9]unrwa oda constant'!R60)+('[9]oda contribs constant'!$AO$105*'[9]wfp oda constant adj'!R60)+('[9]eu multilat shares constant'!O$72*'[9]eu total ha constant'!R60)+'[9]Imputed CERF'!R60</f>
        <v>0.13155876737070438</v>
      </c>
      <c r="F95" s="71">
        <f>'[9]bilat constant'!S60+('[9]unhcr oda constant'!S60*'[9]oda contribs constant'!$AP$105)+('[9]oda contribs constant'!$AQ$105*'[9]unrwa oda constant'!S60)+('[9]oda contribs constant'!$AR$105*'[9]wfp oda constant adj'!S60)+('[9]eu multilat shares constant'!P$72*'[9]eu total ha constant'!S60)+'[9]Imputed CERF'!S60</f>
        <v>0.21324657360072527</v>
      </c>
      <c r="G95" s="71">
        <f>'[9]bilat constant'!T60+('[9]unhcr oda constant'!T60*'[9]oda contribs constant'!$AS$105)+('[9]oda contribs constant'!$AT$105*'[9]unrwa oda constant'!T60)+('[9]oda contribs constant'!$AU$105*'[9]wfp oda constant adj'!T60)+('[9]eu multilat shares constant'!Q$72*'[9]eu total ha constant'!T60)+'[9]Imputed CERF'!T60</f>
        <v>0.14728553958530982</v>
      </c>
      <c r="H95" s="96">
        <f t="shared" si="2"/>
        <v>1.4860019819419426</v>
      </c>
      <c r="I95" s="74"/>
    </row>
    <row r="96" spans="1:9" ht="13.5">
      <c r="A96" s="7" t="s">
        <v>115</v>
      </c>
      <c r="B96" s="91" t="s">
        <v>99</v>
      </c>
      <c r="C96" s="71">
        <f>'[9]bilat constant'!P43+('[9]unhcr oda constant'!P43*'[9]oda contribs constant'!$AG$105)+('[9]oda contribs constant'!$AH$105*'[9]unrwa oda constant'!P43)+('[9]oda contribs constant'!$AI$105*'[9]wfp oda constant adj'!P43)+('[9]eu multilat shares constant'!M$72*'[9]eu total ha constant'!P43)+'[9]Imputed CERF'!P43</f>
        <v>0.1942293780263416</v>
      </c>
      <c r="D96" s="71">
        <f>'[9]bilat constant'!Q43+('[9]unhcr oda constant'!Q43*'[9]oda contribs constant'!$AJ$105)+('[9]oda contribs constant'!$AK$105*'[9]unrwa oda constant'!Q43)+('[9]oda contribs constant'!$AL$105*'[9]wfp oda constant adj'!Q43)+('[9]eu multilat shares constant'!N$72*'[9]eu total ha constant'!Q43)+'[9]Imputed CERF'!Q43</f>
        <v>0.29157189199932404</v>
      </c>
      <c r="E96" s="71">
        <f>'[9]bilat constant'!R43+('[9]unhcr oda constant'!R43*'[9]oda contribs constant'!$AM$105)+('[9]oda contribs constant'!$AN$105*'[9]unrwa oda constant'!R43)+('[9]oda contribs constant'!$AO$105*'[9]wfp oda constant adj'!R43)+('[9]eu multilat shares constant'!O$72*'[9]eu total ha constant'!R43)+'[9]Imputed CERF'!R43</f>
        <v>0.005355634946411173</v>
      </c>
      <c r="F96" s="71">
        <f>'[9]bilat constant'!S43+('[9]unhcr oda constant'!S43*'[9]oda contribs constant'!$AP$105)+('[9]oda contribs constant'!$AQ$105*'[9]unrwa oda constant'!S43)+('[9]oda contribs constant'!$AR$105*'[9]wfp oda constant adj'!S43)+('[9]eu multilat shares constant'!P$72*'[9]eu total ha constant'!S43)+'[9]Imputed CERF'!S43</f>
        <v>0.7375122288803956</v>
      </c>
      <c r="G96" s="71">
        <f>'[9]bilat constant'!T43+('[9]unhcr oda constant'!T43*'[9]oda contribs constant'!$AS$105)+('[9]oda contribs constant'!$AT$105*'[9]unrwa oda constant'!T43)+('[9]oda contribs constant'!$AU$105*'[9]wfp oda constant adj'!T43)+('[9]eu multilat shares constant'!Q$72*'[9]eu total ha constant'!T43)+'[9]Imputed CERF'!T43</f>
        <v>0.16435695529304056</v>
      </c>
      <c r="H96" s="96">
        <f t="shared" si="2"/>
        <v>1.393026089145513</v>
      </c>
      <c r="I96" s="74"/>
    </row>
    <row r="97" spans="1:9" ht="13.5">
      <c r="A97" s="7" t="s">
        <v>161</v>
      </c>
      <c r="B97" s="91" t="s">
        <v>99</v>
      </c>
      <c r="C97" s="71">
        <f>'[9]bilat constant'!P21+('[9]unhcr oda constant'!P21*'[9]oda contribs constant'!$AG$105)+('[9]oda contribs constant'!$AH$105*'[9]unrwa oda constant'!P21)+('[9]oda contribs constant'!$AI$105*'[9]wfp oda constant adj'!P21)+('[9]eu multilat shares constant'!M$72*'[9]eu total ha constant'!P21)+'[9]Imputed CERF'!P21</f>
        <v>0.01541939412391536</v>
      </c>
      <c r="D97" s="71">
        <f>'[9]bilat constant'!Q21+('[9]unhcr oda constant'!Q21*'[9]oda contribs constant'!$AJ$105)+('[9]oda contribs constant'!$AK$105*'[9]unrwa oda constant'!Q21)+('[9]oda contribs constant'!$AL$105*'[9]wfp oda constant adj'!Q21)+('[9]eu multilat shares constant'!N$72*'[9]eu total ha constant'!Q21)+'[9]Imputed CERF'!Q21</f>
        <v>0.007175880223757815</v>
      </c>
      <c r="E97" s="71">
        <f>'[9]bilat constant'!R21+('[9]unhcr oda constant'!R21*'[9]oda contribs constant'!$AM$105)+('[9]oda contribs constant'!$AN$105*'[9]unrwa oda constant'!R21)+('[9]oda contribs constant'!$AO$105*'[9]wfp oda constant adj'!R21)+('[9]eu multilat shares constant'!O$72*'[9]eu total ha constant'!R21)+'[9]Imputed CERF'!R21</f>
        <v>0.755769212379406</v>
      </c>
      <c r="F97" s="71">
        <f>'[9]bilat constant'!S21+('[9]unhcr oda constant'!S21*'[9]oda contribs constant'!$AP$105)+('[9]oda contribs constant'!$AQ$105*'[9]unrwa oda constant'!S21)+('[9]oda contribs constant'!$AR$105*'[9]wfp oda constant adj'!S21)+('[9]eu multilat shares constant'!P$72*'[9]eu total ha constant'!S21)+'[9]Imputed CERF'!S21</f>
        <v>0.3672844956241684</v>
      </c>
      <c r="G97" s="71">
        <f>'[9]bilat constant'!T21+('[9]unhcr oda constant'!T21*'[9]oda contribs constant'!$AS$105)+('[9]oda contribs constant'!$AT$105*'[9]unrwa oda constant'!T21)+('[9]oda contribs constant'!$AU$105*'[9]wfp oda constant adj'!T21)+('[9]eu multilat shares constant'!Q$72*'[9]eu total ha constant'!T21)+'[9]Imputed CERF'!T21</f>
        <v>0.057245973707019324</v>
      </c>
      <c r="H97" s="96">
        <f t="shared" si="2"/>
        <v>1.2028949560582667</v>
      </c>
      <c r="I97" s="74"/>
    </row>
    <row r="98" spans="1:9" ht="13.5">
      <c r="A98" s="7" t="s">
        <v>44</v>
      </c>
      <c r="B98" s="91" t="s">
        <v>99</v>
      </c>
      <c r="C98" s="71">
        <f>'[9]bilat constant'!P12+('[9]unhcr oda constant'!P12*'[9]oda contribs constant'!$AG$105)+('[9]oda contribs constant'!$AH$105*'[9]unrwa oda constant'!P12)+('[9]oda contribs constant'!$AI$105*'[9]wfp oda constant adj'!P12)+('[9]eu multilat shares constant'!M$72*'[9]eu total ha constant'!P12)+'[9]Imputed CERF'!P12</f>
        <v>0.7475926266809263</v>
      </c>
      <c r="D98" s="71">
        <f>'[9]bilat constant'!Q12+('[9]unhcr oda constant'!Q12*'[9]oda contribs constant'!$AJ$105)+('[9]oda contribs constant'!$AK$105*'[9]unrwa oda constant'!Q12)+('[9]oda contribs constant'!$AL$105*'[9]wfp oda constant adj'!Q12)+('[9]eu multilat shares constant'!N$72*'[9]eu total ha constant'!Q12)+'[9]Imputed CERF'!Q12</f>
        <v>0.3247750167917444</v>
      </c>
      <c r="E98" s="71">
        <f>'[9]bilat constant'!R12+('[9]unhcr oda constant'!R12*'[9]oda contribs constant'!$AM$105)+('[9]oda contribs constant'!$AN$105*'[9]unrwa oda constant'!R12)+('[9]oda contribs constant'!$AO$105*'[9]wfp oda constant adj'!R12)+('[9]eu multilat shares constant'!O$72*'[9]eu total ha constant'!R12)+'[9]Imputed CERF'!R12</f>
        <v>0.009136083143877883</v>
      </c>
      <c r="F98" s="71">
        <f>'[9]bilat constant'!S12+('[9]unhcr oda constant'!S12*'[9]oda contribs constant'!$AP$105)+('[9]oda contribs constant'!$AQ$105*'[9]unrwa oda constant'!S12)+('[9]oda contribs constant'!$AR$105*'[9]wfp oda constant adj'!S12)+('[9]eu multilat shares constant'!P$72*'[9]eu total ha constant'!S12)+'[9]Imputed CERF'!S12</f>
        <v>0.10062403556950437</v>
      </c>
      <c r="G98" s="71">
        <f>'[9]bilat constant'!T12+('[9]unhcr oda constant'!T12*'[9]oda contribs constant'!$AS$105)+('[9]oda contribs constant'!$AT$105*'[9]unrwa oda constant'!T12)+('[9]oda contribs constant'!$AU$105*'[9]wfp oda constant adj'!T12)+('[9]eu multilat shares constant'!Q$72*'[9]eu total ha constant'!T12)+'[9]Imputed CERF'!T12</f>
        <v>0.02046993590848494</v>
      </c>
      <c r="H98" s="96">
        <f t="shared" si="2"/>
        <v>1.2025976980945379</v>
      </c>
      <c r="I98" s="74"/>
    </row>
    <row r="99" spans="1:9" ht="13.5">
      <c r="A99" s="7" t="s">
        <v>172</v>
      </c>
      <c r="B99" s="91" t="s">
        <v>99</v>
      </c>
      <c r="C99" s="71">
        <f>'[9]bilat constant'!P133+('[9]unhcr oda constant'!P133*'[9]oda contribs constant'!$AG$105)+('[9]oda contribs constant'!$AH$105*'[9]unrwa oda constant'!P133)+('[9]oda contribs constant'!$AI$105*'[9]wfp oda constant adj'!P133)+('[9]eu multilat shares constant'!M$72*'[9]eu total ha constant'!P133)+'[9]Imputed CERF'!P133</f>
        <v>0</v>
      </c>
      <c r="D99" s="71">
        <f>'[9]bilat constant'!Q133+('[9]unhcr oda constant'!Q133*'[9]oda contribs constant'!$AJ$105)+('[9]oda contribs constant'!$AK$105*'[9]unrwa oda constant'!Q133)+('[9]oda contribs constant'!$AL$105*'[9]wfp oda constant adj'!Q133)+('[9]eu multilat shares constant'!N$72*'[9]eu total ha constant'!Q133)+'[9]Imputed CERF'!Q133</f>
        <v>0</v>
      </c>
      <c r="E99" s="71">
        <f>'[9]bilat constant'!R133+('[9]unhcr oda constant'!R133*'[9]oda contribs constant'!$AM$105)+('[9]oda contribs constant'!$AN$105*'[9]unrwa oda constant'!R133)+('[9]oda contribs constant'!$AO$105*'[9]wfp oda constant adj'!R133)+('[9]eu multilat shares constant'!O$72*'[9]eu total ha constant'!R133)+'[9]Imputed CERF'!R133</f>
        <v>0.43469830009704286</v>
      </c>
      <c r="F99" s="71">
        <f>'[9]bilat constant'!S133+('[9]unhcr oda constant'!S133*'[9]oda contribs constant'!$AP$105)+('[9]oda contribs constant'!$AQ$105*'[9]unrwa oda constant'!S133)+('[9]oda contribs constant'!$AR$105*'[9]wfp oda constant adj'!S133)+('[9]eu multilat shares constant'!P$72*'[9]eu total ha constant'!S133)+'[9]Imputed CERF'!S133</f>
        <v>0.431934173773817</v>
      </c>
      <c r="G99" s="71">
        <f>'[9]bilat constant'!T133+('[9]unhcr oda constant'!T133*'[9]oda contribs constant'!$AS$105)+('[9]oda contribs constant'!$AT$105*'[9]unrwa oda constant'!T133)+('[9]oda contribs constant'!$AU$105*'[9]wfp oda constant adj'!T133)+('[9]eu multilat shares constant'!Q$72*'[9]eu total ha constant'!T133)+'[9]Imputed CERF'!T133</f>
        <v>0.3274466282430232</v>
      </c>
      <c r="H99" s="96">
        <f t="shared" si="2"/>
        <v>1.194079102113883</v>
      </c>
      <c r="I99" s="74"/>
    </row>
    <row r="100" spans="1:9" ht="13.5">
      <c r="A100" s="7" t="s">
        <v>147</v>
      </c>
      <c r="B100" s="91" t="s">
        <v>99</v>
      </c>
      <c r="C100" s="71">
        <f>'[9]bilat constant'!P148+('[9]unhcr oda constant'!P148*'[9]oda contribs constant'!$AG$105)+('[9]oda contribs constant'!$AH$105*'[9]unrwa oda constant'!P148)+('[9]oda contribs constant'!$AI$105*'[9]wfp oda constant adj'!P148)+('[9]eu multilat shares constant'!M$72*'[9]eu total ha constant'!P148)+'[9]Imputed CERF'!P148</f>
        <v>0</v>
      </c>
      <c r="D100" s="71">
        <f>'[9]bilat constant'!Q148+('[9]unhcr oda constant'!Q148*'[9]oda contribs constant'!$AJ$105)+('[9]oda contribs constant'!$AK$105*'[9]unrwa oda constant'!Q148)+('[9]oda contribs constant'!$AL$105*'[9]wfp oda constant adj'!Q148)+('[9]eu multilat shares constant'!N$72*'[9]eu total ha constant'!Q148)+'[9]Imputed CERF'!Q148</f>
        <v>0</v>
      </c>
      <c r="E100" s="71">
        <f>'[9]bilat constant'!R148+('[9]unhcr oda constant'!R148*'[9]oda contribs constant'!$AM$105)+('[9]oda contribs constant'!$AN$105*'[9]unrwa oda constant'!R148)+('[9]oda contribs constant'!$AO$105*'[9]wfp oda constant adj'!R148)+('[9]eu multilat shares constant'!O$72*'[9]eu total ha constant'!R148)+'[9]Imputed CERF'!R148</f>
        <v>0.1901298804234175</v>
      </c>
      <c r="F100" s="71">
        <f>'[9]bilat constant'!S148+('[9]unhcr oda constant'!S148*'[9]oda contribs constant'!$AP$105)+('[9]oda contribs constant'!$AQ$105*'[9]unrwa oda constant'!S148)+('[9]oda contribs constant'!$AR$105*'[9]wfp oda constant adj'!S148)+('[9]eu multilat shares constant'!P$72*'[9]eu total ha constant'!S148)+'[9]Imputed CERF'!S148</f>
        <v>0</v>
      </c>
      <c r="G100" s="71">
        <f>'[9]bilat constant'!T148+('[9]unhcr oda constant'!T148*'[9]oda contribs constant'!$AS$105)+('[9]oda contribs constant'!$AT$105*'[9]unrwa oda constant'!T148)+('[9]oda contribs constant'!$AU$105*'[9]wfp oda constant adj'!T148)+('[9]eu multilat shares constant'!Q$72*'[9]eu total ha constant'!T148)+'[9]Imputed CERF'!T148</f>
        <v>0.9471957848295793</v>
      </c>
      <c r="H100" s="96">
        <f t="shared" si="2"/>
        <v>1.1373256652529968</v>
      </c>
      <c r="I100" s="74"/>
    </row>
    <row r="101" spans="1:9" ht="13.5">
      <c r="A101" s="7" t="s">
        <v>135</v>
      </c>
      <c r="B101" s="91" t="s">
        <v>99</v>
      </c>
      <c r="C101" s="71">
        <f>'[9]bilat constant'!P57+('[9]unhcr oda constant'!P57*'[9]oda contribs constant'!$AG$105)+('[9]oda contribs constant'!$AH$105*'[9]unrwa oda constant'!P57)+('[9]oda contribs constant'!$AI$105*'[9]wfp oda constant adj'!P57)+('[9]eu multilat shares constant'!M$72*'[9]eu total ha constant'!P57)+'[9]Imputed CERF'!P57</f>
        <v>0.15561986468458297</v>
      </c>
      <c r="D101" s="71">
        <f>'[9]bilat constant'!Q57+('[9]unhcr oda constant'!Q57*'[9]oda contribs constant'!$AJ$105)+('[9]oda contribs constant'!$AK$105*'[9]unrwa oda constant'!Q57)+('[9]oda contribs constant'!$AL$105*'[9]wfp oda constant adj'!Q57)+('[9]eu multilat shares constant'!N$72*'[9]eu total ha constant'!Q57)+'[9]Imputed CERF'!Q57</f>
        <v>0.8931363931708015</v>
      </c>
      <c r="E101" s="71">
        <f>'[9]bilat constant'!R57+('[9]unhcr oda constant'!R57*'[9]oda contribs constant'!$AM$105)+('[9]oda contribs constant'!$AN$105*'[9]unrwa oda constant'!R57)+('[9]oda contribs constant'!$AO$105*'[9]wfp oda constant adj'!R57)+('[9]eu multilat shares constant'!O$72*'[9]eu total ha constant'!R57)+'[9]Imputed CERF'!R57</f>
        <v>0.0020477427736278015</v>
      </c>
      <c r="F101" s="71">
        <f>'[9]bilat constant'!S57+('[9]unhcr oda constant'!S57*'[9]oda contribs constant'!$AP$105)+('[9]oda contribs constant'!$AQ$105*'[9]unrwa oda constant'!S57)+('[9]oda contribs constant'!$AR$105*'[9]wfp oda constant adj'!S57)+('[9]eu multilat shares constant'!P$72*'[9]eu total ha constant'!S57)+'[9]Imputed CERF'!S57</f>
        <v>0.0008672682097554595</v>
      </c>
      <c r="G101" s="71">
        <f>'[9]bilat constant'!T57+('[9]unhcr oda constant'!T57*'[9]oda contribs constant'!$AS$105)+('[9]oda contribs constant'!$AT$105*'[9]unrwa oda constant'!T57)+('[9]oda contribs constant'!$AU$105*'[9]wfp oda constant adj'!T57)+('[9]eu multilat shares constant'!Q$72*'[9]eu total ha constant'!T57)+'[9]Imputed CERF'!T57</f>
        <v>0.020073522321793498</v>
      </c>
      <c r="H101" s="96">
        <f t="shared" si="2"/>
        <v>1.0717447911605613</v>
      </c>
      <c r="I101" s="74"/>
    </row>
    <row r="102" spans="1:9" ht="13.5">
      <c r="A102" s="7" t="s">
        <v>26</v>
      </c>
      <c r="B102" s="91" t="s">
        <v>99</v>
      </c>
      <c r="C102" s="71">
        <f>'[9]bilat constant'!P71+('[9]unhcr oda constant'!P71*'[9]oda contribs constant'!$AG$105)+('[9]oda contribs constant'!$AH$105*'[9]unrwa oda constant'!P71)+('[9]oda contribs constant'!$AI$105*'[9]wfp oda constant adj'!P71)+('[9]eu multilat shares constant'!M$72*'[9]eu total ha constant'!P71)+'[9]Imputed CERF'!P71</f>
        <v>0.07146432350100856</v>
      </c>
      <c r="D102" s="71">
        <f>'[9]bilat constant'!Q71+('[9]unhcr oda constant'!Q71*'[9]oda contribs constant'!$AJ$105)+('[9]oda contribs constant'!$AK$105*'[9]unrwa oda constant'!Q71)+('[9]oda contribs constant'!$AL$105*'[9]wfp oda constant adj'!Q71)+('[9]eu multilat shares constant'!N$72*'[9]eu total ha constant'!Q71)+'[9]Imputed CERF'!Q71</f>
        <v>0.0764160501047605</v>
      </c>
      <c r="E102" s="71">
        <f>'[9]bilat constant'!R71+('[9]unhcr oda constant'!R71*'[9]oda contribs constant'!$AM$105)+('[9]oda contribs constant'!$AN$105*'[9]unrwa oda constant'!R71)+('[9]oda contribs constant'!$AO$105*'[9]wfp oda constant adj'!R71)+('[9]eu multilat shares constant'!O$72*'[9]eu total ha constant'!R71)+'[9]Imputed CERF'!R71</f>
        <v>0.031937752530383945</v>
      </c>
      <c r="F102" s="71">
        <f>'[9]bilat constant'!S71+('[9]unhcr oda constant'!S71*'[9]oda contribs constant'!$AP$105)+('[9]oda contribs constant'!$AQ$105*'[9]unrwa oda constant'!S71)+('[9]oda contribs constant'!$AR$105*'[9]wfp oda constant adj'!S71)+('[9]eu multilat shares constant'!P$72*'[9]eu total ha constant'!S71)+'[9]Imputed CERF'!S71</f>
        <v>0.3308960779715377</v>
      </c>
      <c r="G102" s="71">
        <f>'[9]bilat constant'!T71+('[9]unhcr oda constant'!T71*'[9]oda contribs constant'!$AS$105)+('[9]oda contribs constant'!$AT$105*'[9]unrwa oda constant'!T71)+('[9]oda contribs constant'!$AU$105*'[9]wfp oda constant adj'!T71)+('[9]eu multilat shares constant'!Q$72*'[9]eu total ha constant'!T71)+'[9]Imputed CERF'!T71</f>
        <v>0.5170546005155128</v>
      </c>
      <c r="H102" s="96">
        <f t="shared" si="2"/>
        <v>1.0277688046232034</v>
      </c>
      <c r="I102" s="74"/>
    </row>
    <row r="103" spans="1:9" ht="13.5">
      <c r="A103" s="7" t="s">
        <v>4</v>
      </c>
      <c r="B103" s="91" t="s">
        <v>99</v>
      </c>
      <c r="C103" s="71">
        <f>'[9]bilat constant'!P127+('[9]unhcr oda constant'!P127*'[9]oda contribs constant'!$AG$105)+('[9]oda contribs constant'!$AH$105*'[9]unrwa oda constant'!P127)+('[9]oda contribs constant'!$AI$105*'[9]wfp oda constant adj'!P127)+('[9]eu multilat shares constant'!M$72*'[9]eu total ha constant'!P127)+'[9]Imputed CERF'!P127</f>
        <v>0.0270969706195768</v>
      </c>
      <c r="D103" s="71">
        <f>'[9]bilat constant'!Q127+('[9]unhcr oda constant'!Q127*'[9]oda contribs constant'!$AJ$105)+('[9]oda contribs constant'!$AK$105*'[9]unrwa oda constant'!Q127)+('[9]oda contribs constant'!$AL$105*'[9]wfp oda constant adj'!Q127)+('[9]eu multilat shares constant'!N$72*'[9]eu total ha constant'!Q127)+'[9]Imputed CERF'!Q127</f>
        <v>0.016559723593287265</v>
      </c>
      <c r="E103" s="71">
        <f>'[9]bilat constant'!R127+('[9]unhcr oda constant'!R127*'[9]oda contribs constant'!$AM$105)+('[9]oda contribs constant'!$AN$105*'[9]unrwa oda constant'!R127)+('[9]oda contribs constant'!$AO$105*'[9]wfp oda constant adj'!R127)+('[9]eu multilat shares constant'!O$72*'[9]eu total ha constant'!R127)+'[9]Imputed CERF'!R127</f>
        <v>0.02693569340695031</v>
      </c>
      <c r="F103" s="71">
        <f>'[9]bilat constant'!S127+('[9]unhcr oda constant'!S127*'[9]oda contribs constant'!$AP$105)+('[9]oda contribs constant'!$AQ$105*'[9]unrwa oda constant'!S127)+('[9]oda contribs constant'!$AR$105*'[9]wfp oda constant adj'!S127)+('[9]eu multilat shares constant'!P$72*'[9]eu total ha constant'!S127)+'[9]Imputed CERF'!S127</f>
        <v>0.47574839806460045</v>
      </c>
      <c r="G103" s="71">
        <f>'[9]bilat constant'!T127+('[9]unhcr oda constant'!T127*'[9]oda contribs constant'!$AS$105)+('[9]oda contribs constant'!$AT$105*'[9]unrwa oda constant'!T127)+('[9]oda contribs constant'!$AU$105*'[9]wfp oda constant adj'!T127)+('[9]eu multilat shares constant'!Q$72*'[9]eu total ha constant'!T127)+'[9]Imputed CERF'!T127</f>
        <v>0.3332015118639322</v>
      </c>
      <c r="H103" s="96">
        <f t="shared" si="2"/>
        <v>0.879542297548347</v>
      </c>
      <c r="I103" s="74"/>
    </row>
    <row r="104" spans="1:9" ht="13.5">
      <c r="A104" s="7" t="s">
        <v>68</v>
      </c>
      <c r="B104" s="91" t="s">
        <v>99</v>
      </c>
      <c r="C104" s="71">
        <f>'[9]bilat constant'!P212+('[9]unhcr oda constant'!P212*'[9]oda contribs constant'!$AG$105)+('[9]oda contribs constant'!$AH$105*'[9]unrwa oda constant'!P212)+('[9]oda contribs constant'!$AI$105*'[9]wfp oda constant adj'!P212)+('[9]eu multilat shares constant'!M$72*'[9]eu total ha constant'!P212)+'[9]Imputed CERF'!P212</f>
        <v>0.06184587847181433</v>
      </c>
      <c r="D104" s="71">
        <f>'[9]bilat constant'!Q212+('[9]unhcr oda constant'!Q212*'[9]oda contribs constant'!$AJ$105)+('[9]oda contribs constant'!$AK$105*'[9]unrwa oda constant'!Q212)+('[9]oda contribs constant'!$AL$105*'[9]wfp oda constant adj'!Q212)+('[9]eu multilat shares constant'!N$72*'[9]eu total ha constant'!Q212)+'[9]Imputed CERF'!Q212</f>
        <v>0.014088033000106422</v>
      </c>
      <c r="E104" s="71">
        <f>'[9]bilat constant'!R212+('[9]unhcr oda constant'!R212*'[9]oda contribs constant'!$AM$105)+('[9]oda contribs constant'!$AN$105*'[9]unrwa oda constant'!R212)+('[9]oda contribs constant'!$AO$105*'[9]wfp oda constant adj'!R212)+('[9]eu multilat shares constant'!O$72*'[9]eu total ha constant'!R212)+'[9]Imputed CERF'!R212</f>
        <v>0.03315037349788892</v>
      </c>
      <c r="F104" s="71">
        <f>'[9]bilat constant'!S212+('[9]unhcr oda constant'!S212*'[9]oda contribs constant'!$AP$105)+('[9]oda contribs constant'!$AQ$105*'[9]unrwa oda constant'!S212)+('[9]oda contribs constant'!$AR$105*'[9]wfp oda constant adj'!S212)+('[9]eu multilat shares constant'!P$72*'[9]eu total ha constant'!S212)+'[9]Imputed CERF'!S212</f>
        <v>0.08738558612032002</v>
      </c>
      <c r="G104" s="71">
        <f>'[9]bilat constant'!T212+('[9]unhcr oda constant'!T212*'[9]oda contribs constant'!$AS$105)+('[9]oda contribs constant'!$AT$105*'[9]unrwa oda constant'!T212)+('[9]oda contribs constant'!$AU$105*'[9]wfp oda constant adj'!T212)+('[9]eu multilat shares constant'!Q$72*'[9]eu total ha constant'!T212)+'[9]Imputed CERF'!T212</f>
        <v>0.6673813067168727</v>
      </c>
      <c r="H104" s="96">
        <f t="shared" si="2"/>
        <v>0.8638511778070024</v>
      </c>
      <c r="I104" s="74"/>
    </row>
    <row r="105" spans="1:9" ht="13.5">
      <c r="A105" s="7" t="s">
        <v>63</v>
      </c>
      <c r="B105" s="91" t="s">
        <v>99</v>
      </c>
      <c r="C105" s="71">
        <f>'[9]bilat constant'!P111+('[9]unhcr oda constant'!P111*'[9]oda contribs constant'!$AG$105)+('[9]oda contribs constant'!$AH$105*'[9]unrwa oda constant'!P111)+('[9]oda contribs constant'!$AI$105*'[9]wfp oda constant adj'!P111)+('[9]eu multilat shares constant'!M$72*'[9]eu total ha constant'!P111)+'[9]Imputed CERF'!P111</f>
        <v>0.16451385933558504</v>
      </c>
      <c r="D105" s="71">
        <f>'[9]bilat constant'!Q111+('[9]unhcr oda constant'!Q111*'[9]oda contribs constant'!$AJ$105)+('[9]oda contribs constant'!$AK$105*'[9]unrwa oda constant'!Q111)+('[9]oda contribs constant'!$AL$105*'[9]wfp oda constant adj'!Q111)+('[9]eu multilat shares constant'!N$72*'[9]eu total ha constant'!Q111)+'[9]Imputed CERF'!Q111</f>
        <v>0.13200452284340947</v>
      </c>
      <c r="E105" s="71">
        <f>'[9]bilat constant'!R111+('[9]unhcr oda constant'!R111*'[9]oda contribs constant'!$AM$105)+('[9]oda contribs constant'!$AN$105*'[9]unrwa oda constant'!R111)+('[9]oda contribs constant'!$AO$105*'[9]wfp oda constant adj'!R111)+('[9]eu multilat shares constant'!O$72*'[9]eu total ha constant'!R111)+'[9]Imputed CERF'!R111</f>
        <v>0.47228611332363657</v>
      </c>
      <c r="F105" s="71">
        <f>'[9]bilat constant'!S111+('[9]unhcr oda constant'!S111*'[9]oda contribs constant'!$AP$105)+('[9]oda contribs constant'!$AQ$105*'[9]unrwa oda constant'!S111)+('[9]oda contribs constant'!$AR$105*'[9]wfp oda constant adj'!S111)+('[9]eu multilat shares constant'!P$72*'[9]eu total ha constant'!S111)+'[9]Imputed CERF'!S111</f>
        <v>0.06628692765835804</v>
      </c>
      <c r="G105" s="71">
        <f>'[9]bilat constant'!T111+('[9]unhcr oda constant'!T111*'[9]oda contribs constant'!$AS$105)+('[9]oda contribs constant'!$AT$105*'[9]unrwa oda constant'!T111)+('[9]oda contribs constant'!$AU$105*'[9]wfp oda constant adj'!T111)+('[9]eu multilat shares constant'!Q$72*'[9]eu total ha constant'!T111)+'[9]Imputed CERF'!T111</f>
        <v>0.025600895919367254</v>
      </c>
      <c r="H105" s="96">
        <f t="shared" si="2"/>
        <v>0.8606923190803564</v>
      </c>
      <c r="I105" s="74"/>
    </row>
    <row r="106" spans="1:9" ht="13.5">
      <c r="A106" s="7" t="s">
        <v>104</v>
      </c>
      <c r="B106" s="91" t="s">
        <v>99</v>
      </c>
      <c r="C106" s="71">
        <f>'[9]bilat constant'!P163+('[9]unhcr oda constant'!P163*'[9]oda contribs constant'!$AG$105)+('[9]oda contribs constant'!$AH$105*'[9]unrwa oda constant'!P163)+('[9]oda contribs constant'!$AI$105*'[9]wfp oda constant adj'!P163)+('[9]eu multilat shares constant'!M$72*'[9]eu total ha constant'!P163)+'[9]Imputed CERF'!P163</f>
        <v>0.5855060779270668</v>
      </c>
      <c r="D106" s="71">
        <f>'[9]bilat constant'!Q163+('[9]unhcr oda constant'!Q163*'[9]oda contribs constant'!$AJ$105)+('[9]oda contribs constant'!$AK$105*'[9]unrwa oda constant'!Q163)+('[9]oda contribs constant'!$AL$105*'[9]wfp oda constant adj'!Q163)+('[9]eu multilat shares constant'!N$72*'[9]eu total ha constant'!Q163)+'[9]Imputed CERF'!Q163</f>
        <v>0.09321631054066974</v>
      </c>
      <c r="E106" s="71">
        <f>'[9]bilat constant'!R163+('[9]unhcr oda constant'!R163*'[9]oda contribs constant'!$AM$105)+('[9]oda contribs constant'!$AN$105*'[9]unrwa oda constant'!R163)+('[9]oda contribs constant'!$AO$105*'[9]wfp oda constant adj'!R163)+('[9]eu multilat shares constant'!O$72*'[9]eu total ha constant'!R163)+'[9]Imputed CERF'!R163</f>
        <v>0.02340782164812269</v>
      </c>
      <c r="F106" s="71">
        <f>'[9]bilat constant'!S163+('[9]unhcr oda constant'!S163*'[9]oda contribs constant'!$AP$105)+('[9]oda contribs constant'!$AQ$105*'[9]unrwa oda constant'!S163)+('[9]oda contribs constant'!$AR$105*'[9]wfp oda constant adj'!S163)+('[9]eu multilat shares constant'!P$72*'[9]eu total ha constant'!S163)+'[9]Imputed CERF'!S163</f>
        <v>0.021464888191447623</v>
      </c>
      <c r="G106" s="71">
        <f>'[9]bilat constant'!T163+('[9]unhcr oda constant'!T163*'[9]oda contribs constant'!$AS$105)+('[9]oda contribs constant'!$AT$105*'[9]unrwa oda constant'!T163)+('[9]oda contribs constant'!$AU$105*'[9]wfp oda constant adj'!T163)+('[9]eu multilat shares constant'!Q$72*'[9]eu total ha constant'!T163)+'[9]Imputed CERF'!T163</f>
        <v>0.01680058794708476</v>
      </c>
      <c r="H106" s="96">
        <f aca="true" t="shared" si="3" ref="H106:H137">SUM(C106:G106)</f>
        <v>0.7403956862543916</v>
      </c>
      <c r="I106" s="74"/>
    </row>
    <row r="107" spans="1:9" ht="13.5">
      <c r="A107" s="7" t="s">
        <v>116</v>
      </c>
      <c r="B107" s="91" t="s">
        <v>99</v>
      </c>
      <c r="C107" s="71">
        <f>'[9]bilat constant'!P44+('[9]unhcr oda constant'!P44*'[9]oda contribs constant'!$AG$105)+('[9]oda contribs constant'!$AH$105*'[9]unrwa oda constant'!P44)+('[9]oda contribs constant'!$AI$105*'[9]wfp oda constant adj'!P44)+('[9]eu multilat shares constant'!M$72*'[9]eu total ha constant'!P44)+'[9]Imputed CERF'!P44</f>
        <v>0.03024402775450561</v>
      </c>
      <c r="D107" s="71">
        <f>'[9]bilat constant'!Q44+('[9]unhcr oda constant'!Q44*'[9]oda contribs constant'!$AJ$105)+('[9]oda contribs constant'!$AK$105*'[9]unrwa oda constant'!Q44)+('[9]oda contribs constant'!$AL$105*'[9]wfp oda constant adj'!Q44)+('[9]eu multilat shares constant'!N$72*'[9]eu total ha constant'!Q44)+'[9]Imputed CERF'!Q44</f>
        <v>0.585580965271432</v>
      </c>
      <c r="E107" s="71">
        <f>'[9]bilat constant'!R44+('[9]unhcr oda constant'!R44*'[9]oda contribs constant'!$AM$105)+('[9]oda contribs constant'!$AN$105*'[9]unrwa oda constant'!R44)+('[9]oda contribs constant'!$AO$105*'[9]wfp oda constant adj'!R44)+('[9]eu multilat shares constant'!O$72*'[9]eu total ha constant'!R44)+'[9]Imputed CERF'!R44</f>
        <v>0</v>
      </c>
      <c r="F107" s="71">
        <f>'[9]bilat constant'!S44+('[9]unhcr oda constant'!S44*'[9]oda contribs constant'!$AP$105)+('[9]oda contribs constant'!$AQ$105*'[9]unrwa oda constant'!S44)+('[9]oda contribs constant'!$AR$105*'[9]wfp oda constant adj'!S44)+('[9]eu multilat shares constant'!P$72*'[9]eu total ha constant'!S44)+'[9]Imputed CERF'!S44</f>
        <v>0</v>
      </c>
      <c r="G107" s="71">
        <f>'[9]bilat constant'!T44+('[9]unhcr oda constant'!T44*'[9]oda contribs constant'!$AS$105)+('[9]oda contribs constant'!$AT$105*'[9]unrwa oda constant'!T44)+('[9]oda contribs constant'!$AU$105*'[9]wfp oda constant adj'!T44)+('[9]eu multilat shares constant'!Q$72*'[9]eu total ha constant'!T44)+'[9]Imputed CERF'!T44</f>
        <v>0.09076738603564326</v>
      </c>
      <c r="H107" s="96">
        <f t="shared" si="3"/>
        <v>0.7065923790615809</v>
      </c>
      <c r="I107" s="74"/>
    </row>
    <row r="108" spans="1:9" ht="13.5">
      <c r="A108" s="7" t="s">
        <v>72</v>
      </c>
      <c r="B108" s="91" t="s">
        <v>99</v>
      </c>
      <c r="C108" s="71">
        <f>'[9]bilat constant'!P80+('[9]unhcr oda constant'!P80*'[9]oda contribs constant'!$AG$105)+('[9]oda contribs constant'!$AH$105*'[9]unrwa oda constant'!P80)+('[9]oda contribs constant'!$AI$105*'[9]wfp oda constant adj'!P80)+('[9]eu multilat shares constant'!M$72*'[9]eu total ha constant'!P80)+'[9]Imputed CERF'!P80</f>
        <v>0.018352860127242607</v>
      </c>
      <c r="D108" s="71">
        <f>'[9]bilat constant'!Q80+('[9]unhcr oda constant'!Q80*'[9]oda contribs constant'!$AJ$105)+('[9]oda contribs constant'!$AK$105*'[9]unrwa oda constant'!Q80)+('[9]oda contribs constant'!$AL$105*'[9]wfp oda constant adj'!Q80)+('[9]eu multilat shares constant'!N$72*'[9]eu total ha constant'!Q80)+'[9]Imputed CERF'!Q80</f>
        <v>0.05343177580344412</v>
      </c>
      <c r="E108" s="71">
        <f>'[9]bilat constant'!R80+('[9]unhcr oda constant'!R80*'[9]oda contribs constant'!$AM$105)+('[9]oda contribs constant'!$AN$105*'[9]unrwa oda constant'!R80)+('[9]oda contribs constant'!$AO$105*'[9]wfp oda constant adj'!R80)+('[9]eu multilat shares constant'!O$72*'[9]eu total ha constant'!R80)+'[9]Imputed CERF'!R80</f>
        <v>0.030558622929522574</v>
      </c>
      <c r="F108" s="71">
        <f>'[9]bilat constant'!S80+('[9]unhcr oda constant'!S80*'[9]oda contribs constant'!$AP$105)+('[9]oda contribs constant'!$AQ$105*'[9]unrwa oda constant'!S80)+('[9]oda contribs constant'!$AR$105*'[9]wfp oda constant adj'!S80)+('[9]eu multilat shares constant'!P$72*'[9]eu total ha constant'!S80)+'[9]Imputed CERF'!S80</f>
        <v>0.2774565188962992</v>
      </c>
      <c r="G108" s="71">
        <f>'[9]bilat constant'!T80+('[9]unhcr oda constant'!T80*'[9]oda contribs constant'!$AS$105)+('[9]oda contribs constant'!$AT$105*'[9]unrwa oda constant'!T80)+('[9]oda contribs constant'!$AU$105*'[9]wfp oda constant adj'!T80)+('[9]eu multilat shares constant'!Q$72*'[9]eu total ha constant'!T80)+'[9]Imputed CERF'!T80</f>
        <v>0.25133687968082874</v>
      </c>
      <c r="H108" s="96">
        <f t="shared" si="3"/>
        <v>0.6311366574373372</v>
      </c>
      <c r="I108" s="74"/>
    </row>
    <row r="109" spans="1:9" ht="13.5">
      <c r="A109" s="7" t="s">
        <v>64</v>
      </c>
      <c r="B109" s="91" t="s">
        <v>99</v>
      </c>
      <c r="C109" s="71">
        <f>'[9]bilat constant'!P154+('[9]unhcr oda constant'!P154*'[9]oda contribs constant'!$AG$105)+('[9]oda contribs constant'!$AH$105*'[9]unrwa oda constant'!P154)+('[9]oda contribs constant'!$AI$105*'[9]wfp oda constant adj'!P154)+('[9]eu multilat shares constant'!M$72*'[9]eu total ha constant'!P154)+'[9]Imputed CERF'!P154</f>
        <v>0.2026491469056749</v>
      </c>
      <c r="D109" s="71">
        <f>'[9]bilat constant'!Q154+('[9]unhcr oda constant'!Q154*'[9]oda contribs constant'!$AJ$105)+('[9]oda contribs constant'!$AK$105*'[9]unrwa oda constant'!Q154)+('[9]oda contribs constant'!$AL$105*'[9]wfp oda constant adj'!Q154)+('[9]eu multilat shares constant'!N$72*'[9]eu total ha constant'!Q154)+'[9]Imputed CERF'!Q154</f>
        <v>0.23154891711876746</v>
      </c>
      <c r="E109" s="71">
        <f>'[9]bilat constant'!R154+('[9]unhcr oda constant'!R154*'[9]oda contribs constant'!$AM$105)+('[9]oda contribs constant'!$AN$105*'[9]unrwa oda constant'!R154)+('[9]oda contribs constant'!$AO$105*'[9]wfp oda constant adj'!R154)+('[9]eu multilat shares constant'!O$72*'[9]eu total ha constant'!R154)+'[9]Imputed CERF'!R154</f>
        <v>0.11002199798492975</v>
      </c>
      <c r="F109" s="71">
        <f>'[9]bilat constant'!S154+('[9]unhcr oda constant'!S154*'[9]oda contribs constant'!$AP$105)+('[9]oda contribs constant'!$AQ$105*'[9]unrwa oda constant'!S154)+('[9]oda contribs constant'!$AR$105*'[9]wfp oda constant adj'!S154)+('[9]eu multilat shares constant'!P$72*'[9]eu total ha constant'!S154)+'[9]Imputed CERF'!S154</f>
        <v>0.0019513534719497838</v>
      </c>
      <c r="G109" s="71">
        <f>'[9]bilat constant'!T154+('[9]unhcr oda constant'!T154*'[9]oda contribs constant'!$AS$105)+('[9]oda contribs constant'!$AT$105*'[9]unrwa oda constant'!T154)+('[9]oda contribs constant'!$AU$105*'[9]wfp oda constant adj'!T154)+('[9]eu multilat shares constant'!Q$72*'[9]eu total ha constant'!T154)+'[9]Imputed CERF'!T154</f>
        <v>0.07586687198152167</v>
      </c>
      <c r="H109" s="96">
        <f t="shared" si="3"/>
        <v>0.6220382874628435</v>
      </c>
      <c r="I109" s="74"/>
    </row>
    <row r="110" spans="1:9" ht="13.5">
      <c r="A110" s="7" t="s">
        <v>129</v>
      </c>
      <c r="B110" s="91" t="s">
        <v>99</v>
      </c>
      <c r="C110" s="71">
        <f>'[9]bilat constant'!P53+('[9]unhcr oda constant'!P53*'[9]oda contribs constant'!$AG$105)+('[9]oda contribs constant'!$AH$105*'[9]unrwa oda constant'!P53)+('[9]oda contribs constant'!$AI$105*'[9]wfp oda constant adj'!P53)+('[9]eu multilat shares constant'!M$72*'[9]eu total ha constant'!P53)+'[9]Imputed CERF'!P53</f>
        <v>0</v>
      </c>
      <c r="D110" s="71">
        <f>'[9]bilat constant'!Q53+('[9]unhcr oda constant'!Q53*'[9]oda contribs constant'!$AJ$105)+('[9]oda contribs constant'!$AK$105*'[9]unrwa oda constant'!Q53)+('[9]oda contribs constant'!$AL$105*'[9]wfp oda constant adj'!Q53)+('[9]eu multilat shares constant'!N$72*'[9]eu total ha constant'!Q53)+'[9]Imputed CERF'!Q53</f>
        <v>0</v>
      </c>
      <c r="E110" s="71">
        <f>'[9]bilat constant'!R53+('[9]unhcr oda constant'!R53*'[9]oda contribs constant'!$AM$105)+('[9]oda contribs constant'!$AN$105*'[9]unrwa oda constant'!R53)+('[9]oda contribs constant'!$AO$105*'[9]wfp oda constant adj'!R53)+('[9]eu multilat shares constant'!O$72*'[9]eu total ha constant'!R53)+'[9]Imputed CERF'!R53</f>
        <v>0</v>
      </c>
      <c r="F110" s="71">
        <f>'[9]bilat constant'!S53+('[9]unhcr oda constant'!S53*'[9]oda contribs constant'!$AP$105)+('[9]oda contribs constant'!$AQ$105*'[9]unrwa oda constant'!S53)+('[9]oda contribs constant'!$AR$105*'[9]wfp oda constant adj'!S53)+('[9]eu multilat shares constant'!P$72*'[9]eu total ha constant'!S53)+'[9]Imputed CERF'!S53</f>
        <v>0.40199814192810684</v>
      </c>
      <c r="G110" s="71">
        <f>'[9]bilat constant'!T53+('[9]unhcr oda constant'!T53*'[9]oda contribs constant'!$AS$105)+('[9]oda contribs constant'!$AT$105*'[9]unrwa oda constant'!T53)+('[9]oda contribs constant'!$AU$105*'[9]wfp oda constant adj'!T53)+('[9]eu multilat shares constant'!Q$72*'[9]eu total ha constant'!T53)+'[9]Imputed CERF'!T53</f>
        <v>0.20338299890871003</v>
      </c>
      <c r="H110" s="96">
        <f t="shared" si="3"/>
        <v>0.6053811408368168</v>
      </c>
      <c r="I110" s="74"/>
    </row>
    <row r="111" spans="1:9" ht="13.5">
      <c r="A111" s="7" t="s">
        <v>103</v>
      </c>
      <c r="B111" s="91" t="s">
        <v>99</v>
      </c>
      <c r="C111" s="71">
        <f>'[9]bilat constant'!P125+('[9]unhcr oda constant'!P125*'[9]oda contribs constant'!$AG$105)+('[9]oda contribs constant'!$AH$105*'[9]unrwa oda constant'!P125)+('[9]oda contribs constant'!$AI$105*'[9]wfp oda constant adj'!P125)+('[9]eu multilat shares constant'!M$72*'[9]eu total ha constant'!P125)+'[9]Imputed CERF'!P125</f>
        <v>0.208624383763376</v>
      </c>
      <c r="D111" s="71">
        <f>'[9]bilat constant'!Q125+('[9]unhcr oda constant'!Q125*'[9]oda contribs constant'!$AJ$105)+('[9]oda contribs constant'!$AK$105*'[9]unrwa oda constant'!Q125)+('[9]oda contribs constant'!$AL$105*'[9]wfp oda constant adj'!Q125)+('[9]eu multilat shares constant'!N$72*'[9]eu total ha constant'!Q125)+'[9]Imputed CERF'!Q125</f>
        <v>0</v>
      </c>
      <c r="E111" s="71">
        <f>'[9]bilat constant'!R125+('[9]unhcr oda constant'!R125*'[9]oda contribs constant'!$AM$105)+('[9]oda contribs constant'!$AN$105*'[9]unrwa oda constant'!R125)+('[9]oda contribs constant'!$AO$105*'[9]wfp oda constant adj'!R125)+('[9]eu multilat shares constant'!O$72*'[9]eu total ha constant'!R125)+'[9]Imputed CERF'!R125</f>
        <v>0.09808453776401413</v>
      </c>
      <c r="F111" s="71">
        <f>'[9]bilat constant'!S125+('[9]unhcr oda constant'!S125*'[9]oda contribs constant'!$AP$105)+('[9]oda contribs constant'!$AQ$105*'[9]unrwa oda constant'!S125)+('[9]oda contribs constant'!$AR$105*'[9]wfp oda constant adj'!S125)+('[9]eu multilat shares constant'!P$72*'[9]eu total ha constant'!S125)+'[9]Imputed CERF'!S125</f>
        <v>0</v>
      </c>
      <c r="G111" s="71">
        <f>'[9]bilat constant'!T125+('[9]unhcr oda constant'!T125*'[9]oda contribs constant'!$AS$105)+('[9]oda contribs constant'!$AT$105*'[9]unrwa oda constant'!T125)+('[9]oda contribs constant'!$AU$105*'[9]wfp oda constant adj'!T125)+('[9]eu multilat shares constant'!Q$72*'[9]eu total ha constant'!T125)+'[9]Imputed CERF'!T125</f>
        <v>0.2151399410068405</v>
      </c>
      <c r="H111" s="96">
        <f t="shared" si="3"/>
        <v>0.5218488625342307</v>
      </c>
      <c r="I111" s="74"/>
    </row>
    <row r="112" spans="1:9" ht="13.5">
      <c r="A112" s="7" t="s">
        <v>15</v>
      </c>
      <c r="B112" s="91" t="s">
        <v>99</v>
      </c>
      <c r="C112" s="71">
        <f>'[9]bilat constant'!P132+('[9]unhcr oda constant'!P132*'[9]oda contribs constant'!$AG$105)+('[9]oda contribs constant'!$AH$105*'[9]unrwa oda constant'!P132)+('[9]oda contribs constant'!$AI$105*'[9]wfp oda constant adj'!P132)+('[9]eu multilat shares constant'!M$72*'[9]eu total ha constant'!P132)+'[9]Imputed CERF'!P132</f>
        <v>0.3850314259685472</v>
      </c>
      <c r="D112" s="71">
        <f>'[9]bilat constant'!Q132+('[9]unhcr oda constant'!Q132*'[9]oda contribs constant'!$AJ$105)+('[9]oda contribs constant'!$AK$105*'[9]unrwa oda constant'!Q132)+('[9]oda contribs constant'!$AL$105*'[9]wfp oda constant adj'!Q132)+('[9]eu multilat shares constant'!N$72*'[9]eu total ha constant'!Q132)+'[9]Imputed CERF'!Q132</f>
        <v>0.012984051427220604</v>
      </c>
      <c r="E112" s="71">
        <f>'[9]bilat constant'!R132+('[9]unhcr oda constant'!R132*'[9]oda contribs constant'!$AM$105)+('[9]oda contribs constant'!$AN$105*'[9]unrwa oda constant'!R132)+('[9]oda contribs constant'!$AO$105*'[9]wfp oda constant adj'!R132)+('[9]eu multilat shares constant'!O$72*'[9]eu total ha constant'!R132)+'[9]Imputed CERF'!R132</f>
        <v>0.11636942094559877</v>
      </c>
      <c r="F112" s="71">
        <f>'[9]bilat constant'!S132+('[9]unhcr oda constant'!S132*'[9]oda contribs constant'!$AP$105)+('[9]oda contribs constant'!$AQ$105*'[9]unrwa oda constant'!S132)+('[9]oda contribs constant'!$AR$105*'[9]wfp oda constant adj'!S132)+('[9]eu multilat shares constant'!P$72*'[9]eu total ha constant'!S132)+'[9]Imputed CERF'!S132</f>
        <v>0</v>
      </c>
      <c r="G112" s="71">
        <f>'[9]bilat constant'!T132+('[9]unhcr oda constant'!T132*'[9]oda contribs constant'!$AS$105)+('[9]oda contribs constant'!$AT$105*'[9]unrwa oda constant'!T132)+('[9]oda contribs constant'!$AU$105*'[9]wfp oda constant adj'!T132)+('[9]eu multilat shares constant'!Q$72*'[9]eu total ha constant'!T132)+'[9]Imputed CERF'!T132</f>
        <v>0</v>
      </c>
      <c r="H112" s="96">
        <f t="shared" si="3"/>
        <v>0.5143848983413666</v>
      </c>
      <c r="I112" s="74"/>
    </row>
    <row r="113" spans="1:9" ht="13.5">
      <c r="A113" s="7" t="s">
        <v>171</v>
      </c>
      <c r="B113" s="91" t="s">
        <v>99</v>
      </c>
      <c r="C113" s="71">
        <f>'[9]bilat constant'!P115+('[9]unhcr oda constant'!P115*'[9]oda contribs constant'!$AG$105)+('[9]oda contribs constant'!$AH$105*'[9]unrwa oda constant'!P115)+('[9]oda contribs constant'!$AI$105*'[9]wfp oda constant adj'!P115)+('[9]eu multilat shares constant'!M$72*'[9]eu total ha constant'!P115)+'[9]Imputed CERF'!P115</f>
        <v>0.007741991605593372</v>
      </c>
      <c r="D113" s="71">
        <f>'[9]bilat constant'!Q115+('[9]unhcr oda constant'!Q115*'[9]oda contribs constant'!$AJ$105)+('[9]oda contribs constant'!$AK$105*'[9]unrwa oda constant'!Q115)+('[9]oda contribs constant'!$AL$105*'[9]wfp oda constant adj'!Q115)+('[9]eu multilat shares constant'!N$72*'[9]eu total ha constant'!Q115)+'[9]Imputed CERF'!Q115</f>
        <v>0.021874310956754475</v>
      </c>
      <c r="E113" s="71">
        <f>'[9]bilat constant'!R115+('[9]unhcr oda constant'!R115*'[9]oda contribs constant'!$AM$105)+('[9]oda contribs constant'!$AN$105*'[9]unrwa oda constant'!R115)+('[9]oda contribs constant'!$AO$105*'[9]wfp oda constant adj'!R115)+('[9]eu multilat shares constant'!O$72*'[9]eu total ha constant'!R115)+'[9]Imputed CERF'!R115</f>
        <v>0.03229912462299436</v>
      </c>
      <c r="F113" s="71">
        <f>'[9]bilat constant'!S115+('[9]unhcr oda constant'!S115*'[9]oda contribs constant'!$AP$105)+('[9]oda contribs constant'!$AQ$105*'[9]unrwa oda constant'!S115)+('[9]oda contribs constant'!$AR$105*'[9]wfp oda constant adj'!S115)+('[9]eu multilat shares constant'!P$72*'[9]eu total ha constant'!S115)+'[9]Imputed CERF'!S115</f>
        <v>0.16215556127397507</v>
      </c>
      <c r="G113" s="71">
        <f>'[9]bilat constant'!T115+('[9]unhcr oda constant'!T115*'[9]oda contribs constant'!$AS$105)+('[9]oda contribs constant'!$AT$105*'[9]unrwa oda constant'!T115)+('[9]oda contribs constant'!$AU$105*'[9]wfp oda constant adj'!T115)+('[9]eu multilat shares constant'!Q$72*'[9]eu total ha constant'!T115)+'[9]Imputed CERF'!T115</f>
        <v>0.27427367177497364</v>
      </c>
      <c r="H113" s="96">
        <f t="shared" si="3"/>
        <v>0.4983446602342909</v>
      </c>
      <c r="I113" s="74"/>
    </row>
    <row r="114" spans="1:9" ht="13.5">
      <c r="A114" s="7" t="s">
        <v>198</v>
      </c>
      <c r="B114" s="91" t="s">
        <v>99</v>
      </c>
      <c r="C114" s="71">
        <f>'[9]bilat constant'!P179+('[9]unhcr oda constant'!P179*'[9]oda contribs constant'!$AG$105)+('[9]oda contribs constant'!$AH$105*'[9]unrwa oda constant'!P179)+('[9]oda contribs constant'!$AI$105*'[9]wfp oda constant adj'!P179)+('[9]eu multilat shares constant'!M$72*'[9]eu total ha constant'!P179)+'[9]Imputed CERF'!P179</f>
        <v>0.06205525909689322</v>
      </c>
      <c r="D114" s="71">
        <f>'[9]bilat constant'!Q179+('[9]unhcr oda constant'!Q179*'[9]oda contribs constant'!$AJ$105)+('[9]oda contribs constant'!$AK$105*'[9]unrwa oda constant'!Q179)+('[9]oda contribs constant'!$AL$105*'[9]wfp oda constant adj'!Q179)+('[9]eu multilat shares constant'!N$72*'[9]eu total ha constant'!Q179)+'[9]Imputed CERF'!Q179</f>
        <v>0.0066238894373149065</v>
      </c>
      <c r="E114" s="71">
        <f>'[9]bilat constant'!R179+('[9]unhcr oda constant'!R179*'[9]oda contribs constant'!$AM$105)+('[9]oda contribs constant'!$AN$105*'[9]unrwa oda constant'!R179)+('[9]oda contribs constant'!$AO$105*'[9]wfp oda constant adj'!R179)+('[9]eu multilat shares constant'!O$72*'[9]eu total ha constant'!R179)+'[9]Imputed CERF'!R179</f>
        <v>0.1851778965836628</v>
      </c>
      <c r="F114" s="71">
        <f>'[9]bilat constant'!S179+('[9]unhcr oda constant'!S179*'[9]oda contribs constant'!$AP$105)+('[9]oda contribs constant'!$AQ$105*'[9]unrwa oda constant'!S179)+('[9]oda contribs constant'!$AR$105*'[9]wfp oda constant adj'!S179)+('[9]eu multilat shares constant'!P$72*'[9]eu total ha constant'!S179)+'[9]Imputed CERF'!S179</f>
        <v>0.18947024534481088</v>
      </c>
      <c r="G114" s="71">
        <f>'[9]bilat constant'!T179+('[9]unhcr oda constant'!T179*'[9]oda contribs constant'!$AS$105)+('[9]oda contribs constant'!$AT$105*'[9]unrwa oda constant'!T179)+('[9]oda contribs constant'!$AU$105*'[9]wfp oda constant adj'!T179)+('[9]eu multilat shares constant'!Q$72*'[9]eu total ha constant'!T179)+'[9]Imputed CERF'!T179</f>
        <v>0.04607763975571658</v>
      </c>
      <c r="H114" s="96">
        <f t="shared" si="3"/>
        <v>0.48940493021839837</v>
      </c>
      <c r="I114" s="74"/>
    </row>
    <row r="115" spans="1:9" ht="13.5">
      <c r="A115" s="7" t="s">
        <v>138</v>
      </c>
      <c r="B115" s="91" t="s">
        <v>99</v>
      </c>
      <c r="C115" s="71">
        <f>'[9]bilat constant'!P106+('[9]unhcr oda constant'!P106*'[9]oda contribs constant'!$AG$105)+('[9]oda contribs constant'!$AH$105*'[9]unrwa oda constant'!P106)+('[9]oda contribs constant'!$AI$105*'[9]wfp oda constant adj'!P106)+('[9]eu multilat shares constant'!M$72*'[9]eu total ha constant'!P106)+'[9]Imputed CERF'!P106</f>
        <v>0.3554708951089479</v>
      </c>
      <c r="D115" s="71">
        <f>'[9]bilat constant'!Q106+('[9]unhcr oda constant'!Q106*'[9]oda contribs constant'!$AJ$105)+('[9]oda contribs constant'!$AK$105*'[9]unrwa oda constant'!Q106)+('[9]oda contribs constant'!$AL$105*'[9]wfp oda constant adj'!Q106)+('[9]eu multilat shares constant'!N$72*'[9]eu total ha constant'!Q106)+'[9]Imputed CERF'!Q106</f>
        <v>0.017312068569627474</v>
      </c>
      <c r="E115" s="71">
        <f>'[9]bilat constant'!R106+('[9]unhcr oda constant'!R106*'[9]oda contribs constant'!$AM$105)+('[9]oda contribs constant'!$AN$105*'[9]unrwa oda constant'!R106)+('[9]oda contribs constant'!$AO$105*'[9]wfp oda constant adj'!R106)+('[9]eu multilat shares constant'!O$72*'[9]eu total ha constant'!R106)+'[9]Imputed CERF'!R106</f>
        <v>0.07616907552802828</v>
      </c>
      <c r="F115" s="71">
        <f>'[9]bilat constant'!S106+('[9]unhcr oda constant'!S106*'[9]oda contribs constant'!$AP$105)+('[9]oda contribs constant'!$AQ$105*'[9]unrwa oda constant'!S106)+('[9]oda contribs constant'!$AR$105*'[9]wfp oda constant adj'!S106)+('[9]eu multilat shares constant'!P$72*'[9]eu total ha constant'!S106)+'[9]Imputed CERF'!S106</f>
        <v>0.034212607823668674</v>
      </c>
      <c r="G115" s="71">
        <f>'[9]bilat constant'!T106+('[9]unhcr oda constant'!T106*'[9]oda contribs constant'!$AS$105)+('[9]oda contribs constant'!$AT$105*'[9]unrwa oda constant'!T106)+('[9]oda contribs constant'!$AU$105*'[9]wfp oda constant adj'!T106)+('[9]eu multilat shares constant'!Q$72*'[9]eu total ha constant'!T106)+'[9]Imputed CERF'!T106</f>
        <v>0</v>
      </c>
      <c r="H115" s="96">
        <f t="shared" si="3"/>
        <v>0.48316464703027234</v>
      </c>
      <c r="I115" s="74"/>
    </row>
    <row r="116" spans="1:9" ht="13.5">
      <c r="A116" s="7" t="s">
        <v>50</v>
      </c>
      <c r="B116" s="91" t="s">
        <v>99</v>
      </c>
      <c r="C116" s="71">
        <f>'[9]bilat constant'!P47+('[9]unhcr oda constant'!P47*'[9]oda contribs constant'!$AG$105)+('[9]oda contribs constant'!$AH$105*'[9]unrwa oda constant'!P47)+('[9]oda contribs constant'!$AI$105*'[9]wfp oda constant adj'!P47)+('[9]eu multilat shares constant'!M$72*'[9]eu total ha constant'!P47)+'[9]Imputed CERF'!P47</f>
        <v>0.1453137201537135</v>
      </c>
      <c r="D116" s="71">
        <f>'[9]bilat constant'!Q47+('[9]unhcr oda constant'!Q47*'[9]oda contribs constant'!$AJ$105)+('[9]oda contribs constant'!$AK$105*'[9]unrwa oda constant'!Q47)+('[9]oda contribs constant'!$AL$105*'[9]wfp oda constant adj'!Q47)+('[9]eu multilat shares constant'!N$72*'[9]eu total ha constant'!Q47)+'[9]Imputed CERF'!Q47</f>
        <v>0.1709566771250713</v>
      </c>
      <c r="E116" s="71">
        <f>'[9]bilat constant'!R47+('[9]unhcr oda constant'!R47*'[9]oda contribs constant'!$AM$105)+('[9]oda contribs constant'!$AN$105*'[9]unrwa oda constant'!R47)+('[9]oda contribs constant'!$AO$105*'[9]wfp oda constant adj'!R47)+('[9]eu multilat shares constant'!O$72*'[9]eu total ha constant'!R47)+'[9]Imputed CERF'!R47</f>
        <v>0.023273884189119753</v>
      </c>
      <c r="F116" s="71">
        <f>'[9]bilat constant'!S47+('[9]unhcr oda constant'!S47*'[9]oda contribs constant'!$AP$105)+('[9]oda contribs constant'!$AQ$105*'[9]unrwa oda constant'!S47)+('[9]oda contribs constant'!$AR$105*'[9]wfp oda constant adj'!S47)+('[9]eu multilat shares constant'!P$72*'[9]eu total ha constant'!S47)+'[9]Imputed CERF'!S47</f>
        <v>0.09226823368615866</v>
      </c>
      <c r="G116" s="71">
        <f>'[9]bilat constant'!T47+('[9]unhcr oda constant'!T47*'[9]oda contribs constant'!$AS$105)+('[9]oda contribs constant'!$AT$105*'[9]unrwa oda constant'!T47)+('[9]oda contribs constant'!$AU$105*'[9]wfp oda constant adj'!T47)+('[9]eu multilat shares constant'!Q$72*'[9]eu total ha constant'!T47)+'[9]Imputed CERF'!T47</f>
        <v>0</v>
      </c>
      <c r="H116" s="96">
        <f t="shared" si="3"/>
        <v>0.4318125151540632</v>
      </c>
      <c r="I116" s="74"/>
    </row>
    <row r="117" spans="1:9" ht="13.5">
      <c r="A117" s="7" t="s">
        <v>152</v>
      </c>
      <c r="B117" s="91" t="s">
        <v>99</v>
      </c>
      <c r="C117" s="71">
        <f>'[9]bilat constant'!P33+('[9]unhcr oda constant'!P33*'[9]oda contribs constant'!$AG$105)+('[9]oda contribs constant'!$AH$105*'[9]unrwa oda constant'!P33)+('[9]oda contribs constant'!$AI$105*'[9]wfp oda constant adj'!P33)+('[9]eu multilat shares constant'!M$72*'[9]eu total ha constant'!P33)+'[9]Imputed CERF'!P33</f>
        <v>0.1625538105389988</v>
      </c>
      <c r="D117" s="71">
        <f>'[9]bilat constant'!Q33+('[9]unhcr oda constant'!Q33*'[9]oda contribs constant'!$AJ$105)+('[9]oda contribs constant'!$AK$105*'[9]unrwa oda constant'!Q33)+('[9]oda contribs constant'!$AL$105*'[9]wfp oda constant adj'!Q33)+('[9]eu multilat shares constant'!N$72*'[9]eu total ha constant'!Q33)+'[9]Imputed CERF'!Q33</f>
        <v>0.03208511356399177</v>
      </c>
      <c r="E117" s="71">
        <f>'[9]bilat constant'!R33+('[9]unhcr oda constant'!R33*'[9]oda contribs constant'!$AM$105)+('[9]oda contribs constant'!$AN$105*'[9]unrwa oda constant'!R33)+('[9]oda contribs constant'!$AO$105*'[9]wfp oda constant adj'!R33)+('[9]eu multilat shares constant'!O$72*'[9]eu total ha constant'!R33)+'[9]Imputed CERF'!R33</f>
        <v>0.15488307892172784</v>
      </c>
      <c r="F117" s="71">
        <f>'[9]bilat constant'!S33+('[9]unhcr oda constant'!S33*'[9]oda contribs constant'!$AP$105)+('[9]oda contribs constant'!$AQ$105*'[9]unrwa oda constant'!S33)+('[9]oda contribs constant'!$AR$105*'[9]wfp oda constant adj'!S33)+('[9]eu multilat shares constant'!P$72*'[9]eu total ha constant'!S33)+'[9]Imputed CERF'!S33</f>
        <v>0.021681705243886486</v>
      </c>
      <c r="G117" s="71">
        <f>'[9]bilat constant'!T33+('[9]unhcr oda constant'!T33*'[9]oda contribs constant'!$AS$105)+('[9]oda contribs constant'!$AT$105*'[9]unrwa oda constant'!T33)+('[9]oda contribs constant'!$AU$105*'[9]wfp oda constant adj'!T33)+('[9]eu multilat shares constant'!Q$72*'[9]eu total ha constant'!T33)+'[9]Imputed CERF'!T33</f>
        <v>0.05120179183873451</v>
      </c>
      <c r="H117" s="96">
        <f t="shared" si="3"/>
        <v>0.4224055001073394</v>
      </c>
      <c r="I117" s="74"/>
    </row>
    <row r="118" spans="1:9" ht="13.5">
      <c r="A118" s="7" t="s">
        <v>154</v>
      </c>
      <c r="B118" s="91" t="s">
        <v>99</v>
      </c>
      <c r="C118" s="71">
        <f>'[9]bilat constant'!P19+('[9]unhcr oda constant'!P19*'[9]oda contribs constant'!$AG$105)+('[9]oda contribs constant'!$AH$105*'[9]unrwa oda constant'!P19)+('[9]oda contribs constant'!$AI$105*'[9]wfp oda constant adj'!P19)+('[9]eu multilat shares constant'!M$72*'[9]eu total ha constant'!P19)+'[9]Imputed CERF'!P19</f>
        <v>0.1279614205249766</v>
      </c>
      <c r="D118" s="71">
        <f>'[9]bilat constant'!Q19+('[9]unhcr oda constant'!Q19*'[9]oda contribs constant'!$AJ$105)+('[9]oda contribs constant'!$AK$105*'[9]unrwa oda constant'!Q19)+('[9]oda contribs constant'!$AL$105*'[9]wfp oda constant adj'!Q19)+('[9]eu multilat shares constant'!N$72*'[9]eu total ha constant'!Q19)+'[9]Imputed CERF'!Q19</f>
        <v>0.017111714379730174</v>
      </c>
      <c r="E118" s="71">
        <f>'[9]bilat constant'!R19+('[9]unhcr oda constant'!R19*'[9]oda contribs constant'!$AM$105)+('[9]oda contribs constant'!$AN$105*'[9]unrwa oda constant'!R19)+('[9]oda contribs constant'!$AO$105*'[9]wfp oda constant adj'!R19)+('[9]eu multilat shares constant'!O$72*'[9]eu total ha constant'!R19)+'[9]Imputed CERF'!R19</f>
        <v>0.1837089964274115</v>
      </c>
      <c r="F118" s="71">
        <f>'[9]bilat constant'!S19+('[9]unhcr oda constant'!S19*'[9]oda contribs constant'!$AP$105)+('[9]oda contribs constant'!$AQ$105*'[9]unrwa oda constant'!S19)+('[9]oda contribs constant'!$AR$105*'[9]wfp oda constant adj'!S19)+('[9]eu multilat shares constant'!P$72*'[9]eu total ha constant'!S19)+'[9]Imputed CERF'!S19</f>
        <v>0.036425264809729296</v>
      </c>
      <c r="G118" s="71">
        <f>'[9]bilat constant'!T19+('[9]unhcr oda constant'!T19*'[9]oda contribs constant'!$AS$105)+('[9]oda contribs constant'!$AT$105*'[9]unrwa oda constant'!T19)+('[9]oda contribs constant'!$AU$105*'[9]wfp oda constant adj'!T19)+('[9]eu multilat shares constant'!Q$72*'[9]eu total ha constant'!T19)+'[9]Imputed CERF'!T19</f>
        <v>0.03546790788829005</v>
      </c>
      <c r="H118" s="96">
        <f t="shared" si="3"/>
        <v>0.4006753040301377</v>
      </c>
      <c r="I118" s="74"/>
    </row>
    <row r="119" spans="1:9" ht="13.5">
      <c r="A119" s="7" t="s">
        <v>186</v>
      </c>
      <c r="B119" s="91" t="s">
        <v>99</v>
      </c>
      <c r="C119" s="71">
        <f>'[9]bilat constant'!P135+('[9]unhcr oda constant'!P135*'[9]oda contribs constant'!$AG$105)+('[9]oda contribs constant'!$AH$105*'[9]unrwa oda constant'!P135)+('[9]oda contribs constant'!$AI$105*'[9]wfp oda constant adj'!P135)+('[9]eu multilat shares constant'!M$72*'[9]eu total ha constant'!P135)+'[9]Imputed CERF'!P135</f>
        <v>0</v>
      </c>
      <c r="D119" s="71">
        <f>'[9]bilat constant'!Q135+('[9]unhcr oda constant'!Q135*'[9]oda contribs constant'!$AJ$105)+('[9]oda contribs constant'!$AK$105*'[9]unrwa oda constant'!Q135)+('[9]oda contribs constant'!$AL$105*'[9]wfp oda constant adj'!Q135)+('[9]eu multilat shares constant'!N$72*'[9]eu total ha constant'!Q135)+'[9]Imputed CERF'!Q135</f>
        <v>0.18177671998108846</v>
      </c>
      <c r="E119" s="71">
        <f>'[9]bilat constant'!R135+('[9]unhcr oda constant'!R135*'[9]oda contribs constant'!$AM$105)+('[9]oda contribs constant'!$AN$105*'[9]unrwa oda constant'!R135)+('[9]oda contribs constant'!$AO$105*'[9]wfp oda constant adj'!R135)+('[9]eu multilat shares constant'!O$72*'[9]eu total ha constant'!R135)+'[9]Imputed CERF'!R135</f>
        <v>0.09309553675647901</v>
      </c>
      <c r="F119" s="71">
        <f>'[9]bilat constant'!S135+('[9]unhcr oda constant'!S135*'[9]oda contribs constant'!$AP$105)+('[9]oda contribs constant'!$AQ$105*'[9]unrwa oda constant'!S135)+('[9]oda contribs constant'!$AR$105*'[9]wfp oda constant adj'!S135)+('[9]eu multilat shares constant'!P$72*'[9]eu total ha constant'!S135)+'[9]Imputed CERF'!S135</f>
        <v>0.10905268743794388</v>
      </c>
      <c r="G119" s="71">
        <f>'[9]bilat constant'!T135+('[9]unhcr oda constant'!T135*'[9]oda contribs constant'!$AS$105)+('[9]oda contribs constant'!$AT$105*'[9]unrwa oda constant'!T135)+('[9]oda contribs constant'!$AU$105*'[9]wfp oda constant adj'!T135)+('[9]eu multilat shares constant'!Q$72*'[9]eu total ha constant'!T135)+'[9]Imputed CERF'!T135</f>
        <v>0</v>
      </c>
      <c r="H119" s="96">
        <f t="shared" si="3"/>
        <v>0.3839249441755114</v>
      </c>
      <c r="I119" s="74"/>
    </row>
    <row r="120" spans="1:9" ht="13.5">
      <c r="A120" s="7" t="s">
        <v>110</v>
      </c>
      <c r="B120" s="91" t="s">
        <v>99</v>
      </c>
      <c r="C120" s="71">
        <f>'[9]bilat constant'!P166+('[9]unhcr oda constant'!P166*'[9]oda contribs constant'!$AG$105)+('[9]oda contribs constant'!$AH$105*'[9]unrwa oda constant'!P166)+('[9]oda contribs constant'!$AI$105*'[9]wfp oda constant adj'!P166)+('[9]eu multilat shares constant'!M$72*'[9]eu total ha constant'!P166)+'[9]Imputed CERF'!P166</f>
        <v>0.12245142944507151</v>
      </c>
      <c r="D120" s="71">
        <f>'[9]bilat constant'!Q166+('[9]unhcr oda constant'!Q166*'[9]oda contribs constant'!$AJ$105)+('[9]oda contribs constant'!$AK$105*'[9]unrwa oda constant'!Q166)+('[9]oda contribs constant'!$AL$105*'[9]wfp oda constant adj'!Q166)+('[9]eu multilat shares constant'!N$72*'[9]eu total ha constant'!Q166)+'[9]Imputed CERF'!Q166</f>
        <v>0.08110283707974263</v>
      </c>
      <c r="E120" s="71">
        <f>'[9]bilat constant'!R166+('[9]unhcr oda constant'!R166*'[9]oda contribs constant'!$AM$105)+('[9]oda contribs constant'!$AN$105*'[9]unrwa oda constant'!R166)+('[9]oda contribs constant'!$AO$105*'[9]wfp oda constant adj'!R166)+('[9]eu multilat shares constant'!O$72*'[9]eu total ha constant'!R166)+'[9]Imputed CERF'!R166</f>
        <v>0</v>
      </c>
      <c r="F120" s="71">
        <f>'[9]bilat constant'!S166+('[9]unhcr oda constant'!S166*'[9]oda contribs constant'!$AP$105)+('[9]oda contribs constant'!$AQ$105*'[9]unrwa oda constant'!S166)+('[9]oda contribs constant'!$AR$105*'[9]wfp oda constant adj'!S166)+('[9]eu multilat shares constant'!P$72*'[9]eu total ha constant'!S166)+'[9]Imputed CERF'!S166</f>
        <v>0.014968015922855045</v>
      </c>
      <c r="G120" s="71">
        <f>'[9]bilat constant'!T166+('[9]unhcr oda constant'!T166*'[9]oda contribs constant'!$AS$105)+('[9]oda contribs constant'!$AT$105*'[9]unrwa oda constant'!T166)+('[9]oda contribs constant'!$AU$105*'[9]wfp oda constant adj'!T166)+('[9]eu multilat shares constant'!Q$72*'[9]eu total ha constant'!T166)+'[9]Imputed CERF'!T166</f>
        <v>0.13583823404372194</v>
      </c>
      <c r="H120" s="96">
        <f t="shared" si="3"/>
        <v>0.3543605164913911</v>
      </c>
      <c r="I120" s="74"/>
    </row>
    <row r="121" spans="1:9" ht="13.5">
      <c r="A121" s="7" t="s">
        <v>2</v>
      </c>
      <c r="B121" s="91" t="s">
        <v>99</v>
      </c>
      <c r="C121" s="71">
        <f>'[9]bilat constant'!P98+('[9]unhcr oda constant'!P98*'[9]oda contribs constant'!$AG$105)+('[9]oda contribs constant'!$AH$105*'[9]unrwa oda constant'!P98)+('[9]oda contribs constant'!$AI$105*'[9]wfp oda constant adj'!P98)+('[9]eu multilat shares constant'!M$72*'[9]eu total ha constant'!P98)+'[9]Imputed CERF'!P98</f>
        <v>0</v>
      </c>
      <c r="D121" s="71">
        <f>'[9]bilat constant'!Q98+('[9]unhcr oda constant'!Q98*'[9]oda contribs constant'!$AJ$105)+('[9]oda contribs constant'!$AK$105*'[9]unrwa oda constant'!Q98)+('[9]oda contribs constant'!$AL$105*'[9]wfp oda constant adj'!Q98)+('[9]eu multilat shares constant'!N$72*'[9]eu total ha constant'!Q98)+'[9]Imputed CERF'!Q98</f>
        <v>0.16230064284025755</v>
      </c>
      <c r="E121" s="71">
        <f>'[9]bilat constant'!R98+('[9]unhcr oda constant'!R98*'[9]oda contribs constant'!$AM$105)+('[9]oda contribs constant'!$AN$105*'[9]unrwa oda constant'!R98)+('[9]oda contribs constant'!$AO$105*'[9]wfp oda constant adj'!R98)+('[9]eu multilat shares constant'!O$72*'[9]eu total ha constant'!R98)+'[9]Imputed CERF'!R98</f>
        <v>0.0719374602209156</v>
      </c>
      <c r="F121" s="71">
        <f>'[9]bilat constant'!S98+('[9]unhcr oda constant'!S98*'[9]oda contribs constant'!$AP$105)+('[9]oda contribs constant'!$AQ$105*'[9]unrwa oda constant'!S98)+('[9]oda contribs constant'!$AR$105*'[9]wfp oda constant adj'!S98)+('[9]eu multilat shares constant'!P$72*'[9]eu total ha constant'!S98)+'[9]Imputed CERF'!S98</f>
        <v>0.019244591900813627</v>
      </c>
      <c r="G121" s="71">
        <f>'[9]bilat constant'!T98+('[9]unhcr oda constant'!T98*'[9]oda contribs constant'!$AS$105)+('[9]oda contribs constant'!$AT$105*'[9]unrwa oda constant'!T98)+('[9]oda contribs constant'!$AU$105*'[9]wfp oda constant adj'!T98)+('[9]eu multilat shares constant'!Q$72*'[9]eu total ha constant'!T98)+'[9]Imputed CERF'!T98</f>
        <v>0.09152234950891952</v>
      </c>
      <c r="H121" s="96">
        <f t="shared" si="3"/>
        <v>0.3450050444709063</v>
      </c>
      <c r="I121" s="74"/>
    </row>
    <row r="122" spans="1:9" ht="13.5">
      <c r="A122" s="7" t="s">
        <v>71</v>
      </c>
      <c r="B122" s="91" t="s">
        <v>99</v>
      </c>
      <c r="C122" s="71">
        <f>'[9]bilat constant'!P214+('[9]unhcr oda constant'!P214*'[9]oda contribs constant'!$AG$105)+('[9]oda contribs constant'!$AH$105*'[9]unrwa oda constant'!P214)+('[9]oda contribs constant'!$AI$105*'[9]wfp oda constant adj'!P214)+('[9]eu multilat shares constant'!M$72*'[9]eu total ha constant'!P214)+'[9]Imputed CERF'!P214</f>
        <v>0</v>
      </c>
      <c r="D122" s="71">
        <f>'[9]bilat constant'!Q214+('[9]unhcr oda constant'!Q214*'[9]oda contribs constant'!$AJ$105)+('[9]oda contribs constant'!$AK$105*'[9]unrwa oda constant'!Q214)+('[9]oda contribs constant'!$AL$105*'[9]wfp oda constant adj'!Q214)+('[9]eu multilat shares constant'!N$72*'[9]eu total ha constant'!Q214)+'[9]Imputed CERF'!Q214</f>
        <v>0</v>
      </c>
      <c r="E122" s="71">
        <f>'[9]bilat constant'!R214+('[9]unhcr oda constant'!R214*'[9]oda contribs constant'!$AM$105)+('[9]oda contribs constant'!$AN$105*'[9]unrwa oda constant'!R214)+('[9]oda contribs constant'!$AO$105*'[9]wfp oda constant adj'!R214)+('[9]eu multilat shares constant'!O$72*'[9]eu total ha constant'!R214)+'[9]Imputed CERF'!R214</f>
        <v>0.20752749748116217</v>
      </c>
      <c r="F122" s="71">
        <f>'[9]bilat constant'!S214+('[9]unhcr oda constant'!S214*'[9]oda contribs constant'!$AP$105)+('[9]oda contribs constant'!$AQ$105*'[9]unrwa oda constant'!S214)+('[9]oda contribs constant'!$AR$105*'[9]wfp oda constant adj'!S214)+('[9]eu multilat shares constant'!P$72*'[9]eu total ha constant'!S214)+'[9]Imputed CERF'!S214</f>
        <v>0.04490404776856513</v>
      </c>
      <c r="G122" s="71">
        <f>'[9]bilat constant'!T214+('[9]unhcr oda constant'!T214*'[9]oda contribs constant'!$AS$105)+('[9]oda contribs constant'!$AT$105*'[9]unrwa oda constant'!T214)+('[9]oda contribs constant'!$AU$105*'[9]wfp oda constant adj'!T214)+('[9]eu multilat shares constant'!Q$72*'[9]eu total ha constant'!T214)+'[9]Imputed CERF'!T214</f>
        <v>0.06304872966170011</v>
      </c>
      <c r="H122" s="96">
        <f t="shared" si="3"/>
        <v>0.31548027491142744</v>
      </c>
      <c r="I122" s="74"/>
    </row>
    <row r="123" spans="1:9" ht="13.5">
      <c r="A123" s="7" t="s">
        <v>23</v>
      </c>
      <c r="B123" s="91" t="s">
        <v>99</v>
      </c>
      <c r="C123" s="71">
        <f>'[9]bilat constant'!P152+('[9]unhcr oda constant'!P152*'[9]oda contribs constant'!$AG$105)+('[9]oda contribs constant'!$AH$105*'[9]unrwa oda constant'!P152)+('[9]oda contribs constant'!$AI$105*'[9]wfp oda constant adj'!P152)+('[9]eu multilat shares constant'!M$72*'[9]eu total ha constant'!P152)+'[9]Imputed CERF'!P152</f>
        <v>0.016413022203857947</v>
      </c>
      <c r="D123" s="71">
        <f>'[9]bilat constant'!Q152+('[9]unhcr oda constant'!Q152*'[9]oda contribs constant'!$AJ$105)+('[9]oda contribs constant'!$AK$105*'[9]unrwa oda constant'!Q152)+('[9]oda contribs constant'!$AL$105*'[9]wfp oda constant adj'!Q152)+('[9]eu multilat shares constant'!N$72*'[9]eu total ha constant'!Q152)+'[9]Imputed CERF'!Q152</f>
        <v>0.005703904793243391</v>
      </c>
      <c r="E123" s="71">
        <f>'[9]bilat constant'!R152+('[9]unhcr oda constant'!R152*'[9]oda contribs constant'!$AM$105)+('[9]oda contribs constant'!$AN$105*'[9]unrwa oda constant'!R152)+('[9]oda contribs constant'!$AO$105*'[9]wfp oda constant adj'!R152)+('[9]eu multilat shares constant'!O$72*'[9]eu total ha constant'!R152)+'[9]Imputed CERF'!R152</f>
        <v>0.031031178954205915</v>
      </c>
      <c r="F123" s="71">
        <f>'[9]bilat constant'!S152+('[9]unhcr oda constant'!S152*'[9]oda contribs constant'!$AP$105)+('[9]oda contribs constant'!$AQ$105*'[9]unrwa oda constant'!S152)+('[9]oda contribs constant'!$AR$105*'[9]wfp oda constant adj'!S152)+('[9]eu multilat shares constant'!P$72*'[9]eu total ha constant'!S152)+'[9]Imputed CERF'!S152</f>
        <v>0.19767333594873807</v>
      </c>
      <c r="G123" s="71">
        <f>'[9]bilat constant'!T152+('[9]unhcr oda constant'!T152*'[9]oda contribs constant'!$AS$105)+('[9]oda contribs constant'!$AT$105*'[9]unrwa oda constant'!T152)+('[9]oda contribs constant'!$AU$105*'[9]wfp oda constant adj'!T152)+('[9]eu multilat shares constant'!Q$72*'[9]eu total ha constant'!T152)+'[9]Imputed CERF'!T152</f>
        <v>0.0589353958143767</v>
      </c>
      <c r="H123" s="96">
        <f t="shared" si="3"/>
        <v>0.309756837714422</v>
      </c>
      <c r="I123" s="74"/>
    </row>
    <row r="124" spans="1:9" ht="13.5">
      <c r="A124" s="7" t="s">
        <v>156</v>
      </c>
      <c r="B124" s="91" t="s">
        <v>99</v>
      </c>
      <c r="C124" s="71">
        <f>'[9]bilat constant'!P205+('[9]unhcr oda constant'!P205*'[9]oda contribs constant'!$AG$105)+('[9]oda contribs constant'!$AH$105*'[9]unrwa oda constant'!P205)+('[9]oda contribs constant'!$AI$105*'[9]wfp oda constant adj'!P205)+('[9]eu multilat shares constant'!M$72*'[9]eu total ha constant'!P205)+'[9]Imputed CERF'!P205</f>
        <v>0</v>
      </c>
      <c r="D124" s="71">
        <f>'[9]bilat constant'!Q205+('[9]unhcr oda constant'!Q205*'[9]oda contribs constant'!$AJ$105)+('[9]oda contribs constant'!$AK$105*'[9]unrwa oda constant'!Q205)+('[9]oda contribs constant'!$AL$105*'[9]wfp oda constant adj'!Q205)+('[9]eu multilat shares constant'!N$72*'[9]eu total ha constant'!Q205)+'[9]Imputed CERF'!Q205</f>
        <v>0</v>
      </c>
      <c r="E124" s="71">
        <f>'[9]bilat constant'!R205+('[9]unhcr oda constant'!R205*'[9]oda contribs constant'!$AM$105)+('[9]oda contribs constant'!$AN$105*'[9]unrwa oda constant'!R205)+('[9]oda contribs constant'!$AO$105*'[9]wfp oda constant adj'!R205)+('[9]eu multilat shares constant'!O$72*'[9]eu total ha constant'!R205)+'[9]Imputed CERF'!R205</f>
        <v>0</v>
      </c>
      <c r="F124" s="71">
        <f>'[9]bilat constant'!S205+('[9]unhcr oda constant'!S205*'[9]oda contribs constant'!$AP$105)+('[9]oda contribs constant'!$AQ$105*'[9]unrwa oda constant'!S205)+('[9]oda contribs constant'!$AR$105*'[9]wfp oda constant adj'!S205)+('[9]eu multilat shares constant'!P$72*'[9]eu total ha constant'!S205)+'[9]Imputed CERF'!S205</f>
        <v>0.0256594558677515</v>
      </c>
      <c r="G124" s="71">
        <f>'[9]bilat constant'!T205+('[9]unhcr oda constant'!T205*'[9]oda contribs constant'!$AS$105)+('[9]oda contribs constant'!$AT$105*'[9]unrwa oda constant'!T205)+('[9]oda contribs constant'!$AU$105*'[9]wfp oda constant adj'!T205)+('[9]eu multilat shares constant'!Q$72*'[9]eu total ha constant'!T205)+'[9]Imputed CERF'!T205</f>
        <v>0.2681312893124873</v>
      </c>
      <c r="H124" s="96">
        <f t="shared" si="3"/>
        <v>0.2937907451802388</v>
      </c>
      <c r="I124" s="74"/>
    </row>
    <row r="125" spans="1:9" ht="13.5">
      <c r="A125" s="7" t="s">
        <v>8</v>
      </c>
      <c r="B125" s="91" t="s">
        <v>99</v>
      </c>
      <c r="C125" s="71">
        <f>'[9]bilat constant'!P101+('[9]unhcr oda constant'!P101*'[9]oda contribs constant'!$AG$105)+('[9]oda contribs constant'!$AH$105*'[9]unrwa oda constant'!P101)+('[9]oda contribs constant'!$AI$105*'[9]wfp oda constant adj'!P101)+('[9]eu multilat shares constant'!M$72*'[9]eu total ha constant'!P101)+'[9]Imputed CERF'!P101</f>
        <v>0.014400104386403672</v>
      </c>
      <c r="D125" s="71">
        <f>'[9]bilat constant'!Q101+('[9]unhcr oda constant'!Q101*'[9]oda contribs constant'!$AJ$105)+('[9]oda contribs constant'!$AK$105*'[9]unrwa oda constant'!Q101)+('[9]oda contribs constant'!$AL$105*'[9]wfp oda constant adj'!Q101)+('[9]eu multilat shares constant'!N$72*'[9]eu total ha constant'!Q101)+'[9]Imputed CERF'!Q101</f>
        <v>0.006071898650871998</v>
      </c>
      <c r="E125" s="71">
        <f>'[9]bilat constant'!R101+('[9]unhcr oda constant'!R101*'[9]oda contribs constant'!$AM$105)+('[9]oda contribs constant'!$AN$105*'[9]unrwa oda constant'!R101)+('[9]oda contribs constant'!$AO$105*'[9]wfp oda constant adj'!R101)+('[9]eu multilat shares constant'!O$72*'[9]eu total ha constant'!R101)+'[9]Imputed CERF'!R101</f>
        <v>0.03160098504348804</v>
      </c>
      <c r="F125" s="71">
        <f>'[9]bilat constant'!S101+('[9]unhcr oda constant'!S101*'[9]oda contribs constant'!$AP$105)+('[9]oda contribs constant'!$AQ$105*'[9]unrwa oda constant'!S101)+('[9]oda contribs constant'!$AR$105*'[9]wfp oda constant adj'!S101)+('[9]eu multilat shares constant'!P$72*'[9]eu total ha constant'!S101)+'[9]Imputed CERF'!S101</f>
        <v>0.08789358922227908</v>
      </c>
      <c r="G125" s="71">
        <f>'[9]bilat constant'!T101+('[9]unhcr oda constant'!T101*'[9]oda contribs constant'!$AS$105)+('[9]oda contribs constant'!$AT$105*'[9]unrwa oda constant'!T101)+('[9]oda contribs constant'!$AU$105*'[9]wfp oda constant adj'!T101)+('[9]eu multilat shares constant'!Q$72*'[9]eu total ha constant'!T101)+'[9]Imputed CERF'!T101</f>
        <v>0.10940187989838138</v>
      </c>
      <c r="H125" s="96">
        <f t="shared" si="3"/>
        <v>0.24936845720142417</v>
      </c>
      <c r="I125" s="74"/>
    </row>
    <row r="126" spans="1:9" ht="13.5">
      <c r="A126" s="7" t="s">
        <v>194</v>
      </c>
      <c r="B126" s="91" t="s">
        <v>99</v>
      </c>
      <c r="C126" s="71">
        <f>'[9]bilat constant'!P178+('[9]unhcr oda constant'!P178*'[9]oda contribs constant'!$AG$105)+('[9]oda contribs constant'!$AH$105*'[9]unrwa oda constant'!P178)+('[9]oda contribs constant'!$AI$105*'[9]wfp oda constant adj'!P178)+('[9]eu multilat shares constant'!M$72*'[9]eu total ha constant'!P178)+'[9]Imputed CERF'!P178</f>
        <v>0.021922667072613793</v>
      </c>
      <c r="D126" s="71">
        <f>'[9]bilat constant'!Q178+('[9]unhcr oda constant'!Q178*'[9]oda contribs constant'!$AJ$105)+('[9]oda contribs constant'!$AK$105*'[9]unrwa oda constant'!Q178)+('[9]oda contribs constant'!$AL$105*'[9]wfp oda constant adj'!Q178)+('[9]eu multilat shares constant'!N$72*'[9]eu total ha constant'!Q178)+'[9]Imputed CERF'!Q178</f>
        <v>0.009567840298343754</v>
      </c>
      <c r="E126" s="71">
        <f>'[9]bilat constant'!R178+('[9]unhcr oda constant'!R178*'[9]oda contribs constant'!$AM$105)+('[9]oda contribs constant'!$AN$105*'[9]unrwa oda constant'!R178)+('[9]oda contribs constant'!$AO$105*'[9]wfp oda constant adj'!R178)+('[9]eu multilat shares constant'!O$72*'[9]eu total ha constant'!R178)+'[9]Imputed CERF'!R178</f>
        <v>0.09264436964683304</v>
      </c>
      <c r="F126" s="71">
        <f>'[9]bilat constant'!S178+('[9]unhcr oda constant'!S178*'[9]oda contribs constant'!$AP$105)+('[9]oda contribs constant'!$AQ$105*'[9]unrwa oda constant'!S178)+('[9]oda contribs constant'!$AR$105*'[9]wfp oda constant adj'!S178)+('[9]eu multilat shares constant'!P$72*'[9]eu total ha constant'!S178)+'[9]Imputed CERF'!S178</f>
        <v>0.1157740160635487</v>
      </c>
      <c r="G126" s="71">
        <f>'[9]bilat constant'!T178+('[9]unhcr oda constant'!T178*'[9]oda contribs constant'!$AS$105)+('[9]oda contribs constant'!$AT$105*'[9]unrwa oda constant'!T178)+('[9]oda contribs constant'!$AU$105*'[9]wfp oda constant adj'!T178)+('[9]eu multilat shares constant'!Q$72*'[9]eu total ha constant'!T178)+'[9]Imputed CERF'!T178</f>
        <v>0.00886782796305556</v>
      </c>
      <c r="H126" s="96">
        <f t="shared" si="3"/>
        <v>0.24877672104439486</v>
      </c>
      <c r="I126" s="74"/>
    </row>
    <row r="127" spans="1:9" ht="13.5">
      <c r="A127" s="7" t="s">
        <v>178</v>
      </c>
      <c r="B127" s="91" t="s">
        <v>99</v>
      </c>
      <c r="C127" s="71">
        <f>'[9]bilat constant'!P77+('[9]unhcr oda constant'!P77*'[9]oda contribs constant'!$AG$105)+('[9]oda contribs constant'!$AH$105*'[9]unrwa oda constant'!P77)+('[9]oda contribs constant'!$AI$105*'[9]wfp oda constant adj'!P77)+('[9]eu multilat shares constant'!M$72*'[9]eu total ha constant'!P77)+'[9]Imputed CERF'!P77</f>
        <v>0.1500012595135107</v>
      </c>
      <c r="D127" s="71">
        <f>'[9]bilat constant'!Q77+('[9]unhcr oda constant'!Q77*'[9]oda contribs constant'!$AJ$105)+('[9]oda contribs constant'!$AK$105*'[9]unrwa oda constant'!Q77)+('[9]oda contribs constant'!$AL$105*'[9]wfp oda constant adj'!Q77)+('[9]eu multilat shares constant'!N$72*'[9]eu total ha constant'!Q77)+'[9]Imputed CERF'!Q77</f>
        <v>0</v>
      </c>
      <c r="E127" s="71">
        <f>'[9]bilat constant'!R77+('[9]unhcr oda constant'!R77*'[9]oda contribs constant'!$AM$105)+('[9]oda contribs constant'!$AN$105*'[9]unrwa oda constant'!R77)+('[9]oda contribs constant'!$AO$105*'[9]wfp oda constant adj'!R77)+('[9]eu multilat shares constant'!O$72*'[9]eu total ha constant'!R77)+'[9]Imputed CERF'!R77</f>
        <v>0.06559003726024658</v>
      </c>
      <c r="F127" s="71">
        <f>'[9]bilat constant'!S77+('[9]unhcr oda constant'!S77*'[9]oda contribs constant'!$AP$105)+('[9]oda contribs constant'!$AQ$105*'[9]unrwa oda constant'!S77)+('[9]oda contribs constant'!$AR$105*'[9]wfp oda constant adj'!S77)+('[9]eu multilat shares constant'!P$72*'[9]eu total ha constant'!S77)+'[9]Imputed CERF'!S77</f>
        <v>0</v>
      </c>
      <c r="G127" s="71">
        <f>'[9]bilat constant'!T77+('[9]unhcr oda constant'!T77*'[9]oda contribs constant'!$AS$105)+('[9]oda contribs constant'!$AT$105*'[9]unrwa oda constant'!T77)+('[9]oda contribs constant'!$AU$105*'[9]wfp oda constant adj'!T77)+('[9]eu multilat shares constant'!Q$72*'[9]eu total ha constant'!T77)+'[9]Imputed CERF'!T77</f>
        <v>0.020338299890871006</v>
      </c>
      <c r="H127" s="96">
        <f t="shared" si="3"/>
        <v>0.23592959666462826</v>
      </c>
      <c r="I127" s="74"/>
    </row>
    <row r="128" spans="1:9" ht="13.5">
      <c r="A128" s="7" t="s">
        <v>39</v>
      </c>
      <c r="B128" s="91" t="s">
        <v>99</v>
      </c>
      <c r="C128" s="71">
        <f>'[9]bilat constant'!P27+('[9]unhcr oda constant'!P27*'[9]oda contribs constant'!$AG$105)+('[9]oda contribs constant'!$AH$105*'[9]unrwa oda constant'!P27)+('[9]oda contribs constant'!$AI$105*'[9]wfp oda constant adj'!P27)+('[9]eu multilat shares constant'!M$72*'[9]eu total ha constant'!P27)+'[9]Imputed CERF'!P27</f>
        <v>0.07167757649566145</v>
      </c>
      <c r="D128" s="71">
        <f>'[9]bilat constant'!Q27+('[9]unhcr oda constant'!Q27*'[9]oda contribs constant'!$AJ$105)+('[9]oda contribs constant'!$AK$105*'[9]unrwa oda constant'!Q27)+('[9]oda contribs constant'!$AL$105*'[9]wfp oda constant adj'!Q27)+('[9]eu multilat shares constant'!N$72*'[9]eu total ha constant'!Q27)+'[9]Imputed CERF'!Q27</f>
        <v>0.028887517823845566</v>
      </c>
      <c r="E128" s="71">
        <f>'[9]bilat constant'!R27+('[9]unhcr oda constant'!R27*'[9]oda contribs constant'!$AM$105)+('[9]oda contribs constant'!$AN$105*'[9]unrwa oda constant'!R27)+('[9]oda contribs constant'!$AO$105*'[9]wfp oda constant adj'!R27)+('[9]eu multilat shares constant'!O$72*'[9]eu total ha constant'!R27)+'[9]Imputed CERF'!R27</f>
        <v>0.029613510880155895</v>
      </c>
      <c r="F128" s="71">
        <f>'[9]bilat constant'!S27+('[9]unhcr oda constant'!S27*'[9]oda contribs constant'!$AP$105)+('[9]oda contribs constant'!$AQ$105*'[9]unrwa oda constant'!S27)+('[9]oda contribs constant'!$AR$105*'[9]wfp oda constant adj'!S27)+('[9]eu multilat shares constant'!P$72*'[9]eu total ha constant'!S27)+'[9]Imputed CERF'!S27</f>
        <v>0.03729253301948476</v>
      </c>
      <c r="G128" s="71">
        <f>'[9]bilat constant'!T27+('[9]unhcr oda constant'!T27*'[9]oda contribs constant'!$AS$105)+('[9]oda contribs constant'!$AT$105*'[9]unrwa oda constant'!T27)+('[9]oda contribs constant'!$AU$105*'[9]wfp oda constant adj'!T27)+('[9]eu multilat shares constant'!Q$72*'[9]eu total ha constant'!T27)+'[9]Imputed CERF'!T27</f>
        <v>0.06070595376823592</v>
      </c>
      <c r="H128" s="96">
        <f t="shared" si="3"/>
        <v>0.2281770919873836</v>
      </c>
      <c r="I128" s="74"/>
    </row>
    <row r="129" spans="1:9" ht="13.5">
      <c r="A129" s="7" t="s">
        <v>19</v>
      </c>
      <c r="B129" s="91" t="s">
        <v>99</v>
      </c>
      <c r="C129" s="71">
        <f>'[9]bilat constant'!P110+('[9]unhcr oda constant'!P110*'[9]oda contribs constant'!$AG$105)+('[9]oda contribs constant'!$AH$105*'[9]unrwa oda constant'!P110)+('[9]oda contribs constant'!$AI$105*'[9]wfp oda constant adj'!P110)+('[9]eu multilat shares constant'!M$72*'[9]eu total ha constant'!P110)+'[9]Imputed CERF'!P110</f>
        <v>0.07500062975675535</v>
      </c>
      <c r="D129" s="71">
        <f>'[9]bilat constant'!Q110+('[9]unhcr oda constant'!Q110*'[9]oda contribs constant'!$AJ$105)+('[9]oda contribs constant'!$AK$105*'[9]unrwa oda constant'!Q110)+('[9]oda contribs constant'!$AL$105*'[9]wfp oda constant adj'!Q110)+('[9]eu multilat shares constant'!N$72*'[9]eu total ha constant'!Q110)+'[9]Imputed CERF'!Q110</f>
        <v>0</v>
      </c>
      <c r="E129" s="71">
        <f>'[9]bilat constant'!R110+('[9]unhcr oda constant'!R110*'[9]oda contribs constant'!$AM$105)+('[9]oda contribs constant'!$AN$105*'[9]unrwa oda constant'!R110)+('[9]oda contribs constant'!$AO$105*'[9]wfp oda constant adj'!R110)+('[9]eu multilat shares constant'!O$72*'[9]eu total ha constant'!R110)+'[9]Imputed CERF'!R110</f>
        <v>0.07</v>
      </c>
      <c r="F129" s="71">
        <f>'[9]bilat constant'!S110+('[9]unhcr oda constant'!S110*'[9]oda contribs constant'!$AP$105)+('[9]oda contribs constant'!$AQ$105*'[9]unrwa oda constant'!S110)+('[9]oda contribs constant'!$AR$105*'[9]wfp oda constant adj'!S110)+('[9]eu multilat shares constant'!P$72*'[9]eu total ha constant'!S110)+'[9]Imputed CERF'!S110</f>
        <v>0.027797743856730797</v>
      </c>
      <c r="G129" s="71">
        <f>'[9]bilat constant'!T110+('[9]unhcr oda constant'!T110*'[9]oda contribs constant'!$AS$105)+('[9]oda contribs constant'!$AT$105*'[9]unrwa oda constant'!T110)+('[9]oda contribs constant'!$AU$105*'[9]wfp oda constant adj'!T110)+('[9]eu multilat shares constant'!Q$72*'[9]eu total ha constant'!T110)+'[9]Imputed CERF'!T110</f>
        <v>0.03864276979265491</v>
      </c>
      <c r="H129" s="96">
        <f t="shared" si="3"/>
        <v>0.21144114340614106</v>
      </c>
      <c r="I129" s="74"/>
    </row>
    <row r="130" spans="1:9" ht="13.5">
      <c r="A130" s="7" t="s">
        <v>145</v>
      </c>
      <c r="B130" s="91" t="s">
        <v>99</v>
      </c>
      <c r="C130" s="71">
        <f>'[9]bilat constant'!P170+('[9]unhcr oda constant'!P170*'[9]oda contribs constant'!$AG$105)+('[9]oda contribs constant'!$AH$105*'[9]unrwa oda constant'!P170)+('[9]oda contribs constant'!$AI$105*'[9]wfp oda constant adj'!P170)+('[9]eu multilat shares constant'!M$72*'[9]eu total ha constant'!P170)+'[9]Imputed CERF'!P170</f>
        <v>0.015483983211186743</v>
      </c>
      <c r="D130" s="71">
        <f>'[9]bilat constant'!Q170+('[9]unhcr oda constant'!Q170*'[9]oda contribs constant'!$AJ$105)+('[9]oda contribs constant'!$AK$105*'[9]unrwa oda constant'!Q170)+('[9]oda contribs constant'!$AL$105*'[9]wfp oda constant adj'!Q170)+('[9]eu multilat shares constant'!N$72*'[9]eu total ha constant'!Q170)+'[9]Imputed CERF'!Q170</f>
        <v>0.01747970823735878</v>
      </c>
      <c r="E130" s="71">
        <f>'[9]bilat constant'!R170+('[9]unhcr oda constant'!R170*'[9]oda contribs constant'!$AM$105)+('[9]oda contribs constant'!$AN$105*'[9]unrwa oda constant'!R170)+('[9]oda contribs constant'!$AO$105*'[9]wfp oda constant adj'!R170)+('[9]eu multilat shares constant'!O$72*'[9]eu total ha constant'!R170)+'[9]Imputed CERF'!R170</f>
        <v>0.02959602009993497</v>
      </c>
      <c r="F130" s="71">
        <f>'[9]bilat constant'!S170+('[9]unhcr oda constant'!S170*'[9]oda contribs constant'!$AP$105)+('[9]oda contribs constant'!$AQ$105*'[9]unrwa oda constant'!S170)+('[9]oda contribs constant'!$AR$105*'[9]wfp oda constant adj'!S170)+('[9]eu multilat shares constant'!P$72*'[9]eu total ha constant'!S170)+'[9]Imputed CERF'!S170</f>
        <v>0.1279456535355345</v>
      </c>
      <c r="G130" s="71">
        <f>'[9]bilat constant'!T170+('[9]unhcr oda constant'!T170*'[9]oda contribs constant'!$AS$105)+('[9]oda contribs constant'!$AT$105*'[9]unrwa oda constant'!T170)+('[9]oda contribs constant'!$AU$105*'[9]wfp oda constant adj'!T170)+('[9]eu multilat shares constant'!Q$72*'[9]eu total ha constant'!T170)+'[9]Imputed CERF'!T170</f>
        <v>0.01980154392861866</v>
      </c>
      <c r="H130" s="96">
        <f t="shared" si="3"/>
        <v>0.21030690901263366</v>
      </c>
      <c r="I130" s="74"/>
    </row>
    <row r="131" spans="1:9" ht="13.5">
      <c r="A131" s="7" t="s">
        <v>160</v>
      </c>
      <c r="B131" s="91" t="s">
        <v>99</v>
      </c>
      <c r="C131" s="71">
        <f>'[9]bilat constant'!P206+('[9]unhcr oda constant'!P206*'[9]oda contribs constant'!$AG$105)+('[9]oda contribs constant'!$AH$105*'[9]unrwa oda constant'!P206)+('[9]oda contribs constant'!$AI$105*'[9]wfp oda constant adj'!P206)+('[9]eu multilat shares constant'!M$72*'[9]eu total ha constant'!P206)+'[9]Imputed CERF'!P206</f>
        <v>0</v>
      </c>
      <c r="D131" s="71">
        <f>'[9]bilat constant'!Q206+('[9]unhcr oda constant'!Q206*'[9]oda contribs constant'!$AJ$105)+('[9]oda contribs constant'!$AK$105*'[9]unrwa oda constant'!Q206)+('[9]oda contribs constant'!$AL$105*'[9]wfp oda constant adj'!Q206)+('[9]eu multilat shares constant'!N$72*'[9]eu total ha constant'!Q206)+'[9]Imputed CERF'!Q206</f>
        <v>0</v>
      </c>
      <c r="E131" s="71">
        <f>'[9]bilat constant'!R206+('[9]unhcr oda constant'!R206*'[9]oda contribs constant'!$AM$105)+('[9]oda contribs constant'!$AN$105*'[9]unrwa oda constant'!R206)+('[9]oda contribs constant'!$AO$105*'[9]wfp oda constant adj'!R206)+('[9]eu multilat shares constant'!O$72*'[9]eu total ha constant'!R206)+'[9]Imputed CERF'!R206</f>
        <v>0</v>
      </c>
      <c r="F131" s="71">
        <f>'[9]bilat constant'!S206+('[9]unhcr oda constant'!S206*'[9]oda contribs constant'!$AP$105)+('[9]oda contribs constant'!$AQ$105*'[9]unrwa oda constant'!S206)+('[9]oda contribs constant'!$AR$105*'[9]wfp oda constant adj'!S206)+('[9]eu multilat shares constant'!P$72*'[9]eu total ha constant'!S206)+'[9]Imputed CERF'!S206</f>
        <v>0.03207431983468938</v>
      </c>
      <c r="G131" s="71">
        <f>'[9]bilat constant'!T206+('[9]unhcr oda constant'!T206*'[9]oda contribs constant'!$AS$105)+('[9]oda contribs constant'!$AT$105*'[9]unrwa oda constant'!T206)+('[9]oda contribs constant'!$AU$105*'[9]wfp oda constant adj'!T206)+('[9]eu multilat shares constant'!Q$72*'[9]eu total ha constant'!T206)+'[9]Imputed CERF'!T206</f>
        <v>0.16067256913788094</v>
      </c>
      <c r="H131" s="96">
        <f t="shared" si="3"/>
        <v>0.1927468889725703</v>
      </c>
      <c r="I131" s="74"/>
    </row>
    <row r="132" spans="1:9" ht="13.5">
      <c r="A132" s="7" t="s">
        <v>65</v>
      </c>
      <c r="B132" s="91" t="s">
        <v>99</v>
      </c>
      <c r="C132" s="71">
        <f>'[9]bilat constant'!P34+('[9]unhcr oda constant'!P34*'[9]oda contribs constant'!$AG$105)+('[9]oda contribs constant'!$AH$105*'[9]unrwa oda constant'!P34)+('[9]oda contribs constant'!$AI$105*'[9]wfp oda constant adj'!P34)+('[9]eu multilat shares constant'!M$72*'[9]eu total ha constant'!P34)+'[9]Imputed CERF'!P34</f>
        <v>0.03316187072440526</v>
      </c>
      <c r="D132" s="71">
        <f>'[9]bilat constant'!Q34+('[9]unhcr oda constant'!Q34*'[9]oda contribs constant'!$AJ$105)+('[9]oda contribs constant'!$AK$105*'[9]unrwa oda constant'!Q34)+('[9]oda contribs constant'!$AL$105*'[9]wfp oda constant adj'!Q34)+('[9]eu multilat shares constant'!N$72*'[9]eu total ha constant'!Q34)+'[9]Imputed CERF'!Q34</f>
        <v>0.026932042073080927</v>
      </c>
      <c r="E132" s="71">
        <f>'[9]bilat constant'!R34+('[9]unhcr oda constant'!R34*'[9]oda contribs constant'!$AM$105)+('[9]oda contribs constant'!$AN$105*'[9]unrwa oda constant'!R34)+('[9]oda contribs constant'!$AO$105*'[9]wfp oda constant adj'!R34)+('[9]eu multilat shares constant'!O$72*'[9]eu total ha constant'!R34)+'[9]Imputed CERF'!R34</f>
        <v>0.09608839157947349</v>
      </c>
      <c r="F132" s="71">
        <f>'[9]bilat constant'!S34+('[9]unhcr oda constant'!S34*'[9]oda contribs constant'!$AP$105)+('[9]oda contribs constant'!$AQ$105*'[9]unrwa oda constant'!S34)+('[9]oda contribs constant'!$AR$105*'[9]wfp oda constant adj'!S34)+('[9]eu multilat shares constant'!P$72*'[9]eu total ha constant'!S34)+'[9]Imputed CERF'!S34</f>
        <v>0.013876291356087351</v>
      </c>
      <c r="G132" s="71">
        <f>'[9]bilat constant'!T34+('[9]unhcr oda constant'!T34*'[9]oda contribs constant'!$AS$105)+('[9]oda contribs constant'!$AT$105*'[9]unrwa oda constant'!T34)+('[9]oda contribs constant'!$AU$105*'[9]wfp oda constant adj'!T34)+('[9]eu multilat shares constant'!Q$72*'[9]eu total ha constant'!T34)+'[9]Imputed CERF'!T34</f>
        <v>0.011733743963043325</v>
      </c>
      <c r="H132" s="96">
        <f t="shared" si="3"/>
        <v>0.18179233969609035</v>
      </c>
      <c r="I132" s="74"/>
    </row>
    <row r="133" spans="1:9" ht="13.5">
      <c r="A133" s="7" t="s">
        <v>185</v>
      </c>
      <c r="B133" s="91" t="s">
        <v>99</v>
      </c>
      <c r="C133" s="71">
        <f>'[9]bilat constant'!P25+('[9]unhcr oda constant'!P25*'[9]oda contribs constant'!$AG$105)+('[9]oda contribs constant'!$AH$105*'[9]unrwa oda constant'!P25)+('[9]oda contribs constant'!$AI$105*'[9]wfp oda constant adj'!P25)+('[9]eu multilat shares constant'!M$72*'[9]eu total ha constant'!P25)+'[9]Imputed CERF'!P25</f>
        <v>0.17280125263684407</v>
      </c>
      <c r="D133" s="71">
        <f>'[9]bilat constant'!Q25+('[9]unhcr oda constant'!Q25*'[9]oda contribs constant'!$AJ$105)+('[9]oda contribs constant'!$AK$105*'[9]unrwa oda constant'!Q25)+('[9]oda contribs constant'!$AL$105*'[9]wfp oda constant adj'!Q25)+('[9]eu multilat shares constant'!N$72*'[9]eu total ha constant'!Q25)+'[9]Imputed CERF'!Q25</f>
        <v>0</v>
      </c>
      <c r="E133" s="71">
        <f>'[9]bilat constant'!R25+('[9]unhcr oda constant'!R25*'[9]oda contribs constant'!$AM$105)+('[9]oda contribs constant'!$AN$105*'[9]unrwa oda constant'!R25)+('[9]oda contribs constant'!$AO$105*'[9]wfp oda constant adj'!R25)+('[9]eu multilat shares constant'!O$72*'[9]eu total ha constant'!R25)+'[9]Imputed CERF'!R25</f>
        <v>0</v>
      </c>
      <c r="F133" s="71">
        <f>'[9]bilat constant'!S25+('[9]unhcr oda constant'!S25*'[9]oda contribs constant'!$AP$105)+('[9]oda contribs constant'!$AQ$105*'[9]unrwa oda constant'!S25)+('[9]oda contribs constant'!$AR$105*'[9]wfp oda constant adj'!S25)+('[9]eu multilat shares constant'!P$72*'[9]eu total ha constant'!S25)+'[9]Imputed CERF'!S25</f>
        <v>0</v>
      </c>
      <c r="G133" s="71">
        <f>'[9]bilat constant'!T25+('[9]unhcr oda constant'!T25*'[9]oda contribs constant'!$AS$105)+('[9]oda contribs constant'!$AT$105*'[9]unrwa oda constant'!T25)+('[9]oda contribs constant'!$AU$105*'[9]wfp oda constant adj'!T25)+('[9]eu multilat shares constant'!Q$72*'[9]eu total ha constant'!T25)+'[9]Imputed CERF'!T25</f>
        <v>0</v>
      </c>
      <c r="H133" s="96">
        <f t="shared" si="3"/>
        <v>0.17280125263684407</v>
      </c>
      <c r="I133" s="74"/>
    </row>
    <row r="134" spans="1:9" ht="13.5">
      <c r="A134" s="7" t="s">
        <v>75</v>
      </c>
      <c r="B134" s="91" t="s">
        <v>99</v>
      </c>
      <c r="C134" s="71">
        <f>'[9]bilat constant'!P136+('[9]unhcr oda constant'!P136*'[9]oda contribs constant'!$AG$105)+('[9]oda contribs constant'!$AH$105*'[9]unrwa oda constant'!P136)+('[9]oda contribs constant'!$AI$105*'[9]wfp oda constant adj'!P136)+('[9]eu multilat shares constant'!M$72*'[9]eu total ha constant'!P136)+'[9]Imputed CERF'!P136</f>
        <v>0.06</v>
      </c>
      <c r="D134" s="71">
        <f>'[9]bilat constant'!Q136+('[9]unhcr oda constant'!Q136*'[9]oda contribs constant'!$AJ$105)+('[9]oda contribs constant'!$AK$105*'[9]unrwa oda constant'!Q136)+('[9]oda contribs constant'!$AL$105*'[9]wfp oda constant adj'!Q136)+('[9]eu multilat shares constant'!N$72*'[9]eu total ha constant'!Q136)+'[9]Imputed CERF'!Q136</f>
        <v>0</v>
      </c>
      <c r="E134" s="71">
        <f>'[9]bilat constant'!R136+('[9]unhcr oda constant'!R136*'[9]oda contribs constant'!$AM$105)+('[9]oda contribs constant'!$AN$105*'[9]unrwa oda constant'!R136)+('[9]oda contribs constant'!$AO$105*'[9]wfp oda constant adj'!R136)+('[9]eu multilat shares constant'!O$72*'[9]eu total ha constant'!R136)+'[9]Imputed CERF'!R136</f>
        <v>0.05</v>
      </c>
      <c r="F134" s="71">
        <f>'[9]bilat constant'!S136+('[9]unhcr oda constant'!S136*'[9]oda contribs constant'!$AP$105)+('[9]oda contribs constant'!$AQ$105*'[9]unrwa oda constant'!S136)+('[9]oda contribs constant'!$AR$105*'[9]wfp oda constant adj'!S136)+('[9]eu multilat shares constant'!P$72*'[9]eu total ha constant'!S136)+'[9]Imputed CERF'!S136</f>
        <v>0</v>
      </c>
      <c r="G134" s="71">
        <f>'[9]bilat constant'!T136+('[9]unhcr oda constant'!T136*'[9]oda contribs constant'!$AS$105)+('[9]oda contribs constant'!$AT$105*'[9]unrwa oda constant'!T136)+('[9]oda contribs constant'!$AU$105*'[9]wfp oda constant adj'!T136)+('[9]eu multilat shares constant'!Q$72*'[9]eu total ha constant'!T136)+'[9]Imputed CERF'!T136</f>
        <v>0.04677808974900331</v>
      </c>
      <c r="H134" s="96">
        <f t="shared" si="3"/>
        <v>0.1567780897490033</v>
      </c>
      <c r="I134" s="74"/>
    </row>
    <row r="135" spans="1:9" ht="13.5">
      <c r="A135" s="7" t="s">
        <v>191</v>
      </c>
      <c r="B135" s="91" t="s">
        <v>99</v>
      </c>
      <c r="C135" s="71">
        <f>'[9]bilat constant'!P216+('[9]unhcr oda constant'!P216*'[9]oda contribs constant'!$AG$105)+('[9]oda contribs constant'!$AH$105*'[9]unrwa oda constant'!P216)+('[9]oda contribs constant'!$AI$105*'[9]wfp oda constant adj'!P216)+('[9]eu multilat shares constant'!M$72*'[9]eu total ha constant'!P216)+'[9]Imputed CERF'!P216</f>
        <v>0</v>
      </c>
      <c r="D135" s="71">
        <f>'[9]bilat constant'!Q216+('[9]unhcr oda constant'!Q216*'[9]oda contribs constant'!$AJ$105)+('[9]oda contribs constant'!$AK$105*'[9]unrwa oda constant'!Q216)+('[9]oda contribs constant'!$AL$105*'[9]wfp oda constant adj'!Q216)+('[9]eu multilat shares constant'!N$72*'[9]eu total ha constant'!Q216)+'[9]Imputed CERF'!Q216</f>
        <v>0</v>
      </c>
      <c r="E135" s="71">
        <f>'[9]bilat constant'!R216+('[9]unhcr oda constant'!R216*'[9]oda contribs constant'!$AM$105)+('[9]oda contribs constant'!$AN$105*'[9]unrwa oda constant'!R216)+('[9]oda contribs constant'!$AO$105*'[9]wfp oda constant adj'!R216)+('[9]eu multilat shares constant'!O$72*'[9]eu total ha constant'!R216)+'[9]Imputed CERF'!R216</f>
        <v>0</v>
      </c>
      <c r="F135" s="71">
        <f>'[9]bilat constant'!S216+('[9]unhcr oda constant'!S216*'[9]oda contribs constant'!$AP$105)+('[9]oda contribs constant'!$AQ$105*'[9]unrwa oda constant'!S216)+('[9]oda contribs constant'!$AR$105*'[9]wfp oda constant adj'!S216)+('[9]eu multilat shares constant'!P$72*'[9]eu total ha constant'!S216)+'[9]Imputed CERF'!S216</f>
        <v>0.0256594558677515</v>
      </c>
      <c r="G135" s="71">
        <f>'[9]bilat constant'!T216+('[9]unhcr oda constant'!T216*'[9]oda contribs constant'!$AS$105)+('[9]oda contribs constant'!$AT$105*'[9]unrwa oda constant'!T216)+('[9]oda contribs constant'!$AU$105*'[9]wfp oda constant adj'!T216)+('[9]eu multilat shares constant'!Q$72*'[9]eu total ha constant'!T216)+'[9]Imputed CERF'!T216</f>
        <v>0.12813128931248732</v>
      </c>
      <c r="H135" s="96">
        <f t="shared" si="3"/>
        <v>0.15379074518023883</v>
      </c>
      <c r="I135" s="74"/>
    </row>
    <row r="136" spans="1:9" ht="13.5">
      <c r="A136" s="7" t="s">
        <v>32</v>
      </c>
      <c r="B136" s="91" t="s">
        <v>99</v>
      </c>
      <c r="C136" s="71">
        <f>'[9]bilat constant'!P213+('[9]unhcr oda constant'!P213*'[9]oda contribs constant'!$AG$105)+('[9]oda contribs constant'!$AH$105*'[9]unrwa oda constant'!P213)+('[9]oda contribs constant'!$AI$105*'[9]wfp oda constant adj'!P213)+('[9]eu multilat shares constant'!M$72*'[9]eu total ha constant'!P213)+'[9]Imputed CERF'!P213</f>
        <v>0</v>
      </c>
      <c r="D136" s="71">
        <f>'[9]bilat constant'!Q213+('[9]unhcr oda constant'!Q213*'[9]oda contribs constant'!$AJ$105)+('[9]oda contribs constant'!$AK$105*'[9]unrwa oda constant'!Q213)+('[9]oda contribs constant'!$AL$105*'[9]wfp oda constant adj'!Q213)+('[9]eu multilat shares constant'!N$72*'[9]eu total ha constant'!Q213)+'[9]Imputed CERF'!Q213</f>
        <v>0</v>
      </c>
      <c r="E136" s="71">
        <f>'[9]bilat constant'!R213+('[9]unhcr oda constant'!R213*'[9]oda contribs constant'!$AM$105)+('[9]oda contribs constant'!$AN$105*'[9]unrwa oda constant'!R213)+('[9]oda contribs constant'!$AO$105*'[9]wfp oda constant adj'!R213)+('[9]eu multilat shares constant'!O$72*'[9]eu total ha constant'!R213)+'[9]Imputed CERF'!R213</f>
        <v>0</v>
      </c>
      <c r="F136" s="71">
        <f>'[9]bilat constant'!S213+('[9]unhcr oda constant'!S213*'[9]oda contribs constant'!$AP$105)+('[9]oda contribs constant'!$AQ$105*'[9]unrwa oda constant'!S213)+('[9]oda contribs constant'!$AR$105*'[9]wfp oda constant adj'!S213)+('[9]eu multilat shares constant'!P$72*'[9]eu total ha constant'!S213)+'[9]Imputed CERF'!S213</f>
        <v>0</v>
      </c>
      <c r="G136" s="71">
        <f>'[9]bilat constant'!T213+('[9]unhcr oda constant'!T213*'[9]oda contribs constant'!$AS$105)+('[9]oda contribs constant'!$AT$105*'[9]unrwa oda constant'!T213)+('[9]oda contribs constant'!$AU$105*'[9]wfp oda constant adj'!T213)+('[9]eu multilat shares constant'!Q$72*'[9]eu total ha constant'!T213)+'[9]Imputed CERF'!T213</f>
        <v>0.14</v>
      </c>
      <c r="H136" s="96">
        <f t="shared" si="3"/>
        <v>0.14</v>
      </c>
      <c r="I136" s="74"/>
    </row>
    <row r="137" spans="1:9" ht="13.5">
      <c r="A137" s="7" t="s">
        <v>112</v>
      </c>
      <c r="B137" s="91" t="s">
        <v>99</v>
      </c>
      <c r="C137" s="71">
        <f>'[9]bilat constant'!P40+('[9]unhcr oda constant'!P40*'[9]oda contribs constant'!$AG$105)+('[9]oda contribs constant'!$AH$105*'[9]unrwa oda constant'!P40)+('[9]oda contribs constant'!$AI$105*'[9]wfp oda constant adj'!P40)+('[9]eu multilat shares constant'!M$72*'[9]eu total ha constant'!P40)+'[9]Imputed CERF'!P40</f>
        <v>0.010993628079942587</v>
      </c>
      <c r="D137" s="71">
        <f>'[9]bilat constant'!Q40+('[9]unhcr oda constant'!Q40*'[9]oda contribs constant'!$AJ$105)+('[9]oda contribs constant'!$AK$105*'[9]unrwa oda constant'!Q40)+('[9]oda contribs constant'!$AL$105*'[9]wfp oda constant adj'!Q40)+('[9]eu multilat shares constant'!N$72*'[9]eu total ha constant'!Q40)+'[9]Imputed CERF'!Q40</f>
        <v>0.006255895579686301</v>
      </c>
      <c r="E137" s="71">
        <f>'[9]bilat constant'!R40+('[9]unhcr oda constant'!R40*'[9]oda contribs constant'!$AM$105)+('[9]oda contribs constant'!$AN$105*'[9]unrwa oda constant'!R40)+('[9]oda contribs constant'!$AO$105*'[9]wfp oda constant adj'!R40)+('[9]eu multilat shares constant'!O$72*'[9]eu total ha constant'!R40)+'[9]Imputed CERF'!R40</f>
        <v>0.01433419941539461</v>
      </c>
      <c r="F137" s="71">
        <f>'[9]bilat constant'!S40+('[9]unhcr oda constant'!S40*'[9]oda contribs constant'!$AP$105)+('[9]oda contribs constant'!$AQ$105*'[9]unrwa oda constant'!S40)+('[9]oda contribs constant'!$AR$105*'[9]wfp oda constant adj'!S40)+('[9]eu multilat shares constant'!P$72*'[9]eu total ha constant'!S40)+'[9]Imputed CERF'!S40</f>
        <v>0.059490555352787786</v>
      </c>
      <c r="G137" s="71">
        <f>'[9]bilat constant'!T40+('[9]unhcr oda constant'!T40*'[9]oda contribs constant'!$AS$105)+('[9]oda contribs constant'!$AT$105*'[9]unrwa oda constant'!T40)+('[9]oda contribs constant'!$AU$105*'[9]wfp oda constant adj'!T40)+('[9]eu multilat shares constant'!Q$72*'[9]eu total ha constant'!T40)+'[9]Imputed CERF'!T40</f>
        <v>0.03710342586060314</v>
      </c>
      <c r="H137" s="96">
        <f t="shared" si="3"/>
        <v>0.1281777042884144</v>
      </c>
      <c r="I137" s="74"/>
    </row>
    <row r="138" spans="1:9" ht="13.5">
      <c r="A138" s="7" t="s">
        <v>195</v>
      </c>
      <c r="B138" s="91" t="s">
        <v>99</v>
      </c>
      <c r="C138" s="71">
        <f>'[9]bilat constant'!P120+('[9]unhcr oda constant'!P120*'[9]oda contribs constant'!$AG$105)+('[9]oda contribs constant'!$AH$105*'[9]unrwa oda constant'!P120)+('[9]oda contribs constant'!$AI$105*'[9]wfp oda constant adj'!P120)+('[9]eu multilat shares constant'!M$72*'[9]eu total ha constant'!P120)+'[9]Imputed CERF'!P120</f>
        <v>0</v>
      </c>
      <c r="D138" s="71">
        <f>'[9]bilat constant'!Q120+('[9]unhcr oda constant'!Q120*'[9]oda contribs constant'!$AJ$105)+('[9]oda contribs constant'!$AK$105*'[9]unrwa oda constant'!Q120)+('[9]oda contribs constant'!$AL$105*'[9]wfp oda constant adj'!Q120)+('[9]eu multilat shares constant'!N$72*'[9]eu total ha constant'!Q120)+'[9]Imputed CERF'!Q120</f>
        <v>0</v>
      </c>
      <c r="E138" s="71">
        <f>'[9]bilat constant'!R120+('[9]unhcr oda constant'!R120*'[9]oda contribs constant'!$AM$105)+('[9]oda contribs constant'!$AN$105*'[9]unrwa oda constant'!R120)+('[9]oda contribs constant'!$AO$105*'[9]wfp oda constant adj'!R120)+('[9]eu multilat shares constant'!O$72*'[9]eu total ha constant'!R120)+'[9]Imputed CERF'!R120</f>
        <v>0.12483265155982412</v>
      </c>
      <c r="F138" s="71">
        <f>'[9]bilat constant'!S120+('[9]unhcr oda constant'!S120*'[9]oda contribs constant'!$AP$105)+('[9]oda contribs constant'!$AQ$105*'[9]unrwa oda constant'!S120)+('[9]oda contribs constant'!$AR$105*'[9]wfp oda constant adj'!S120)+('[9]eu multilat shares constant'!P$72*'[9]eu total ha constant'!S120)+'[9]Imputed CERF'!S120</f>
        <v>0</v>
      </c>
      <c r="G138" s="71">
        <f>'[9]bilat constant'!T120+('[9]unhcr oda constant'!T120*'[9]oda contribs constant'!$AS$105)+('[9]oda contribs constant'!$AT$105*'[9]unrwa oda constant'!T120)+('[9]oda contribs constant'!$AU$105*'[9]wfp oda constant adj'!T120)+('[9]eu multilat shares constant'!Q$72*'[9]eu total ha constant'!T120)+'[9]Imputed CERF'!T120</f>
        <v>0</v>
      </c>
      <c r="H138" s="96">
        <f aca="true" t="shared" si="4" ref="H138:H169">SUM(C138:G138)</f>
        <v>0.12483265155982412</v>
      </c>
      <c r="I138" s="74"/>
    </row>
    <row r="139" spans="1:9" ht="13.5">
      <c r="A139" s="7" t="s">
        <v>196</v>
      </c>
      <c r="B139" s="91" t="s">
        <v>99</v>
      </c>
      <c r="C139" s="71">
        <f>'[9]bilat constant'!P217+('[9]unhcr oda constant'!P217*'[9]oda contribs constant'!$AG$105)+('[9]oda contribs constant'!$AH$105*'[9]unrwa oda constant'!P217)+('[9]oda contribs constant'!$AI$105*'[9]wfp oda constant adj'!P217)+('[9]eu multilat shares constant'!M$72*'[9]eu total ha constant'!P217)+'[9]Imputed CERF'!P217</f>
        <v>0</v>
      </c>
      <c r="D139" s="71">
        <f>'[9]bilat constant'!Q217+('[9]unhcr oda constant'!Q217*'[9]oda contribs constant'!$AJ$105)+('[9]oda contribs constant'!$AK$105*'[9]unrwa oda constant'!Q217)+('[9]oda contribs constant'!$AL$105*'[9]wfp oda constant adj'!Q217)+('[9]eu multilat shares constant'!N$72*'[9]eu total ha constant'!Q217)+'[9]Imputed CERF'!Q217</f>
        <v>0</v>
      </c>
      <c r="E139" s="71">
        <f>'[9]bilat constant'!R217+('[9]unhcr oda constant'!R217*'[9]oda contribs constant'!$AM$105)+('[9]oda contribs constant'!$AN$105*'[9]unrwa oda constant'!R217)+('[9]oda contribs constant'!$AO$105*'[9]wfp oda constant adj'!R217)+('[9]eu multilat shares constant'!O$72*'[9]eu total ha constant'!R217)+'[9]Imputed CERF'!R217</f>
        <v>0</v>
      </c>
      <c r="F139" s="71">
        <f>'[9]bilat constant'!S217+('[9]unhcr oda constant'!S217*'[9]oda contribs constant'!$AP$105)+('[9]oda contribs constant'!$AQ$105*'[9]unrwa oda constant'!S217)+('[9]oda contribs constant'!$AR$105*'[9]wfp oda constant adj'!S217)+('[9]eu multilat shares constant'!P$72*'[9]eu total ha constant'!S217)+'[9]Imputed CERF'!S217</f>
        <v>0.014968015922855045</v>
      </c>
      <c r="G139" s="71">
        <f>'[9]bilat constant'!T217+('[9]unhcr oda constant'!T217*'[9]oda contribs constant'!$AS$105)+('[9]oda contribs constant'!$AT$105*'[9]unrwa oda constant'!T217)+('[9]oda contribs constant'!$AU$105*'[9]wfp oda constant adj'!T217)+('[9]eu multilat shares constant'!Q$72*'[9]eu total ha constant'!T217)+'[9]Imputed CERF'!T217</f>
        <v>0.07931936957439692</v>
      </c>
      <c r="H139" s="96">
        <f t="shared" si="4"/>
        <v>0.09428738549725196</v>
      </c>
      <c r="I139" s="74"/>
    </row>
    <row r="140" spans="1:9" ht="13.5">
      <c r="A140" s="7" t="s">
        <v>174</v>
      </c>
      <c r="B140" s="91" t="s">
        <v>99</v>
      </c>
      <c r="C140" s="71">
        <f>'[9]bilat constant'!P75+('[9]unhcr oda constant'!P75*'[9]oda contribs constant'!$AG$105)+('[9]oda contribs constant'!$AH$105*'[9]unrwa oda constant'!P75)+('[9]oda contribs constant'!$AI$105*'[9]wfp oda constant adj'!P75)+('[9]eu multilat shares constant'!M$72*'[9]eu total ha constant'!P75)+'[9]Imputed CERF'!P75</f>
        <v>0.0516361449467169</v>
      </c>
      <c r="D140" s="71">
        <f>'[9]bilat constant'!Q75+('[9]unhcr oda constant'!Q75*'[9]oda contribs constant'!$AJ$105)+('[9]oda contribs constant'!$AK$105*'[9]unrwa oda constant'!Q75)+('[9]oda contribs constant'!$AL$105*'[9]wfp oda constant adj'!Q75)+('[9]eu multilat shares constant'!N$72*'[9]eu total ha constant'!Q75)+'[9]Imputed CERF'!Q75</f>
        <v>0.04196930030699968</v>
      </c>
      <c r="E140" s="71">
        <f>'[9]bilat constant'!R75+('[9]unhcr oda constant'!R75*'[9]oda contribs constant'!$AM$105)+('[9]oda contribs constant'!$AN$105*'[9]unrwa oda constant'!R75)+('[9]oda contribs constant'!$AO$105*'[9]wfp oda constant adj'!R75)+('[9]eu multilat shares constant'!O$72*'[9]eu total ha constant'!R75)+'[9]Imputed CERF'!R75</f>
        <v>0</v>
      </c>
      <c r="F140" s="71">
        <f>'[9]bilat constant'!S75+('[9]unhcr oda constant'!S75*'[9]oda contribs constant'!$AP$105)+('[9]oda contribs constant'!$AQ$105*'[9]unrwa oda constant'!S75)+('[9]oda contribs constant'!$AR$105*'[9]wfp oda constant adj'!S75)+('[9]eu multilat shares constant'!P$72*'[9]eu total ha constant'!S75)+'[9]Imputed CERF'!S75</f>
        <v>0</v>
      </c>
      <c r="G140" s="71">
        <f>'[9]bilat constant'!T75+('[9]unhcr oda constant'!T75*'[9]oda contribs constant'!$AS$105)+('[9]oda contribs constant'!$AT$105*'[9]unrwa oda constant'!T75)+('[9]oda contribs constant'!$AU$105*'[9]wfp oda constant adj'!T75)+('[9]eu multilat shares constant'!Q$72*'[9]eu total ha constant'!T75)+'[9]Imputed CERF'!T75</f>
        <v>0</v>
      </c>
      <c r="H140" s="96">
        <f t="shared" si="4"/>
        <v>0.09360544525371658</v>
      </c>
      <c r="I140" s="74"/>
    </row>
    <row r="141" spans="1:9" ht="13.5">
      <c r="A141" s="7" t="s">
        <v>119</v>
      </c>
      <c r="B141" s="91" t="s">
        <v>99</v>
      </c>
      <c r="C141" s="71">
        <f>'[9]bilat constant'!P128+('[9]unhcr oda constant'!P128*'[9]oda contribs constant'!$AG$105)+('[9]oda contribs constant'!$AH$105*'[9]unrwa oda constant'!P128)+('[9]oda contribs constant'!$AI$105*'[9]wfp oda constant adj'!P128)+('[9]eu multilat shares constant'!M$72*'[9]eu total ha constant'!P128)+'[9]Imputed CERF'!P128</f>
        <v>0.01</v>
      </c>
      <c r="D141" s="71">
        <f>'[9]bilat constant'!Q128+('[9]unhcr oda constant'!Q128*'[9]oda contribs constant'!$AJ$105)+('[9]oda contribs constant'!$AK$105*'[9]unrwa oda constant'!Q128)+('[9]oda contribs constant'!$AL$105*'[9]wfp oda constant adj'!Q128)+('[9]eu multilat shares constant'!N$72*'[9]eu total ha constant'!Q128)+'[9]Imputed CERF'!Q128</f>
        <v>0.07</v>
      </c>
      <c r="E141" s="71">
        <f>'[9]bilat constant'!R128+('[9]unhcr oda constant'!R128*'[9]oda contribs constant'!$AM$105)+('[9]oda contribs constant'!$AN$105*'[9]unrwa oda constant'!R128)+('[9]oda contribs constant'!$AO$105*'[9]wfp oda constant adj'!R128)+('[9]eu multilat shares constant'!O$72*'[9]eu total ha constant'!R128)+'[9]Imputed CERF'!R128</f>
        <v>0</v>
      </c>
      <c r="F141" s="71">
        <f>'[9]bilat constant'!S128+('[9]unhcr oda constant'!S128*'[9]oda contribs constant'!$AP$105)+('[9]oda contribs constant'!$AQ$105*'[9]unrwa oda constant'!S128)+('[9]oda contribs constant'!$AR$105*'[9]wfp oda constant adj'!S128)+('[9]eu multilat shares constant'!P$72*'[9]eu total ha constant'!S128)+'[9]Imputed CERF'!S128</f>
        <v>0</v>
      </c>
      <c r="G141" s="71">
        <f>'[9]bilat constant'!T128+('[9]unhcr oda constant'!T128*'[9]oda contribs constant'!$AS$105)+('[9]oda contribs constant'!$AT$105*'[9]unrwa oda constant'!T128)+('[9]oda contribs constant'!$AU$105*'[9]wfp oda constant adj'!T128)+('[9]eu multilat shares constant'!Q$72*'[9]eu total ha constant'!T128)+'[9]Imputed CERF'!T128</f>
        <v>0.012202979934522601</v>
      </c>
      <c r="H141" s="96">
        <f t="shared" si="4"/>
        <v>0.0922029799345226</v>
      </c>
      <c r="I141" s="74"/>
    </row>
    <row r="142" spans="1:9" ht="13.5">
      <c r="A142" s="7" t="s">
        <v>170</v>
      </c>
      <c r="B142" s="91" t="s">
        <v>99</v>
      </c>
      <c r="C142" s="71">
        <f>'[9]bilat constant'!P211+('[9]unhcr oda constant'!P211*'[9]oda contribs constant'!$AG$105)+('[9]oda contribs constant'!$AH$105*'[9]unrwa oda constant'!P211)+('[9]oda contribs constant'!$AI$105*'[9]wfp oda constant adj'!P211)+('[9]eu multilat shares constant'!M$72*'[9]eu total ha constant'!P211)+'[9]Imputed CERF'!P211</f>
        <v>0</v>
      </c>
      <c r="D142" s="71">
        <f>'[9]bilat constant'!Q211+('[9]unhcr oda constant'!Q211*'[9]oda contribs constant'!$AJ$105)+('[9]oda contribs constant'!$AK$105*'[9]unrwa oda constant'!Q211)+('[9]oda contribs constant'!$AL$105*'[9]wfp oda constant adj'!Q211)+('[9]eu multilat shares constant'!N$72*'[9]eu total ha constant'!Q211)+'[9]Imputed CERF'!Q211</f>
        <v>0</v>
      </c>
      <c r="E142" s="71">
        <f>'[9]bilat constant'!R211+('[9]unhcr oda constant'!R211*'[9]oda contribs constant'!$AM$105)+('[9]oda contribs constant'!$AN$105*'[9]unrwa oda constant'!R211)+('[9]oda contribs constant'!$AO$105*'[9]wfp oda constant adj'!R211)+('[9]eu multilat shares constant'!O$72*'[9]eu total ha constant'!R211)+'[9]Imputed CERF'!R211</f>
        <v>0</v>
      </c>
      <c r="F142" s="71">
        <f>'[9]bilat constant'!S211+('[9]unhcr oda constant'!S211*'[9]oda contribs constant'!$AP$105)+('[9]oda contribs constant'!$AQ$105*'[9]unrwa oda constant'!S211)+('[9]oda contribs constant'!$AR$105*'[9]wfp oda constant adj'!S211)+('[9]eu multilat shares constant'!P$72*'[9]eu total ha constant'!S211)+'[9]Imputed CERF'!S211</f>
        <v>0.01282972793387575</v>
      </c>
      <c r="G142" s="71">
        <f>'[9]bilat constant'!T211+('[9]unhcr oda constant'!T211*'[9]oda contribs constant'!$AS$105)+('[9]oda contribs constant'!$AT$105*'[9]unrwa oda constant'!T211)+('[9]oda contribs constant'!$AU$105*'[9]wfp oda constant adj'!T211)+('[9]eu multilat shares constant'!Q$72*'[9]eu total ha constant'!T211)+'[9]Imputed CERF'!T211</f>
        <v>0.06915021962896141</v>
      </c>
      <c r="H142" s="96">
        <f t="shared" si="4"/>
        <v>0.08197994756283716</v>
      </c>
      <c r="I142" s="74"/>
    </row>
    <row r="143" spans="1:9" ht="13.5">
      <c r="A143" s="7" t="s">
        <v>108</v>
      </c>
      <c r="B143" s="91" t="s">
        <v>99</v>
      </c>
      <c r="C143" s="71">
        <f>'[9]bilat constant'!P13+('[9]unhcr oda constant'!P13*'[9]oda contribs constant'!$AG$105)+('[9]oda contribs constant'!$AH$105*'[9]unrwa oda constant'!P13)+('[9]oda contribs constant'!$AI$105*'[9]wfp oda constant adj'!P13)+('[9]eu multilat shares constant'!M$72*'[9]eu total ha constant'!P13)+'[9]Imputed CERF'!P13</f>
        <v>0.02433551529913229</v>
      </c>
      <c r="D143" s="71">
        <f>'[9]bilat constant'!Q13+('[9]unhcr oda constant'!Q13*'[9]oda contribs constant'!$AJ$105)+('[9]oda contribs constant'!$AK$105*'[9]unrwa oda constant'!Q13)+('[9]oda contribs constant'!$AL$105*'[9]wfp oda constant adj'!Q13)+('[9]eu multilat shares constant'!N$72*'[9]eu total ha constant'!Q13)+'[9]Imputed CERF'!Q13</f>
        <v>0.013615772732258419</v>
      </c>
      <c r="E143" s="71">
        <f>'[9]bilat constant'!R13+('[9]unhcr oda constant'!R13*'[9]oda contribs constant'!$AM$105)+('[9]oda contribs constant'!$AN$105*'[9]unrwa oda constant'!R13)+('[9]oda contribs constant'!$AO$105*'[9]wfp oda constant adj'!R13)+('[9]eu multilat shares constant'!O$72*'[9]eu total ha constant'!R13)+'[9]Imputed CERF'!R13</f>
        <v>0.012601493991555702</v>
      </c>
      <c r="F143" s="71">
        <f>'[9]bilat constant'!S13+('[9]unhcr oda constant'!S13*'[9]oda contribs constant'!$AP$105)+('[9]oda contribs constant'!$AQ$105*'[9]unrwa oda constant'!S13)+('[9]oda contribs constant'!$AR$105*'[9]wfp oda constant adj'!S13)+('[9]eu multilat shares constant'!P$72*'[9]eu total ha constant'!S13)+'[9]Imputed CERF'!S13</f>
        <v>0.013442657251209621</v>
      </c>
      <c r="G143" s="71">
        <f>'[9]bilat constant'!T13+('[9]unhcr oda constant'!T13*'[9]oda contribs constant'!$AS$105)+('[9]oda contribs constant'!$AT$105*'[9]unrwa oda constant'!T13)+('[9]oda contribs constant'!$AU$105*'[9]wfp oda constant adj'!T13)+('[9]eu multilat shares constant'!Q$72*'[9]eu total ha constant'!T13)+'[9]Imputed CERF'!T13</f>
        <v>0.012000419962203402</v>
      </c>
      <c r="H143" s="96">
        <f t="shared" si="4"/>
        <v>0.07599585923635943</v>
      </c>
      <c r="I143" s="74"/>
    </row>
    <row r="144" spans="1:9" ht="13.5">
      <c r="A144" s="7" t="s">
        <v>132</v>
      </c>
      <c r="B144" s="91" t="s">
        <v>99</v>
      </c>
      <c r="C144" s="71">
        <f>'[9]bilat constant'!P202+('[9]unhcr oda constant'!P202*'[9]oda contribs constant'!$AG$105)+('[9]oda contribs constant'!$AH$105*'[9]unrwa oda constant'!P202)+('[9]oda contribs constant'!$AI$105*'[9]wfp oda constant adj'!P202)+('[9]eu multilat shares constant'!M$72*'[9]eu total ha constant'!P202)+'[9]Imputed CERF'!P202</f>
        <v>0</v>
      </c>
      <c r="D144" s="71">
        <f>'[9]bilat constant'!Q202+('[9]unhcr oda constant'!Q202*'[9]oda contribs constant'!$AJ$105)+('[9]oda contribs constant'!$AK$105*'[9]unrwa oda constant'!Q202)+('[9]oda contribs constant'!$AL$105*'[9]wfp oda constant adj'!Q202)+('[9]eu multilat shares constant'!N$72*'[9]eu total ha constant'!Q202)+'[9]Imputed CERF'!Q202</f>
        <v>0</v>
      </c>
      <c r="E144" s="71">
        <f>'[9]bilat constant'!R202+('[9]unhcr oda constant'!R202*'[9]oda contribs constant'!$AM$105)+('[9]oda contribs constant'!$AN$105*'[9]unrwa oda constant'!R202)+('[9]oda contribs constant'!$AO$105*'[9]wfp oda constant adj'!R202)+('[9]eu multilat shares constant'!O$72*'[9]eu total ha constant'!R202)+'[9]Imputed CERF'!R202</f>
        <v>0</v>
      </c>
      <c r="F144" s="71">
        <f>'[9]bilat constant'!S202+('[9]unhcr oda constant'!S202*'[9]oda contribs constant'!$AP$105)+('[9]oda contribs constant'!$AQ$105*'[9]unrwa oda constant'!S202)+('[9]oda contribs constant'!$AR$105*'[9]wfp oda constant adj'!S202)+('[9]eu multilat shares constant'!P$72*'[9]eu total ha constant'!S202)+'[9]Imputed CERF'!S202</f>
        <v>0</v>
      </c>
      <c r="G144" s="71">
        <f>'[9]bilat constant'!T202+('[9]unhcr oda constant'!T202*'[9]oda contribs constant'!$AS$105)+('[9]oda contribs constant'!$AT$105*'[9]unrwa oda constant'!T202)+('[9]oda contribs constant'!$AU$105*'[9]wfp oda constant adj'!T202)+('[9]eu multilat shares constant'!Q$72*'[9]eu total ha constant'!T202)+'[9]Imputed CERF'!T202</f>
        <v>0.0711840496180485</v>
      </c>
      <c r="H144" s="96">
        <f t="shared" si="4"/>
        <v>0.0711840496180485</v>
      </c>
      <c r="I144" s="74"/>
    </row>
    <row r="145" spans="1:9" ht="13.5">
      <c r="A145" s="7" t="s">
        <v>164</v>
      </c>
      <c r="B145" s="91" t="s">
        <v>99</v>
      </c>
      <c r="C145" s="71">
        <f>'[9]bilat constant'!P207+('[9]unhcr oda constant'!P207*'[9]oda contribs constant'!$AG$105)+('[9]oda contribs constant'!$AH$105*'[9]unrwa oda constant'!P207)+('[9]oda contribs constant'!$AI$105*'[9]wfp oda constant adj'!P207)+('[9]eu multilat shares constant'!M$72*'[9]eu total ha constant'!P207)+'[9]Imputed CERF'!P207</f>
        <v>0</v>
      </c>
      <c r="D145" s="71">
        <f>'[9]bilat constant'!Q207+('[9]unhcr oda constant'!Q207*'[9]oda contribs constant'!$AJ$105)+('[9]oda contribs constant'!$AK$105*'[9]unrwa oda constant'!Q207)+('[9]oda contribs constant'!$AL$105*'[9]wfp oda constant adj'!Q207)+('[9]eu multilat shares constant'!N$72*'[9]eu total ha constant'!Q207)+'[9]Imputed CERF'!Q207</f>
        <v>0</v>
      </c>
      <c r="E145" s="71">
        <f>'[9]bilat constant'!R207+('[9]unhcr oda constant'!R207*'[9]oda contribs constant'!$AM$105)+('[9]oda contribs constant'!$AN$105*'[9]unrwa oda constant'!R207)+('[9]oda contribs constant'!$AO$105*'[9]wfp oda constant adj'!R207)+('[9]eu multilat shares constant'!O$72*'[9]eu total ha constant'!R207)+'[9]Imputed CERF'!R207</f>
        <v>0</v>
      </c>
      <c r="F145" s="71">
        <f>'[9]bilat constant'!S207+('[9]unhcr oda constant'!S207*'[9]oda contribs constant'!$AP$105)+('[9]oda contribs constant'!$AQ$105*'[9]unrwa oda constant'!S207)+('[9]oda contribs constant'!$AR$105*'[9]wfp oda constant adj'!S207)+('[9]eu multilat shares constant'!P$72*'[9]eu total ha constant'!S207)+'[9]Imputed CERF'!S207</f>
        <v>0.01069143994489646</v>
      </c>
      <c r="G145" s="71">
        <f>'[9]bilat constant'!T207+('[9]unhcr oda constant'!T207*'[9]oda contribs constant'!$AS$105)+('[9]oda contribs constant'!$AT$105*'[9]unrwa oda constant'!T207)+('[9]oda contribs constant'!$AU$105*'[9]wfp oda constant adj'!T207)+('[9]eu multilat shares constant'!Q$72*'[9]eu total ha constant'!T207)+'[9]Imputed CERF'!T207</f>
        <v>0.05898106968352591</v>
      </c>
      <c r="H145" s="96">
        <f t="shared" si="4"/>
        <v>0.06967250962842236</v>
      </c>
      <c r="I145" s="74"/>
    </row>
    <row r="146" spans="1:9" ht="13.5">
      <c r="A146" s="7" t="s">
        <v>193</v>
      </c>
      <c r="B146" s="91" t="s">
        <v>99</v>
      </c>
      <c r="C146" s="71">
        <f>'[9]bilat constant'!P35+('[9]unhcr oda constant'!P35*'[9]oda contribs constant'!$AG$105)+('[9]oda contribs constant'!$AH$105*'[9]unrwa oda constant'!P35)+('[9]oda contribs constant'!$AI$105*'[9]wfp oda constant adj'!P35)+('[9]eu multilat shares constant'!M$72*'[9]eu total ha constant'!P35)+'[9]Imputed CERF'!P35</f>
        <v>0.042012917817454275</v>
      </c>
      <c r="D146" s="71">
        <f>'[9]bilat constant'!Q35+('[9]unhcr oda constant'!Q35*'[9]oda contribs constant'!$AJ$105)+('[9]oda contribs constant'!$AK$105*'[9]unrwa oda constant'!Q35)+('[9]oda contribs constant'!$AL$105*'[9]wfp oda constant adj'!Q35)+('[9]eu multilat shares constant'!N$72*'[9]eu total ha constant'!Q35)+'[9]Imputed CERF'!Q35</f>
        <v>0.0031279477898431504</v>
      </c>
      <c r="E146" s="71">
        <f>'[9]bilat constant'!R35+('[9]unhcr oda constant'!R35*'[9]oda contribs constant'!$AM$105)+('[9]oda contribs constant'!$AN$105*'[9]unrwa oda constant'!R35)+('[9]oda contribs constant'!$AO$105*'[9]wfp oda constant adj'!R35)+('[9]eu multilat shares constant'!O$72*'[9]eu total ha constant'!R35)+'[9]Imputed CERF'!R35</f>
        <v>0.0020477427736278015</v>
      </c>
      <c r="F146" s="71">
        <f>'[9]bilat constant'!S35+('[9]unhcr oda constant'!S35*'[9]oda contribs constant'!$AP$105)+('[9]oda contribs constant'!$AQ$105*'[9]unrwa oda constant'!S35)+('[9]oda contribs constant'!$AR$105*'[9]wfp oda constant adj'!S35)+('[9]eu multilat shares constant'!P$72*'[9]eu total ha constant'!S35)+'[9]Imputed CERF'!S35</f>
        <v>0.006938145678043676</v>
      </c>
      <c r="G146" s="71">
        <f>'[9]bilat constant'!T35+('[9]unhcr oda constant'!T35*'[9]oda contribs constant'!$AS$105)+('[9]oda contribs constant'!$AT$105*'[9]unrwa oda constant'!T35)+('[9]oda contribs constant'!$AU$105*'[9]wfp oda constant adj'!T35)+('[9]eu multilat shares constant'!Q$72*'[9]eu total ha constant'!T35)+'[9]Imputed CERF'!T35</f>
        <v>0.007466927976482117</v>
      </c>
      <c r="H146" s="96">
        <f t="shared" si="4"/>
        <v>0.061593682035451014</v>
      </c>
      <c r="I146" s="74"/>
    </row>
    <row r="147" spans="1:9" ht="13.5">
      <c r="A147" s="7" t="s">
        <v>134</v>
      </c>
      <c r="B147" s="91" t="s">
        <v>99</v>
      </c>
      <c r="C147" s="71">
        <f>'[9]bilat constant'!P56+('[9]unhcr oda constant'!P56*'[9]oda contribs constant'!$AG$105)+('[9]oda contribs constant'!$AH$105*'[9]unrwa oda constant'!P56)+('[9]oda contribs constant'!$AI$105*'[9]wfp oda constant adj'!P56)+('[9]eu multilat shares constant'!M$72*'[9]eu total ha constant'!P56)+'[9]Imputed CERF'!P56</f>
        <v>0.020993628079942588</v>
      </c>
      <c r="D147" s="71">
        <f>'[9]bilat constant'!Q56+('[9]unhcr oda constant'!Q56*'[9]oda contribs constant'!$AJ$105)+('[9]oda contribs constant'!$AK$105*'[9]unrwa oda constant'!Q56)+('[9]oda contribs constant'!$AL$105*'[9]wfp oda constant adj'!Q56)+('[9]eu multilat shares constant'!N$72*'[9]eu total ha constant'!Q56)+'[9]Imputed CERF'!Q56</f>
        <v>0.00036799385762860593</v>
      </c>
      <c r="E147" s="71">
        <f>'[9]bilat constant'!R56+('[9]unhcr oda constant'!R56*'[9]oda contribs constant'!$AM$105)+('[9]oda contribs constant'!$AN$105*'[9]unrwa oda constant'!R56)+('[9]oda contribs constant'!$AO$105*'[9]wfp oda constant adj'!R56)+('[9]eu multilat shares constant'!O$72*'[9]eu total ha constant'!R56)+'[9]Imputed CERF'!R56</f>
        <v>0.003937966872361157</v>
      </c>
      <c r="F147" s="71">
        <f>'[9]bilat constant'!S56+('[9]unhcr oda constant'!S56*'[9]oda contribs constant'!$AP$105)+('[9]oda contribs constant'!$AQ$105*'[9]unrwa oda constant'!S56)+('[9]oda contribs constant'!$AR$105*'[9]wfp oda constant adj'!S56)+('[9]eu multilat shares constant'!P$72*'[9]eu total ha constant'!S56)+'[9]Imputed CERF'!S56</f>
        <v>0.011924937884137569</v>
      </c>
      <c r="G147" s="71">
        <f>'[9]bilat constant'!T56+('[9]unhcr oda constant'!T56*'[9]oda contribs constant'!$AS$105)+('[9]oda contribs constant'!$AT$105*'[9]unrwa oda constant'!T56)+('[9]oda contribs constant'!$AU$105*'[9]wfp oda constant adj'!T56)+('[9]eu multilat shares constant'!Q$72*'[9]eu total ha constant'!T56)+'[9]Imputed CERF'!T56</f>
        <v>0.020000699937005668</v>
      </c>
      <c r="H147" s="96">
        <f t="shared" si="4"/>
        <v>0.057225226631075585</v>
      </c>
      <c r="I147" s="74"/>
    </row>
    <row r="148" spans="1:9" ht="13.5">
      <c r="A148" s="7" t="s">
        <v>175</v>
      </c>
      <c r="B148" s="91" t="s">
        <v>99</v>
      </c>
      <c r="C148" s="71">
        <f>'[9]bilat constant'!P194+('[9]unhcr oda constant'!P194*'[9]oda contribs constant'!$AG$105)+('[9]oda contribs constant'!$AH$105*'[9]unrwa oda constant'!P194)+('[9]oda contribs constant'!$AI$105*'[9]wfp oda constant adj'!P194)+('[9]eu multilat shares constant'!M$72*'[9]eu total ha constant'!P194)+'[9]Imputed CERF'!P194</f>
        <v>0.016722701868081682</v>
      </c>
      <c r="D148" s="71">
        <f>'[9]bilat constant'!Q194+('[9]unhcr oda constant'!Q194*'[9]oda contribs constant'!$AJ$105)+('[9]oda contribs constant'!$AK$105*'[9]unrwa oda constant'!Q194)+('[9]oda contribs constant'!$AL$105*'[9]wfp oda constant adj'!Q194)+('[9]eu multilat shares constant'!N$72*'[9]eu total ha constant'!Q194)+'[9]Imputed CERF'!Q194</f>
        <v>0.018767686739058903</v>
      </c>
      <c r="E148" s="71">
        <f>'[9]bilat constant'!R194+('[9]unhcr oda constant'!R194*'[9]oda contribs constant'!$AM$105)+('[9]oda contribs constant'!$AN$105*'[9]unrwa oda constant'!R194)+('[9]oda contribs constant'!$AO$105*'[9]wfp oda constant adj'!R194)+('[9]eu multilat shares constant'!O$72*'[9]eu total ha constant'!R194)+'[9]Imputed CERF'!R194</f>
        <v>0.012601493991555702</v>
      </c>
      <c r="F148" s="71">
        <f>'[9]bilat constant'!S194+('[9]unhcr oda constant'!S194*'[9]oda contribs constant'!$AP$105)+('[9]oda contribs constant'!$AQ$105*'[9]unrwa oda constant'!S194)+('[9]oda contribs constant'!$AR$105*'[9]wfp oda constant adj'!S194)+('[9]eu multilat shares constant'!P$72*'[9]eu total ha constant'!S194)+'[9]Imputed CERF'!S194</f>
        <v>0</v>
      </c>
      <c r="G148" s="71">
        <f>'[9]bilat constant'!T194+('[9]unhcr oda constant'!T194*'[9]oda contribs constant'!$AS$105)+('[9]oda contribs constant'!$AT$105*'[9]unrwa oda constant'!T194)+('[9]oda contribs constant'!$AU$105*'[9]wfp oda constant adj'!T194)+('[9]eu multilat shares constant'!Q$72*'[9]eu total ha constant'!T194)+'[9]Imputed CERF'!T194</f>
        <v>0</v>
      </c>
      <c r="H148" s="96">
        <f t="shared" si="4"/>
        <v>0.04809188259869629</v>
      </c>
      <c r="I148" s="74"/>
    </row>
    <row r="149" spans="1:9" ht="13.5">
      <c r="A149" s="7" t="s">
        <v>184</v>
      </c>
      <c r="B149" s="91" t="s">
        <v>99</v>
      </c>
      <c r="C149" s="71">
        <f>'[9]bilat constant'!P118+('[9]unhcr oda constant'!P118*'[9]oda contribs constant'!$AG$105)+('[9]oda contribs constant'!$AH$105*'[9]unrwa oda constant'!P118)+('[9]oda contribs constant'!$AI$105*'[9]wfp oda constant adj'!P118)+('[9]eu multilat shares constant'!M$72*'[9]eu total ha constant'!P118)+'[9]Imputed CERF'!P118</f>
        <v>0.016406387759290233</v>
      </c>
      <c r="D149" s="71">
        <f>'[9]bilat constant'!Q118+('[9]unhcr oda constant'!Q118*'[9]oda contribs constant'!$AJ$105)+('[9]oda contribs constant'!$AK$105*'[9]unrwa oda constant'!Q118)+('[9]oda contribs constant'!$AL$105*'[9]wfp oda constant adj'!Q118)+('[9]eu multilat shares constant'!N$72*'[9]eu total ha constant'!Q118)+'[9]Imputed CERF'!Q118</f>
        <v>0</v>
      </c>
      <c r="E149" s="71">
        <f>'[9]bilat constant'!R118+('[9]unhcr oda constant'!R118*'[9]oda contribs constant'!$AM$105)+('[9]oda contribs constant'!$AN$105*'[9]unrwa oda constant'!R118)+('[9]oda contribs constant'!$AO$105*'[9]wfp oda constant adj'!R118)+('[9]eu multilat shares constant'!O$72*'[9]eu total ha constant'!R118)+'[9]Imputed CERF'!R118</f>
        <v>0</v>
      </c>
      <c r="F149" s="71">
        <f>'[9]bilat constant'!S118+('[9]unhcr oda constant'!S118*'[9]oda contribs constant'!$AP$105)+('[9]oda contribs constant'!$AQ$105*'[9]unrwa oda constant'!S118)+('[9]oda contribs constant'!$AR$105*'[9]wfp oda constant adj'!S118)+('[9]eu multilat shares constant'!P$72*'[9]eu total ha constant'!S118)+'[9]Imputed CERF'!S118</f>
        <v>0</v>
      </c>
      <c r="G149" s="71">
        <f>'[9]bilat constant'!T118+('[9]unhcr oda constant'!T118*'[9]oda contribs constant'!$AS$105)+('[9]oda contribs constant'!$AT$105*'[9]unrwa oda constant'!T118)+('[9]oda contribs constant'!$AU$105*'[9]wfp oda constant adj'!T118)+('[9]eu multilat shares constant'!Q$72*'[9]eu total ha constant'!T118)+'[9]Imputed CERF'!T118</f>
        <v>0.030507449836306502</v>
      </c>
      <c r="H149" s="96">
        <f t="shared" si="4"/>
        <v>0.04691383759559674</v>
      </c>
      <c r="I149" s="74"/>
    </row>
    <row r="150" spans="1:9" ht="13.5">
      <c r="A150" s="7" t="s">
        <v>192</v>
      </c>
      <c r="B150" s="91" t="s">
        <v>99</v>
      </c>
      <c r="C150" s="71">
        <f>'[9]bilat constant'!P119+('[9]unhcr oda constant'!P119*'[9]oda contribs constant'!$AG$105)+('[9]oda contribs constant'!$AH$105*'[9]unrwa oda constant'!P119)+('[9]oda contribs constant'!$AI$105*'[9]wfp oda constant adj'!P119)+('[9]eu multilat shares constant'!M$72*'[9]eu total ha constant'!P119)+'[9]Imputed CERF'!P119</f>
        <v>0</v>
      </c>
      <c r="D150" s="71">
        <f>'[9]bilat constant'!Q119+('[9]unhcr oda constant'!Q119*'[9]oda contribs constant'!$AJ$105)+('[9]oda contribs constant'!$AK$105*'[9]unrwa oda constant'!Q119)+('[9]oda contribs constant'!$AL$105*'[9]wfp oda constant adj'!Q119)+('[9]eu multilat shares constant'!N$72*'[9]eu total ha constant'!Q119)+'[9]Imputed CERF'!Q119</f>
        <v>0</v>
      </c>
      <c r="E150" s="71">
        <f>'[9]bilat constant'!R119+('[9]unhcr oda constant'!R119*'[9]oda contribs constant'!$AM$105)+('[9]oda contribs constant'!$AN$105*'[9]unrwa oda constant'!R119)+('[9]oda contribs constant'!$AO$105*'[9]wfp oda constant adj'!R119)+('[9]eu multilat shares constant'!O$72*'[9]eu total ha constant'!R119)+'[9]Imputed CERF'!R119</f>
        <v>0</v>
      </c>
      <c r="F150" s="71">
        <f>'[9]bilat constant'!S119+('[9]unhcr oda constant'!S119*'[9]oda contribs constant'!$AP$105)+('[9]oda contribs constant'!$AQ$105*'[9]unrwa oda constant'!S119)+('[9]oda contribs constant'!$AR$105*'[9]wfp oda constant adj'!S119)+('[9]eu multilat shares constant'!P$72*'[9]eu total ha constant'!S119)+'[9]Imputed CERF'!S119</f>
        <v>0.004276575977958584</v>
      </c>
      <c r="G150" s="71">
        <f>'[9]bilat constant'!T119+('[9]unhcr oda constant'!T119*'[9]oda contribs constant'!$AS$105)+('[9]oda contribs constant'!$AT$105*'[9]unrwa oda constant'!T119)+('[9]oda contribs constant'!$AU$105*'[9]wfp oda constant adj'!T119)+('[9]eu multilat shares constant'!Q$72*'[9]eu total ha constant'!T119)+'[9]Imputed CERF'!T119</f>
        <v>0.030507449836306502</v>
      </c>
      <c r="H150" s="96">
        <f t="shared" si="4"/>
        <v>0.03478402581426509</v>
      </c>
      <c r="I150" s="74"/>
    </row>
    <row r="151" spans="1:9" ht="13.5">
      <c r="A151" s="7" t="s">
        <v>123</v>
      </c>
      <c r="B151" s="91" t="s">
        <v>99</v>
      </c>
      <c r="C151" s="71">
        <f>'[9]bilat constant'!P201+('[9]unhcr oda constant'!P201*'[9]oda contribs constant'!$AG$105)+('[9]oda contribs constant'!$AH$105*'[9]unrwa oda constant'!P201)+('[9]oda contribs constant'!$AI$105*'[9]wfp oda constant adj'!P201)+('[9]eu multilat shares constant'!M$72*'[9]eu total ha constant'!P201)+'[9]Imputed CERF'!P201</f>
        <v>0</v>
      </c>
      <c r="D151" s="71">
        <f>'[9]bilat constant'!Q201+('[9]unhcr oda constant'!Q201*'[9]oda contribs constant'!$AJ$105)+('[9]oda contribs constant'!$AK$105*'[9]unrwa oda constant'!Q201)+('[9]oda contribs constant'!$AL$105*'[9]wfp oda constant adj'!Q201)+('[9]eu multilat shares constant'!N$72*'[9]eu total ha constant'!Q201)+'[9]Imputed CERF'!Q201</f>
        <v>0</v>
      </c>
      <c r="E151" s="71">
        <f>'[9]bilat constant'!R201+('[9]unhcr oda constant'!R201*'[9]oda contribs constant'!$AM$105)+('[9]oda contribs constant'!$AN$105*'[9]unrwa oda constant'!R201)+('[9]oda contribs constant'!$AO$105*'[9]wfp oda constant adj'!R201)+('[9]eu multilat shares constant'!O$72*'[9]eu total ha constant'!R201)+'[9]Imputed CERF'!R201</f>
        <v>0</v>
      </c>
      <c r="F151" s="71">
        <f>'[9]bilat constant'!S201+('[9]unhcr oda constant'!S201*'[9]oda contribs constant'!$AP$105)+('[9]oda contribs constant'!$AQ$105*'[9]unrwa oda constant'!S201)+('[9]oda contribs constant'!$AR$105*'[9]wfp oda constant adj'!S201)+('[9]eu multilat shares constant'!P$72*'[9]eu total ha constant'!S201)+'[9]Imputed CERF'!S201</f>
        <v>0.008553151955917168</v>
      </c>
      <c r="G151" s="71">
        <f>'[9]bilat constant'!T201+('[9]unhcr oda constant'!T201*'[9]oda contribs constant'!$AS$105)+('[9]oda contribs constant'!$AT$105*'[9]unrwa oda constant'!T201)+('[9]oda contribs constant'!$AU$105*'[9]wfp oda constant adj'!T201)+('[9]eu multilat shares constant'!Q$72*'[9]eu total ha constant'!T201)+'[9]Imputed CERF'!T201</f>
        <v>0.020338299890871006</v>
      </c>
      <c r="H151" s="96">
        <f t="shared" si="4"/>
        <v>0.028891451846788173</v>
      </c>
      <c r="I151" s="74"/>
    </row>
    <row r="152" spans="1:9" ht="13.5">
      <c r="A152" s="7" t="s">
        <v>181</v>
      </c>
      <c r="B152" s="91" t="s">
        <v>99</v>
      </c>
      <c r="C152" s="71">
        <f>'[9]bilat constant'!P81+('[9]unhcr oda constant'!P81*'[9]oda contribs constant'!$AG$105)+('[9]oda contribs constant'!$AH$105*'[9]unrwa oda constant'!P81)+('[9]oda contribs constant'!$AI$105*'[9]wfp oda constant adj'!P81)+('[9]eu multilat shares constant'!M$72*'[9]eu total ha constant'!P81)+'[9]Imputed CERF'!P81</f>
        <v>0</v>
      </c>
      <c r="D152" s="71">
        <f>'[9]bilat constant'!Q81+('[9]unhcr oda constant'!Q81*'[9]oda contribs constant'!$AJ$105)+('[9]oda contribs constant'!$AK$105*'[9]unrwa oda constant'!Q81)+('[9]oda contribs constant'!$AL$105*'[9]wfp oda constant adj'!Q81)+('[9]eu multilat shares constant'!N$72*'[9]eu total ha constant'!Q81)+'[9]Imputed CERF'!Q81</f>
        <v>0</v>
      </c>
      <c r="E152" s="71">
        <f>'[9]bilat constant'!R81+('[9]unhcr oda constant'!R81*'[9]oda contribs constant'!$AM$105)+('[9]oda contribs constant'!$AN$105*'[9]unrwa oda constant'!R81)+('[9]oda contribs constant'!$AO$105*'[9]wfp oda constant adj'!R81)+('[9]eu multilat shares constant'!O$72*'[9]eu total ha constant'!R81)+'[9]Imputed CERF'!R81</f>
        <v>0</v>
      </c>
      <c r="F152" s="71">
        <f>'[9]bilat constant'!S81+('[9]unhcr oda constant'!S81*'[9]oda contribs constant'!$AP$105)+('[9]oda contribs constant'!$AQ$105*'[9]unrwa oda constant'!S81)+('[9]oda contribs constant'!$AR$105*'[9]wfp oda constant adj'!S81)+('[9]eu multilat shares constant'!P$72*'[9]eu total ha constant'!S81)+'[9]Imputed CERF'!S81</f>
        <v>0</v>
      </c>
      <c r="G152" s="71">
        <f>'[9]bilat constant'!T81+('[9]unhcr oda constant'!T81*'[9]oda contribs constant'!$AS$105)+('[9]oda contribs constant'!$AT$105*'[9]unrwa oda constant'!T81)+('[9]oda contribs constant'!$AU$105*'[9]wfp oda constant adj'!T81)+('[9]eu multilat shares constant'!Q$72*'[9]eu total ha constant'!T81)+'[9]Imputed CERF'!T81</f>
        <v>0.026439789858132307</v>
      </c>
      <c r="H152" s="96">
        <f t="shared" si="4"/>
        <v>0.026439789858132307</v>
      </c>
      <c r="I152" s="74"/>
    </row>
    <row r="153" spans="1:9" ht="13.5">
      <c r="A153" s="7" t="s">
        <v>107</v>
      </c>
      <c r="B153" s="91" t="s">
        <v>99</v>
      </c>
      <c r="C153" s="71">
        <f>'[9]bilat constant'!P97+('[9]unhcr oda constant'!P97*'[9]oda contribs constant'!$AG$105)+('[9]oda contribs constant'!$AH$105*'[9]unrwa oda constant'!P97)+('[9]oda contribs constant'!$AI$105*'[9]wfp oda constant adj'!P97)+('[9]eu multilat shares constant'!M$72*'[9]eu total ha constant'!P97)+'[9]Imputed CERF'!P97</f>
        <v>0</v>
      </c>
      <c r="D153" s="71">
        <f>'[9]bilat constant'!Q97+('[9]unhcr oda constant'!Q97*'[9]oda contribs constant'!$AJ$105)+('[9]oda contribs constant'!$AK$105*'[9]unrwa oda constant'!Q97)+('[9]oda contribs constant'!$AL$105*'[9]wfp oda constant adj'!Q97)+('[9]eu multilat shares constant'!N$72*'[9]eu total ha constant'!Q97)+'[9]Imputed CERF'!Q97</f>
        <v>0.010775901430175594</v>
      </c>
      <c r="E153" s="71">
        <f>'[9]bilat constant'!R97+('[9]unhcr oda constant'!R97*'[9]oda contribs constant'!$AM$105)+('[9]oda contribs constant'!$AN$105*'[9]unrwa oda constant'!R97)+('[9]oda contribs constant'!$AO$105*'[9]wfp oda constant adj'!R97)+('[9]eu multilat shares constant'!O$72*'[9]eu total ha constant'!R97)+'[9]Imputed CERF'!R97</f>
        <v>0</v>
      </c>
      <c r="F153" s="71">
        <f>'[9]bilat constant'!S97+('[9]unhcr oda constant'!S97*'[9]oda contribs constant'!$AP$105)+('[9]oda contribs constant'!$AQ$105*'[9]unrwa oda constant'!S97)+('[9]oda contribs constant'!$AR$105*'[9]wfp oda constant adj'!S97)+('[9]eu multilat shares constant'!P$72*'[9]eu total ha constant'!S97)+'[9]Imputed CERF'!S97</f>
        <v>0</v>
      </c>
      <c r="G153" s="71">
        <f>'[9]bilat constant'!T97+('[9]unhcr oda constant'!T97*'[9]oda contribs constant'!$AS$105)+('[9]oda contribs constant'!$AT$105*'[9]unrwa oda constant'!T97)+('[9]oda contribs constant'!$AU$105*'[9]wfp oda constant adj'!T97)+('[9]eu multilat shares constant'!Q$72*'[9]eu total ha constant'!T97)+'[9]Imputed CERF'!T97</f>
        <v>0</v>
      </c>
      <c r="H153" s="96">
        <f t="shared" si="4"/>
        <v>0.010775901430175594</v>
      </c>
      <c r="I153" s="74"/>
    </row>
    <row r="154" spans="1:9" ht="13.5">
      <c r="A154" s="7" t="s">
        <v>101</v>
      </c>
      <c r="B154" s="91" t="s">
        <v>99</v>
      </c>
      <c r="C154" s="71">
        <f>'[9]bilat constant'!P93+('[9]unhcr oda constant'!P93*'[9]oda contribs constant'!$AG$105)+('[9]oda contribs constant'!$AH$105*'[9]unrwa oda constant'!P93)+('[9]oda contribs constant'!$AI$105*'[9]wfp oda constant adj'!P93)+('[9]eu multilat shares constant'!M$72*'[9]eu total ha constant'!P93)+'[9]Imputed CERF'!P93</f>
        <v>0</v>
      </c>
      <c r="D154" s="71">
        <f>'[9]bilat constant'!Q93+('[9]unhcr oda constant'!Q93*'[9]oda contribs constant'!$AJ$105)+('[9]oda contribs constant'!$AK$105*'[9]unrwa oda constant'!Q93)+('[9]oda contribs constant'!$AL$105*'[9]wfp oda constant adj'!Q93)+('[9]eu multilat shares constant'!N$72*'[9]eu total ha constant'!Q93)+'[9]Imputed CERF'!Q93</f>
        <v>0</v>
      </c>
      <c r="E154" s="71">
        <f>'[9]bilat constant'!R93+('[9]unhcr oda constant'!R93*'[9]oda contribs constant'!$AM$105)+('[9]oda contribs constant'!$AN$105*'[9]unrwa oda constant'!R93)+('[9]oda contribs constant'!$AO$105*'[9]wfp oda constant adj'!R93)+('[9]eu multilat shares constant'!O$72*'[9]eu total ha constant'!R93)+'[9]Imputed CERF'!R93</f>
        <v>0</v>
      </c>
      <c r="F154" s="71">
        <f>'[9]bilat constant'!S93+('[9]unhcr oda constant'!S93*'[9]oda contribs constant'!$AP$105)+('[9]oda contribs constant'!$AQ$105*'[9]unrwa oda constant'!S93)+('[9]oda contribs constant'!$AR$105*'[9]wfp oda constant adj'!S93)+('[9]eu multilat shares constant'!P$72*'[9]eu total ha constant'!S93)+'[9]Imputed CERF'!S93</f>
        <v>0</v>
      </c>
      <c r="G154" s="71">
        <f>'[9]bilat constant'!T93+('[9]unhcr oda constant'!T93*'[9]oda contribs constant'!$AS$105)+('[9]oda contribs constant'!$AT$105*'[9]unrwa oda constant'!T93)+('[9]oda contribs constant'!$AU$105*'[9]wfp oda constant adj'!T93)+('[9]eu multilat shares constant'!Q$72*'[9]eu total ha constant'!T93)+'[9]Imputed CERF'!T93</f>
        <v>0</v>
      </c>
      <c r="H154" s="96">
        <f t="shared" si="4"/>
        <v>0</v>
      </c>
      <c r="I154" s="74"/>
    </row>
    <row r="155" spans="1:9" ht="13.5">
      <c r="A155" s="7" t="s">
        <v>102</v>
      </c>
      <c r="B155" s="91" t="s">
        <v>99</v>
      </c>
      <c r="C155" s="71">
        <f>'[9]bilat constant'!P94+('[9]unhcr oda constant'!P94*'[9]oda contribs constant'!$AG$105)+('[9]oda contribs constant'!$AH$105*'[9]unrwa oda constant'!P94)+('[9]oda contribs constant'!$AI$105*'[9]wfp oda constant adj'!P94)+('[9]eu multilat shares constant'!M$72*'[9]eu total ha constant'!P94)+'[9]Imputed CERF'!P94</f>
        <v>0</v>
      </c>
      <c r="D155" s="71">
        <f>'[9]bilat constant'!Q94+('[9]unhcr oda constant'!Q94*'[9]oda contribs constant'!$AJ$105)+('[9]oda contribs constant'!$AK$105*'[9]unrwa oda constant'!Q94)+('[9]oda contribs constant'!$AL$105*'[9]wfp oda constant adj'!Q94)+('[9]eu multilat shares constant'!N$72*'[9]eu total ha constant'!Q94)+'[9]Imputed CERF'!Q94</f>
        <v>0</v>
      </c>
      <c r="E155" s="71">
        <f>'[9]bilat constant'!R94+('[9]unhcr oda constant'!R94*'[9]oda contribs constant'!$AM$105)+('[9]oda contribs constant'!$AN$105*'[9]unrwa oda constant'!R94)+('[9]oda contribs constant'!$AO$105*'[9]wfp oda constant adj'!R94)+('[9]eu multilat shares constant'!O$72*'[9]eu total ha constant'!R94)+'[9]Imputed CERF'!R94</f>
        <v>0</v>
      </c>
      <c r="F155" s="71">
        <f>'[9]bilat constant'!S94+('[9]unhcr oda constant'!S94*'[9]oda contribs constant'!$AP$105)+('[9]oda contribs constant'!$AQ$105*'[9]unrwa oda constant'!S94)+('[9]oda contribs constant'!$AR$105*'[9]wfp oda constant adj'!S94)+('[9]eu multilat shares constant'!P$72*'[9]eu total ha constant'!S94)+'[9]Imputed CERF'!S94</f>
        <v>0</v>
      </c>
      <c r="G155" s="71">
        <f>'[9]bilat constant'!T94+('[9]unhcr oda constant'!T94*'[9]oda contribs constant'!$AS$105)+('[9]oda contribs constant'!$AT$105*'[9]unrwa oda constant'!T94)+('[9]oda contribs constant'!$AU$105*'[9]wfp oda constant adj'!T94)+('[9]eu multilat shares constant'!Q$72*'[9]eu total ha constant'!T94)+'[9]Imputed CERF'!T94</f>
        <v>0</v>
      </c>
      <c r="H155" s="96">
        <f t="shared" si="4"/>
        <v>0</v>
      </c>
      <c r="I155" s="74"/>
    </row>
    <row r="156" spans="1:9" ht="13.5">
      <c r="A156" s="7" t="s">
        <v>105</v>
      </c>
      <c r="B156" s="91" t="s">
        <v>99</v>
      </c>
      <c r="C156" s="71">
        <f>'[9]bilat constant'!P95+('[9]unhcr oda constant'!P95*'[9]oda contribs constant'!$AG$105)+('[9]oda contribs constant'!$AH$105*'[9]unrwa oda constant'!P95)+('[9]oda contribs constant'!$AI$105*'[9]wfp oda constant adj'!P95)+('[9]eu multilat shares constant'!M$72*'[9]eu total ha constant'!P95)+'[9]Imputed CERF'!P95</f>
        <v>0</v>
      </c>
      <c r="D156" s="71">
        <f>'[9]bilat constant'!Q95+('[9]unhcr oda constant'!Q95*'[9]oda contribs constant'!$AJ$105)+('[9]oda contribs constant'!$AK$105*'[9]unrwa oda constant'!Q95)+('[9]oda contribs constant'!$AL$105*'[9]wfp oda constant adj'!Q95)+('[9]eu multilat shares constant'!N$72*'[9]eu total ha constant'!Q95)+'[9]Imputed CERF'!Q95</f>
        <v>0</v>
      </c>
      <c r="E156" s="71">
        <f>'[9]bilat constant'!R95+('[9]unhcr oda constant'!R95*'[9]oda contribs constant'!$AM$105)+('[9]oda contribs constant'!$AN$105*'[9]unrwa oda constant'!R95)+('[9]oda contribs constant'!$AO$105*'[9]wfp oda constant adj'!R95)+('[9]eu multilat shares constant'!O$72*'[9]eu total ha constant'!R95)+'[9]Imputed CERF'!R95</f>
        <v>0</v>
      </c>
      <c r="F156" s="71">
        <f>'[9]bilat constant'!S95+('[9]unhcr oda constant'!S95*'[9]oda contribs constant'!$AP$105)+('[9]oda contribs constant'!$AQ$105*'[9]unrwa oda constant'!S95)+('[9]oda contribs constant'!$AR$105*'[9]wfp oda constant adj'!S95)+('[9]eu multilat shares constant'!P$72*'[9]eu total ha constant'!S95)+'[9]Imputed CERF'!S95</f>
        <v>0</v>
      </c>
      <c r="G156" s="71">
        <f>'[9]bilat constant'!T95+('[9]unhcr oda constant'!T95*'[9]oda contribs constant'!$AS$105)+('[9]oda contribs constant'!$AT$105*'[9]unrwa oda constant'!T95)+('[9]oda contribs constant'!$AU$105*'[9]wfp oda constant adj'!T95)+('[9]eu multilat shares constant'!Q$72*'[9]eu total ha constant'!T95)+'[9]Imputed CERF'!T95</f>
        <v>0</v>
      </c>
      <c r="H156" s="96">
        <f t="shared" si="4"/>
        <v>0</v>
      </c>
      <c r="I156" s="74"/>
    </row>
    <row r="157" spans="1:9" ht="13.5">
      <c r="A157" s="7" t="s">
        <v>47</v>
      </c>
      <c r="B157" s="91" t="s">
        <v>99</v>
      </c>
      <c r="C157" s="71">
        <f>'[9]bilat constant'!P96+('[9]unhcr oda constant'!P96*'[9]oda contribs constant'!$AG$105)+('[9]oda contribs constant'!$AH$105*'[9]unrwa oda constant'!P96)+('[9]oda contribs constant'!$AI$105*'[9]wfp oda constant adj'!P96)+('[9]eu multilat shares constant'!M$72*'[9]eu total ha constant'!P96)+'[9]Imputed CERF'!P96</f>
        <v>0</v>
      </c>
      <c r="D157" s="71">
        <f>'[9]bilat constant'!Q96+('[9]unhcr oda constant'!Q96*'[9]oda contribs constant'!$AJ$105)+('[9]oda contribs constant'!$AK$105*'[9]unrwa oda constant'!Q96)+('[9]oda contribs constant'!$AL$105*'[9]wfp oda constant adj'!Q96)+('[9]eu multilat shares constant'!N$72*'[9]eu total ha constant'!Q96)+'[9]Imputed CERF'!Q96</f>
        <v>0</v>
      </c>
      <c r="E157" s="71">
        <f>'[9]bilat constant'!R96+('[9]unhcr oda constant'!R96*'[9]oda contribs constant'!$AM$105)+('[9]oda contribs constant'!$AN$105*'[9]unrwa oda constant'!R96)+('[9]oda contribs constant'!$AO$105*'[9]wfp oda constant adj'!R96)+('[9]eu multilat shares constant'!O$72*'[9]eu total ha constant'!R96)+'[9]Imputed CERF'!R96</f>
        <v>0</v>
      </c>
      <c r="F157" s="71">
        <f>'[9]bilat constant'!S96+('[9]unhcr oda constant'!S96*'[9]oda contribs constant'!$AP$105)+('[9]oda contribs constant'!$AQ$105*'[9]unrwa oda constant'!S96)+('[9]oda contribs constant'!$AR$105*'[9]wfp oda constant adj'!S96)+('[9]eu multilat shares constant'!P$72*'[9]eu total ha constant'!S96)+'[9]Imputed CERF'!S96</f>
        <v>0</v>
      </c>
      <c r="G157" s="71">
        <f>'[9]bilat constant'!T96+('[9]unhcr oda constant'!T96*'[9]oda contribs constant'!$AS$105)+('[9]oda contribs constant'!$AT$105*'[9]unrwa oda constant'!T96)+('[9]oda contribs constant'!$AU$105*'[9]wfp oda constant adj'!T96)+('[9]eu multilat shares constant'!Q$72*'[9]eu total ha constant'!T96)+'[9]Imputed CERF'!T96</f>
        <v>0</v>
      </c>
      <c r="H157" s="96">
        <f t="shared" si="4"/>
        <v>0</v>
      </c>
      <c r="I157" s="74"/>
    </row>
    <row r="158" spans="1:9" ht="13.5">
      <c r="A158" s="7" t="s">
        <v>106</v>
      </c>
      <c r="B158" s="91" t="s">
        <v>99</v>
      </c>
      <c r="C158" s="71">
        <f>'[9]bilat constant'!P184+('[9]unhcr oda constant'!P184*'[9]oda contribs constant'!$AG$105)+('[9]oda contribs constant'!$AH$105*'[9]unrwa oda constant'!P184)+('[9]oda contribs constant'!$AI$105*'[9]wfp oda constant adj'!P184)+('[9]eu multilat shares constant'!M$72*'[9]eu total ha constant'!P184)+'[9]Imputed CERF'!P184</f>
        <v>0</v>
      </c>
      <c r="D158" s="71">
        <f>'[9]bilat constant'!Q184+('[9]unhcr oda constant'!Q184*'[9]oda contribs constant'!$AJ$105)+('[9]oda contribs constant'!$AK$105*'[9]unrwa oda constant'!Q184)+('[9]oda contribs constant'!$AL$105*'[9]wfp oda constant adj'!Q184)+('[9]eu multilat shares constant'!N$72*'[9]eu total ha constant'!Q184)+'[9]Imputed CERF'!Q184</f>
        <v>0</v>
      </c>
      <c r="E158" s="71">
        <f>'[9]bilat constant'!R184+('[9]unhcr oda constant'!R184*'[9]oda contribs constant'!$AM$105)+('[9]oda contribs constant'!$AN$105*'[9]unrwa oda constant'!R184)+('[9]oda contribs constant'!$AO$105*'[9]wfp oda constant adj'!R184)+('[9]eu multilat shares constant'!O$72*'[9]eu total ha constant'!R184)+'[9]Imputed CERF'!R184</f>
        <v>0</v>
      </c>
      <c r="F158" s="71">
        <f>'[9]bilat constant'!S184+('[9]unhcr oda constant'!S184*'[9]oda contribs constant'!$AP$105)+('[9]oda contribs constant'!$AQ$105*'[9]unrwa oda constant'!S184)+('[9]oda contribs constant'!$AR$105*'[9]wfp oda constant adj'!S184)+('[9]eu multilat shares constant'!P$72*'[9]eu total ha constant'!S184)+'[9]Imputed CERF'!S184</f>
        <v>0</v>
      </c>
      <c r="G158" s="71">
        <f>'[9]bilat constant'!T184+('[9]unhcr oda constant'!T184*'[9]oda contribs constant'!$AS$105)+('[9]oda contribs constant'!$AT$105*'[9]unrwa oda constant'!T184)+('[9]oda contribs constant'!$AU$105*'[9]wfp oda constant adj'!T184)+('[9]eu multilat shares constant'!Q$72*'[9]eu total ha constant'!T184)+'[9]Imputed CERF'!T184</f>
        <v>0</v>
      </c>
      <c r="H158" s="96">
        <f t="shared" si="4"/>
        <v>0</v>
      </c>
      <c r="I158" s="74"/>
    </row>
    <row r="159" spans="1:9" ht="13.5">
      <c r="A159" s="7" t="s">
        <v>109</v>
      </c>
      <c r="B159" s="91" t="s">
        <v>99</v>
      </c>
      <c r="C159" s="71">
        <f>'[9]bilat constant'!P99+('[9]unhcr oda constant'!P99*'[9]oda contribs constant'!$AG$105)+('[9]oda contribs constant'!$AH$105*'[9]unrwa oda constant'!P99)+('[9]oda contribs constant'!$AI$105*'[9]wfp oda constant adj'!P99)+('[9]eu multilat shares constant'!M$72*'[9]eu total ha constant'!P99)+'[9]Imputed CERF'!P99</f>
        <v>0</v>
      </c>
      <c r="D159" s="71">
        <f>'[9]bilat constant'!Q99+('[9]unhcr oda constant'!Q99*'[9]oda contribs constant'!$AJ$105)+('[9]oda contribs constant'!$AK$105*'[9]unrwa oda constant'!Q99)+('[9]oda contribs constant'!$AL$105*'[9]wfp oda constant adj'!Q99)+('[9]eu multilat shares constant'!N$72*'[9]eu total ha constant'!Q99)+'[9]Imputed CERF'!Q99</f>
        <v>0</v>
      </c>
      <c r="E159" s="71">
        <f>'[9]bilat constant'!R99+('[9]unhcr oda constant'!R99*'[9]oda contribs constant'!$AM$105)+('[9]oda contribs constant'!$AN$105*'[9]unrwa oda constant'!R99)+('[9]oda contribs constant'!$AO$105*'[9]wfp oda constant adj'!R99)+('[9]eu multilat shares constant'!O$72*'[9]eu total ha constant'!R99)+'[9]Imputed CERF'!R99</f>
        <v>0</v>
      </c>
      <c r="F159" s="71">
        <f>'[9]bilat constant'!S99+('[9]unhcr oda constant'!S99*'[9]oda contribs constant'!$AP$105)+('[9]oda contribs constant'!$AQ$105*'[9]unrwa oda constant'!S99)+('[9]oda contribs constant'!$AR$105*'[9]wfp oda constant adj'!S99)+('[9]eu multilat shares constant'!P$72*'[9]eu total ha constant'!S99)+'[9]Imputed CERF'!S99</f>
        <v>0</v>
      </c>
      <c r="G159" s="71">
        <f>'[9]bilat constant'!T99+('[9]unhcr oda constant'!T99*'[9]oda contribs constant'!$AS$105)+('[9]oda contribs constant'!$AT$105*'[9]unrwa oda constant'!T99)+('[9]oda contribs constant'!$AU$105*'[9]wfp oda constant adj'!T99)+('[9]eu multilat shares constant'!Q$72*'[9]eu total ha constant'!T99)+'[9]Imputed CERF'!T99</f>
        <v>0</v>
      </c>
      <c r="H159" s="96">
        <f t="shared" si="4"/>
        <v>0</v>
      </c>
      <c r="I159" s="74"/>
    </row>
    <row r="160" spans="1:9" ht="13.5">
      <c r="A160" s="7" t="s">
        <v>113</v>
      </c>
      <c r="B160" s="91" t="s">
        <v>99</v>
      </c>
      <c r="C160" s="71">
        <f>'[9]bilat constant'!P142+('[9]unhcr oda constant'!P142*'[9]oda contribs constant'!$AG$105)+('[9]oda contribs constant'!$AH$105*'[9]unrwa oda constant'!P142)+('[9]oda contribs constant'!$AI$105*'[9]wfp oda constant adj'!P142)+('[9]eu multilat shares constant'!M$72*'[9]eu total ha constant'!P142)+'[9]Imputed CERF'!P142</f>
        <v>0</v>
      </c>
      <c r="D160" s="71">
        <f>'[9]bilat constant'!Q142+('[9]unhcr oda constant'!Q142*'[9]oda contribs constant'!$AJ$105)+('[9]oda contribs constant'!$AK$105*'[9]unrwa oda constant'!Q142)+('[9]oda contribs constant'!$AL$105*'[9]wfp oda constant adj'!Q142)+('[9]eu multilat shares constant'!N$72*'[9]eu total ha constant'!Q142)+'[9]Imputed CERF'!Q142</f>
        <v>0</v>
      </c>
      <c r="E160" s="71">
        <f>'[9]bilat constant'!R142+('[9]unhcr oda constant'!R142*'[9]oda contribs constant'!$AM$105)+('[9]oda contribs constant'!$AN$105*'[9]unrwa oda constant'!R142)+('[9]oda contribs constant'!$AO$105*'[9]wfp oda constant adj'!R142)+('[9]eu multilat shares constant'!O$72*'[9]eu total ha constant'!R142)+'[9]Imputed CERF'!R142</f>
        <v>0</v>
      </c>
      <c r="F160" s="71">
        <f>'[9]bilat constant'!S142+('[9]unhcr oda constant'!S142*'[9]oda contribs constant'!$AP$105)+('[9]oda contribs constant'!$AQ$105*'[9]unrwa oda constant'!S142)+('[9]oda contribs constant'!$AR$105*'[9]wfp oda constant adj'!S142)+('[9]eu multilat shares constant'!P$72*'[9]eu total ha constant'!S142)+'[9]Imputed CERF'!S142</f>
        <v>0</v>
      </c>
      <c r="G160" s="71">
        <f>'[9]bilat constant'!T142+('[9]unhcr oda constant'!T142*'[9]oda contribs constant'!$AS$105)+('[9]oda contribs constant'!$AT$105*'[9]unrwa oda constant'!T142)+('[9]oda contribs constant'!$AU$105*'[9]wfp oda constant adj'!T142)+('[9]eu multilat shares constant'!Q$72*'[9]eu total ha constant'!T142)+'[9]Imputed CERF'!T142</f>
        <v>0</v>
      </c>
      <c r="H160" s="96">
        <f t="shared" si="4"/>
        <v>0</v>
      </c>
      <c r="I160" s="74"/>
    </row>
    <row r="161" spans="1:9" ht="13.5">
      <c r="A161" s="7" t="s">
        <v>117</v>
      </c>
      <c r="B161" s="91" t="s">
        <v>99</v>
      </c>
      <c r="C161" s="71">
        <f>'[9]bilat constant'!P100+('[9]unhcr oda constant'!P100*'[9]oda contribs constant'!$AG$105)+('[9]oda contribs constant'!$AH$105*'[9]unrwa oda constant'!P100)+('[9]oda contribs constant'!$AI$105*'[9]wfp oda constant adj'!P100)+('[9]eu multilat shares constant'!M$72*'[9]eu total ha constant'!P100)+'[9]Imputed CERF'!P100</f>
        <v>0</v>
      </c>
      <c r="D161" s="71">
        <f>'[9]bilat constant'!Q100+('[9]unhcr oda constant'!Q100*'[9]oda contribs constant'!$AJ$105)+('[9]oda contribs constant'!$AK$105*'[9]unrwa oda constant'!Q100)+('[9]oda contribs constant'!$AL$105*'[9]wfp oda constant adj'!Q100)+('[9]eu multilat shares constant'!N$72*'[9]eu total ha constant'!Q100)+'[9]Imputed CERF'!Q100</f>
        <v>0</v>
      </c>
      <c r="E161" s="71">
        <f>'[9]bilat constant'!R100+('[9]unhcr oda constant'!R100*'[9]oda contribs constant'!$AM$105)+('[9]oda contribs constant'!$AN$105*'[9]unrwa oda constant'!R100)+('[9]oda contribs constant'!$AO$105*'[9]wfp oda constant adj'!R100)+('[9]eu multilat shares constant'!O$72*'[9]eu total ha constant'!R100)+'[9]Imputed CERF'!R100</f>
        <v>0</v>
      </c>
      <c r="F161" s="71">
        <f>'[9]bilat constant'!S100+('[9]unhcr oda constant'!S100*'[9]oda contribs constant'!$AP$105)+('[9]oda contribs constant'!$AQ$105*'[9]unrwa oda constant'!S100)+('[9]oda contribs constant'!$AR$105*'[9]wfp oda constant adj'!S100)+('[9]eu multilat shares constant'!P$72*'[9]eu total ha constant'!S100)+'[9]Imputed CERF'!S100</f>
        <v>0</v>
      </c>
      <c r="G161" s="71">
        <f>'[9]bilat constant'!T100+('[9]unhcr oda constant'!T100*'[9]oda contribs constant'!$AS$105)+('[9]oda contribs constant'!$AT$105*'[9]unrwa oda constant'!T100)+('[9]oda contribs constant'!$AU$105*'[9]wfp oda constant adj'!T100)+('[9]eu multilat shares constant'!Q$72*'[9]eu total ha constant'!T100)+'[9]Imputed CERF'!T100</f>
        <v>0</v>
      </c>
      <c r="H161" s="96">
        <f t="shared" si="4"/>
        <v>0</v>
      </c>
      <c r="I161" s="74"/>
    </row>
    <row r="162" spans="1:9" ht="13.5">
      <c r="A162" s="7" t="s">
        <v>120</v>
      </c>
      <c r="B162" s="91" t="s">
        <v>99</v>
      </c>
      <c r="C162" s="71">
        <f>'[9]bilat constant'!P145+('[9]unhcr oda constant'!P145*'[9]oda contribs constant'!$AG$105)+('[9]oda contribs constant'!$AH$105*'[9]unrwa oda constant'!P145)+('[9]oda contribs constant'!$AI$105*'[9]wfp oda constant adj'!P145)+('[9]eu multilat shares constant'!M$72*'[9]eu total ha constant'!P145)+'[9]Imputed CERF'!P145</f>
        <v>0</v>
      </c>
      <c r="D162" s="71">
        <f>'[9]bilat constant'!Q145+('[9]unhcr oda constant'!Q145*'[9]oda contribs constant'!$AJ$105)+('[9]oda contribs constant'!$AK$105*'[9]unrwa oda constant'!Q145)+('[9]oda contribs constant'!$AL$105*'[9]wfp oda constant adj'!Q145)+('[9]eu multilat shares constant'!N$72*'[9]eu total ha constant'!Q145)+'[9]Imputed CERF'!Q145</f>
        <v>0</v>
      </c>
      <c r="E162" s="71">
        <f>'[9]bilat constant'!R145+('[9]unhcr oda constant'!R145*'[9]oda contribs constant'!$AM$105)+('[9]oda contribs constant'!$AN$105*'[9]unrwa oda constant'!R145)+('[9]oda contribs constant'!$AO$105*'[9]wfp oda constant adj'!R145)+('[9]eu multilat shares constant'!O$72*'[9]eu total ha constant'!R145)+'[9]Imputed CERF'!R145</f>
        <v>0</v>
      </c>
      <c r="F162" s="71">
        <f>'[9]bilat constant'!S145+('[9]unhcr oda constant'!S145*'[9]oda contribs constant'!$AP$105)+('[9]oda contribs constant'!$AQ$105*'[9]unrwa oda constant'!S145)+('[9]oda contribs constant'!$AR$105*'[9]wfp oda constant adj'!S145)+('[9]eu multilat shares constant'!P$72*'[9]eu total ha constant'!S145)+'[9]Imputed CERF'!S145</f>
        <v>0</v>
      </c>
      <c r="G162" s="71">
        <f>'[9]bilat constant'!T145+('[9]unhcr oda constant'!T145*'[9]oda contribs constant'!$AS$105)+('[9]oda contribs constant'!$AT$105*'[9]unrwa oda constant'!T145)+('[9]oda contribs constant'!$AU$105*'[9]wfp oda constant adj'!T145)+('[9]eu multilat shares constant'!Q$72*'[9]eu total ha constant'!T145)+'[9]Imputed CERF'!T145</f>
        <v>0</v>
      </c>
      <c r="H162" s="96">
        <f t="shared" si="4"/>
        <v>0</v>
      </c>
      <c r="I162" s="74"/>
    </row>
    <row r="163" spans="1:9" ht="13.5">
      <c r="A163" s="7" t="s">
        <v>126</v>
      </c>
      <c r="B163" s="91" t="s">
        <v>99</v>
      </c>
      <c r="C163" s="71">
        <f>'[9]bilat constant'!P16+('[9]unhcr oda constant'!P16*'[9]oda contribs constant'!$AG$105)+('[9]oda contribs constant'!$AH$105*'[9]unrwa oda constant'!P16)+('[9]oda contribs constant'!$AI$105*'[9]wfp oda constant adj'!P16)+('[9]eu multilat shares constant'!M$72*'[9]eu total ha constant'!P16)+'[9]Imputed CERF'!P16</f>
        <v>0</v>
      </c>
      <c r="D163" s="71">
        <f>'[9]bilat constant'!Q16+('[9]unhcr oda constant'!Q16*'[9]oda contribs constant'!$AJ$105)+('[9]oda contribs constant'!$AK$105*'[9]unrwa oda constant'!Q16)+('[9]oda contribs constant'!$AL$105*'[9]wfp oda constant adj'!Q16)+('[9]eu multilat shares constant'!N$72*'[9]eu total ha constant'!Q16)+'[9]Imputed CERF'!Q16</f>
        <v>0</v>
      </c>
      <c r="E163" s="71">
        <f>'[9]bilat constant'!R16+('[9]unhcr oda constant'!R16*'[9]oda contribs constant'!$AM$105)+('[9]oda contribs constant'!$AN$105*'[9]unrwa oda constant'!R16)+('[9]oda contribs constant'!$AO$105*'[9]wfp oda constant adj'!R16)+('[9]eu multilat shares constant'!O$72*'[9]eu total ha constant'!R16)+'[9]Imputed CERF'!R16</f>
        <v>0</v>
      </c>
      <c r="F163" s="71">
        <f>'[9]bilat constant'!S16+('[9]unhcr oda constant'!S16*'[9]oda contribs constant'!$AP$105)+('[9]oda contribs constant'!$AQ$105*'[9]unrwa oda constant'!S16)+('[9]oda contribs constant'!$AR$105*'[9]wfp oda constant adj'!S16)+('[9]eu multilat shares constant'!P$72*'[9]eu total ha constant'!S16)+'[9]Imputed CERF'!S16</f>
        <v>0</v>
      </c>
      <c r="G163" s="71">
        <f>'[9]bilat constant'!T16+('[9]unhcr oda constant'!T16*'[9]oda contribs constant'!$AS$105)+('[9]oda contribs constant'!$AT$105*'[9]unrwa oda constant'!T16)+('[9]oda contribs constant'!$AU$105*'[9]wfp oda constant adj'!T16)+('[9]eu multilat shares constant'!Q$72*'[9]eu total ha constant'!T16)+'[9]Imputed CERF'!T16</f>
        <v>0</v>
      </c>
      <c r="H163" s="96">
        <f t="shared" si="4"/>
        <v>0</v>
      </c>
      <c r="I163" s="74"/>
    </row>
    <row r="164" spans="1:9" ht="13.5">
      <c r="A164" s="7" t="s">
        <v>127</v>
      </c>
      <c r="B164" s="91" t="s">
        <v>99</v>
      </c>
      <c r="C164" s="71">
        <f>'[9]bilat constant'!P103+('[9]unhcr oda constant'!P103*'[9]oda contribs constant'!$AG$105)+('[9]oda contribs constant'!$AH$105*'[9]unrwa oda constant'!P103)+('[9]oda contribs constant'!$AI$105*'[9]wfp oda constant adj'!P103)+('[9]eu multilat shares constant'!M$72*'[9]eu total ha constant'!P103)+'[9]Imputed CERF'!P103</f>
        <v>0</v>
      </c>
      <c r="D164" s="71">
        <f>'[9]bilat constant'!Q103+('[9]unhcr oda constant'!Q103*'[9]oda contribs constant'!$AJ$105)+('[9]oda contribs constant'!$AK$105*'[9]unrwa oda constant'!Q103)+('[9]oda contribs constant'!$AL$105*'[9]wfp oda constant adj'!Q103)+('[9]eu multilat shares constant'!N$72*'[9]eu total ha constant'!Q103)+'[9]Imputed CERF'!Q103</f>
        <v>0</v>
      </c>
      <c r="E164" s="71">
        <f>'[9]bilat constant'!R103+('[9]unhcr oda constant'!R103*'[9]oda contribs constant'!$AM$105)+('[9]oda contribs constant'!$AN$105*'[9]unrwa oda constant'!R103)+('[9]oda contribs constant'!$AO$105*'[9]wfp oda constant adj'!R103)+('[9]eu multilat shares constant'!O$72*'[9]eu total ha constant'!R103)+'[9]Imputed CERF'!R103</f>
        <v>0</v>
      </c>
      <c r="F164" s="71">
        <f>'[9]bilat constant'!S103+('[9]unhcr oda constant'!S103*'[9]oda contribs constant'!$AP$105)+('[9]oda contribs constant'!$AQ$105*'[9]unrwa oda constant'!S103)+('[9]oda contribs constant'!$AR$105*'[9]wfp oda constant adj'!S103)+('[9]eu multilat shares constant'!P$72*'[9]eu total ha constant'!S103)+'[9]Imputed CERF'!S103</f>
        <v>0</v>
      </c>
      <c r="G164" s="71">
        <f>'[9]bilat constant'!T103+('[9]unhcr oda constant'!T103*'[9]oda contribs constant'!$AS$105)+('[9]oda contribs constant'!$AT$105*'[9]unrwa oda constant'!T103)+('[9]oda contribs constant'!$AU$105*'[9]wfp oda constant adj'!T103)+('[9]eu multilat shares constant'!Q$72*'[9]eu total ha constant'!T103)+'[9]Imputed CERF'!T103</f>
        <v>0</v>
      </c>
      <c r="H164" s="96">
        <f t="shared" si="4"/>
        <v>0</v>
      </c>
      <c r="I164" s="74"/>
    </row>
    <row r="165" spans="1:9" ht="13.5">
      <c r="A165" s="7" t="s">
        <v>128</v>
      </c>
      <c r="B165" s="91" t="s">
        <v>99</v>
      </c>
      <c r="C165" s="71">
        <f>'[9]bilat constant'!P52+('[9]unhcr oda constant'!P52*'[9]oda contribs constant'!$AG$105)+('[9]oda contribs constant'!$AH$105*'[9]unrwa oda constant'!P52)+('[9]oda contribs constant'!$AI$105*'[9]wfp oda constant adj'!P52)+('[9]eu multilat shares constant'!M$72*'[9]eu total ha constant'!P52)+'[9]Imputed CERF'!P52</f>
        <v>0</v>
      </c>
      <c r="D165" s="71">
        <f>'[9]bilat constant'!Q52+('[9]unhcr oda constant'!Q52*'[9]oda contribs constant'!$AJ$105)+('[9]oda contribs constant'!$AK$105*'[9]unrwa oda constant'!Q52)+('[9]oda contribs constant'!$AL$105*'[9]wfp oda constant adj'!Q52)+('[9]eu multilat shares constant'!N$72*'[9]eu total ha constant'!Q52)+'[9]Imputed CERF'!Q52</f>
        <v>0</v>
      </c>
      <c r="E165" s="71">
        <f>'[9]bilat constant'!R52+('[9]unhcr oda constant'!R52*'[9]oda contribs constant'!$AM$105)+('[9]oda contribs constant'!$AN$105*'[9]unrwa oda constant'!R52)+('[9]oda contribs constant'!$AO$105*'[9]wfp oda constant adj'!R52)+('[9]eu multilat shares constant'!O$72*'[9]eu total ha constant'!R52)+'[9]Imputed CERF'!R52</f>
        <v>0</v>
      </c>
      <c r="F165" s="71">
        <f>'[9]bilat constant'!S52+('[9]unhcr oda constant'!S52*'[9]oda contribs constant'!$AP$105)+('[9]oda contribs constant'!$AQ$105*'[9]unrwa oda constant'!S52)+('[9]oda contribs constant'!$AR$105*'[9]wfp oda constant adj'!S52)+('[9]eu multilat shares constant'!P$72*'[9]eu total ha constant'!S52)+'[9]Imputed CERF'!S52</f>
        <v>0</v>
      </c>
      <c r="G165" s="71">
        <f>'[9]bilat constant'!T52+('[9]unhcr oda constant'!T52*'[9]oda contribs constant'!$AS$105)+('[9]oda contribs constant'!$AT$105*'[9]unrwa oda constant'!T52)+('[9]oda contribs constant'!$AU$105*'[9]wfp oda constant adj'!T52)+('[9]eu multilat shares constant'!Q$72*'[9]eu total ha constant'!T52)+'[9]Imputed CERF'!T52</f>
        <v>0</v>
      </c>
      <c r="H165" s="96">
        <f t="shared" si="4"/>
        <v>0</v>
      </c>
      <c r="I165" s="74"/>
    </row>
    <row r="166" spans="1:9" ht="13.5">
      <c r="A166" s="7" t="s">
        <v>131</v>
      </c>
      <c r="B166" s="91" t="s">
        <v>99</v>
      </c>
      <c r="C166" s="71">
        <f>'[9]bilat constant'!P131+('[9]unhcr oda constant'!P131*'[9]oda contribs constant'!$AG$105)+('[9]oda contribs constant'!$AH$105*'[9]unrwa oda constant'!P131)+('[9]oda contribs constant'!$AI$105*'[9]wfp oda constant adj'!P131)+('[9]eu multilat shares constant'!M$72*'[9]eu total ha constant'!P131)+'[9]Imputed CERF'!P131</f>
        <v>0</v>
      </c>
      <c r="D166" s="71">
        <f>'[9]bilat constant'!Q131+('[9]unhcr oda constant'!Q131*'[9]oda contribs constant'!$AJ$105)+('[9]oda contribs constant'!$AK$105*'[9]unrwa oda constant'!Q131)+('[9]oda contribs constant'!$AL$105*'[9]wfp oda constant adj'!Q131)+('[9]eu multilat shares constant'!N$72*'[9]eu total ha constant'!Q131)+'[9]Imputed CERF'!Q131</f>
        <v>0</v>
      </c>
      <c r="E166" s="71">
        <f>'[9]bilat constant'!R131+('[9]unhcr oda constant'!R131*'[9]oda contribs constant'!$AM$105)+('[9]oda contribs constant'!$AN$105*'[9]unrwa oda constant'!R131)+('[9]oda contribs constant'!$AO$105*'[9]wfp oda constant adj'!R131)+('[9]eu multilat shares constant'!O$72*'[9]eu total ha constant'!R131)+'[9]Imputed CERF'!R131</f>
        <v>0</v>
      </c>
      <c r="F166" s="71">
        <f>'[9]bilat constant'!S131+('[9]unhcr oda constant'!S131*'[9]oda contribs constant'!$AP$105)+('[9]oda contribs constant'!$AQ$105*'[9]unrwa oda constant'!S131)+('[9]oda contribs constant'!$AR$105*'[9]wfp oda constant adj'!S131)+('[9]eu multilat shares constant'!P$72*'[9]eu total ha constant'!S131)+'[9]Imputed CERF'!S131</f>
        <v>0</v>
      </c>
      <c r="G166" s="71">
        <f>'[9]bilat constant'!T131+('[9]unhcr oda constant'!T131*'[9]oda contribs constant'!$AS$105)+('[9]oda contribs constant'!$AT$105*'[9]unrwa oda constant'!T131)+('[9]oda contribs constant'!$AU$105*'[9]wfp oda constant adj'!T131)+('[9]eu multilat shares constant'!Q$72*'[9]eu total ha constant'!T131)+'[9]Imputed CERF'!T131</f>
        <v>0</v>
      </c>
      <c r="H166" s="96">
        <f t="shared" si="4"/>
        <v>0</v>
      </c>
      <c r="I166" s="74"/>
    </row>
    <row r="167" spans="1:9" ht="13.5">
      <c r="A167" s="7" t="s">
        <v>133</v>
      </c>
      <c r="B167" s="91" t="s">
        <v>99</v>
      </c>
      <c r="C167" s="71">
        <f>'[9]bilat constant'!P203+('[9]unhcr oda constant'!P203*'[9]oda contribs constant'!$AG$105)+('[9]oda contribs constant'!$AH$105*'[9]unrwa oda constant'!P203)+('[9]oda contribs constant'!$AI$105*'[9]wfp oda constant adj'!P203)+('[9]eu multilat shares constant'!M$72*'[9]eu total ha constant'!P203)+'[9]Imputed CERF'!P203</f>
        <v>0</v>
      </c>
      <c r="D167" s="71">
        <f>'[9]bilat constant'!Q203+('[9]unhcr oda constant'!Q203*'[9]oda contribs constant'!$AJ$105)+('[9]oda contribs constant'!$AK$105*'[9]unrwa oda constant'!Q203)+('[9]oda contribs constant'!$AL$105*'[9]wfp oda constant adj'!Q203)+('[9]eu multilat shares constant'!N$72*'[9]eu total ha constant'!Q203)+'[9]Imputed CERF'!Q203</f>
        <v>0</v>
      </c>
      <c r="E167" s="71">
        <f>'[9]bilat constant'!R203+('[9]unhcr oda constant'!R203*'[9]oda contribs constant'!$AM$105)+('[9]oda contribs constant'!$AN$105*'[9]unrwa oda constant'!R203)+('[9]oda contribs constant'!$AO$105*'[9]wfp oda constant adj'!R203)+('[9]eu multilat shares constant'!O$72*'[9]eu total ha constant'!R203)+'[9]Imputed CERF'!R203</f>
        <v>0</v>
      </c>
      <c r="F167" s="71">
        <f>'[9]bilat constant'!S203+('[9]unhcr oda constant'!S203*'[9]oda contribs constant'!$AP$105)+('[9]oda contribs constant'!$AQ$105*'[9]unrwa oda constant'!S203)+('[9]oda contribs constant'!$AR$105*'[9]wfp oda constant adj'!S203)+('[9]eu multilat shares constant'!P$72*'[9]eu total ha constant'!S203)+'[9]Imputed CERF'!S203</f>
        <v>0</v>
      </c>
      <c r="G167" s="71">
        <f>'[9]bilat constant'!T203+('[9]unhcr oda constant'!T203*'[9]oda contribs constant'!$AS$105)+('[9]oda contribs constant'!$AT$105*'[9]unrwa oda constant'!T203)+('[9]oda contribs constant'!$AU$105*'[9]wfp oda constant adj'!T203)+('[9]eu multilat shares constant'!Q$72*'[9]eu total ha constant'!T203)+'[9]Imputed CERF'!T203</f>
        <v>0</v>
      </c>
      <c r="H167" s="96">
        <f t="shared" si="4"/>
        <v>0</v>
      </c>
      <c r="I167" s="74"/>
    </row>
    <row r="168" spans="1:9" ht="13.5">
      <c r="A168" s="7" t="s">
        <v>137</v>
      </c>
      <c r="B168" s="91" t="s">
        <v>99</v>
      </c>
      <c r="C168" s="71">
        <f>'[9]bilat constant'!P17+('[9]unhcr oda constant'!P17*'[9]oda contribs constant'!$AG$105)+('[9]oda contribs constant'!$AH$105*'[9]unrwa oda constant'!P17)+('[9]oda contribs constant'!$AI$105*'[9]wfp oda constant adj'!P17)+('[9]eu multilat shares constant'!M$72*'[9]eu total ha constant'!P17)+'[9]Imputed CERF'!P17</f>
        <v>0</v>
      </c>
      <c r="D168" s="71">
        <f>'[9]bilat constant'!Q17+('[9]unhcr oda constant'!Q17*'[9]oda contribs constant'!$AJ$105)+('[9]oda contribs constant'!$AK$105*'[9]unrwa oda constant'!Q17)+('[9]oda contribs constant'!$AL$105*'[9]wfp oda constant adj'!Q17)+('[9]eu multilat shares constant'!N$72*'[9]eu total ha constant'!Q17)+'[9]Imputed CERF'!Q17</f>
        <v>0</v>
      </c>
      <c r="E168" s="71">
        <f>'[9]bilat constant'!R17+('[9]unhcr oda constant'!R17*'[9]oda contribs constant'!$AM$105)+('[9]oda contribs constant'!$AN$105*'[9]unrwa oda constant'!R17)+('[9]oda contribs constant'!$AO$105*'[9]wfp oda constant adj'!R17)+('[9]eu multilat shares constant'!O$72*'[9]eu total ha constant'!R17)+'[9]Imputed CERF'!R17</f>
        <v>0</v>
      </c>
      <c r="F168" s="71">
        <f>'[9]bilat constant'!S17+('[9]unhcr oda constant'!S17*'[9]oda contribs constant'!$AP$105)+('[9]oda contribs constant'!$AQ$105*'[9]unrwa oda constant'!S17)+('[9]oda contribs constant'!$AR$105*'[9]wfp oda constant adj'!S17)+('[9]eu multilat shares constant'!P$72*'[9]eu total ha constant'!S17)+'[9]Imputed CERF'!S17</f>
        <v>0</v>
      </c>
      <c r="G168" s="71">
        <f>'[9]bilat constant'!T17+('[9]unhcr oda constant'!T17*'[9]oda contribs constant'!$AS$105)+('[9]oda contribs constant'!$AT$105*'[9]unrwa oda constant'!T17)+('[9]oda contribs constant'!$AU$105*'[9]wfp oda constant adj'!T17)+('[9]eu multilat shares constant'!Q$72*'[9]eu total ha constant'!T17)+'[9]Imputed CERF'!T17</f>
        <v>0</v>
      </c>
      <c r="H168" s="96">
        <f t="shared" si="4"/>
        <v>0</v>
      </c>
      <c r="I168" s="74"/>
    </row>
    <row r="169" spans="1:9" ht="13.5">
      <c r="A169" s="7" t="s">
        <v>141</v>
      </c>
      <c r="B169" s="91" t="s">
        <v>99</v>
      </c>
      <c r="C169" s="71">
        <f>'[9]bilat constant'!P146+('[9]unhcr oda constant'!P146*'[9]oda contribs constant'!$AG$105)+('[9]oda contribs constant'!$AH$105*'[9]unrwa oda constant'!P146)+('[9]oda contribs constant'!$AI$105*'[9]wfp oda constant adj'!P146)+('[9]eu multilat shares constant'!M$72*'[9]eu total ha constant'!P146)+'[9]Imputed CERF'!P146</f>
        <v>0</v>
      </c>
      <c r="D169" s="71">
        <f>'[9]bilat constant'!Q146+('[9]unhcr oda constant'!Q146*'[9]oda contribs constant'!$AJ$105)+('[9]oda contribs constant'!$AK$105*'[9]unrwa oda constant'!Q146)+('[9]oda contribs constant'!$AL$105*'[9]wfp oda constant adj'!Q146)+('[9]eu multilat shares constant'!N$72*'[9]eu total ha constant'!Q146)+'[9]Imputed CERF'!Q146</f>
        <v>0</v>
      </c>
      <c r="E169" s="71">
        <f>'[9]bilat constant'!R146+('[9]unhcr oda constant'!R146*'[9]oda contribs constant'!$AM$105)+('[9]oda contribs constant'!$AN$105*'[9]unrwa oda constant'!R146)+('[9]oda contribs constant'!$AO$105*'[9]wfp oda constant adj'!R146)+('[9]eu multilat shares constant'!O$72*'[9]eu total ha constant'!R146)+'[9]Imputed CERF'!R146</f>
        <v>0</v>
      </c>
      <c r="F169" s="71">
        <f>'[9]bilat constant'!S146+('[9]unhcr oda constant'!S146*'[9]oda contribs constant'!$AP$105)+('[9]oda contribs constant'!$AQ$105*'[9]unrwa oda constant'!S146)+('[9]oda contribs constant'!$AR$105*'[9]wfp oda constant adj'!S146)+('[9]eu multilat shares constant'!P$72*'[9]eu total ha constant'!S146)+'[9]Imputed CERF'!S146</f>
        <v>0</v>
      </c>
      <c r="G169" s="71">
        <f>'[9]bilat constant'!T146+('[9]unhcr oda constant'!T146*'[9]oda contribs constant'!$AS$105)+('[9]oda contribs constant'!$AT$105*'[9]unrwa oda constant'!T146)+('[9]oda contribs constant'!$AU$105*'[9]wfp oda constant adj'!T146)+('[9]eu multilat shares constant'!Q$72*'[9]eu total ha constant'!T146)+'[9]Imputed CERF'!T146</f>
        <v>0</v>
      </c>
      <c r="H169" s="96">
        <f t="shared" si="4"/>
        <v>0</v>
      </c>
      <c r="I169" s="74"/>
    </row>
    <row r="170" spans="1:9" ht="13.5">
      <c r="A170" s="7" t="s">
        <v>142</v>
      </c>
      <c r="B170" s="91" t="s">
        <v>99</v>
      </c>
      <c r="C170" s="71">
        <f>'[9]bilat constant'!P169+('[9]unhcr oda constant'!P169*'[9]oda contribs constant'!$AG$105)+('[9]oda contribs constant'!$AH$105*'[9]unrwa oda constant'!P169)+('[9]oda contribs constant'!$AI$105*'[9]wfp oda constant adj'!P169)+('[9]eu multilat shares constant'!M$72*'[9]eu total ha constant'!P169)+'[9]Imputed CERF'!P169</f>
        <v>0</v>
      </c>
      <c r="D170" s="71">
        <f>'[9]bilat constant'!Q169+('[9]unhcr oda constant'!Q169*'[9]oda contribs constant'!$AJ$105)+('[9]oda contribs constant'!$AK$105*'[9]unrwa oda constant'!Q169)+('[9]oda contribs constant'!$AL$105*'[9]wfp oda constant adj'!Q169)+('[9]eu multilat shares constant'!N$72*'[9]eu total ha constant'!Q169)+'[9]Imputed CERF'!Q169</f>
        <v>0</v>
      </c>
      <c r="E170" s="71">
        <f>'[9]bilat constant'!R169+('[9]unhcr oda constant'!R169*'[9]oda contribs constant'!$AM$105)+('[9]oda contribs constant'!$AN$105*'[9]unrwa oda constant'!R169)+('[9]oda contribs constant'!$AO$105*'[9]wfp oda constant adj'!R169)+('[9]eu multilat shares constant'!O$72*'[9]eu total ha constant'!R169)+'[9]Imputed CERF'!R169</f>
        <v>0</v>
      </c>
      <c r="F170" s="71">
        <f>'[9]bilat constant'!S169+('[9]unhcr oda constant'!S169*'[9]oda contribs constant'!$AP$105)+('[9]oda contribs constant'!$AQ$105*'[9]unrwa oda constant'!S169)+('[9]oda contribs constant'!$AR$105*'[9]wfp oda constant adj'!S169)+('[9]eu multilat shares constant'!P$72*'[9]eu total ha constant'!S169)+'[9]Imputed CERF'!S169</f>
        <v>0</v>
      </c>
      <c r="G170" s="71">
        <f>'[9]bilat constant'!T169+('[9]unhcr oda constant'!T169*'[9]oda contribs constant'!$AS$105)+('[9]oda contribs constant'!$AT$105*'[9]unrwa oda constant'!T169)+('[9]oda contribs constant'!$AU$105*'[9]wfp oda constant adj'!T169)+('[9]eu multilat shares constant'!Q$72*'[9]eu total ha constant'!T169)+'[9]Imputed CERF'!T169</f>
        <v>0</v>
      </c>
      <c r="H170" s="96">
        <f aca="true" t="shared" si="5" ref="H170:H194">SUM(C170:G170)</f>
        <v>0</v>
      </c>
      <c r="I170" s="74"/>
    </row>
    <row r="171" spans="1:9" ht="13.5">
      <c r="A171" s="7" t="s">
        <v>144</v>
      </c>
      <c r="B171" s="91" t="s">
        <v>99</v>
      </c>
      <c r="C171" s="71">
        <f>'[9]bilat constant'!P187+('[9]unhcr oda constant'!P187*'[9]oda contribs constant'!$AG$105)+('[9]oda contribs constant'!$AH$105*'[9]unrwa oda constant'!P187)+('[9]oda contribs constant'!$AI$105*'[9]wfp oda constant adj'!P187)+('[9]eu multilat shares constant'!M$72*'[9]eu total ha constant'!P187)+'[9]Imputed CERF'!P187</f>
        <v>0</v>
      </c>
      <c r="D171" s="71">
        <f>'[9]bilat constant'!Q187+('[9]unhcr oda constant'!Q187*'[9]oda contribs constant'!$AJ$105)+('[9]oda contribs constant'!$AK$105*'[9]unrwa oda constant'!Q187)+('[9]oda contribs constant'!$AL$105*'[9]wfp oda constant adj'!Q187)+('[9]eu multilat shares constant'!N$72*'[9]eu total ha constant'!Q187)+'[9]Imputed CERF'!Q187</f>
        <v>0</v>
      </c>
      <c r="E171" s="71">
        <f>'[9]bilat constant'!R187+('[9]unhcr oda constant'!R187*'[9]oda contribs constant'!$AM$105)+('[9]oda contribs constant'!$AN$105*'[9]unrwa oda constant'!R187)+('[9]oda contribs constant'!$AO$105*'[9]wfp oda constant adj'!R187)+('[9]eu multilat shares constant'!O$72*'[9]eu total ha constant'!R187)+'[9]Imputed CERF'!R187</f>
        <v>0</v>
      </c>
      <c r="F171" s="71">
        <f>'[9]bilat constant'!S187+('[9]unhcr oda constant'!S187*'[9]oda contribs constant'!$AP$105)+('[9]oda contribs constant'!$AQ$105*'[9]unrwa oda constant'!S187)+('[9]oda contribs constant'!$AR$105*'[9]wfp oda constant adj'!S187)+('[9]eu multilat shares constant'!P$72*'[9]eu total ha constant'!S187)+'[9]Imputed CERF'!S187</f>
        <v>0</v>
      </c>
      <c r="G171" s="71">
        <f>'[9]bilat constant'!T187+('[9]unhcr oda constant'!T187*'[9]oda contribs constant'!$AS$105)+('[9]oda contribs constant'!$AT$105*'[9]unrwa oda constant'!T187)+('[9]oda contribs constant'!$AU$105*'[9]wfp oda constant adj'!T187)+('[9]eu multilat shares constant'!Q$72*'[9]eu total ha constant'!T187)+'[9]Imputed CERF'!T187</f>
        <v>0</v>
      </c>
      <c r="H171" s="96">
        <f t="shared" si="5"/>
        <v>0</v>
      </c>
      <c r="I171" s="74"/>
    </row>
    <row r="172" spans="1:9" ht="13.5">
      <c r="A172" s="7" t="s">
        <v>146</v>
      </c>
      <c r="B172" s="91" t="s">
        <v>99</v>
      </c>
      <c r="C172" s="71">
        <f>'[9]bilat constant'!P204+('[9]unhcr oda constant'!P204*'[9]oda contribs constant'!$AG$105)+('[9]oda contribs constant'!$AH$105*'[9]unrwa oda constant'!P204)+('[9]oda contribs constant'!$AI$105*'[9]wfp oda constant adj'!P204)+('[9]eu multilat shares constant'!M$72*'[9]eu total ha constant'!P204)+'[9]Imputed CERF'!P204</f>
        <v>0</v>
      </c>
      <c r="D172" s="71">
        <f>'[9]bilat constant'!Q204+('[9]unhcr oda constant'!Q204*'[9]oda contribs constant'!$AJ$105)+('[9]oda contribs constant'!$AK$105*'[9]unrwa oda constant'!Q204)+('[9]oda contribs constant'!$AL$105*'[9]wfp oda constant adj'!Q204)+('[9]eu multilat shares constant'!N$72*'[9]eu total ha constant'!Q204)+'[9]Imputed CERF'!Q204</f>
        <v>0</v>
      </c>
      <c r="E172" s="71">
        <f>'[9]bilat constant'!R204+('[9]unhcr oda constant'!R204*'[9]oda contribs constant'!$AM$105)+('[9]oda contribs constant'!$AN$105*'[9]unrwa oda constant'!R204)+('[9]oda contribs constant'!$AO$105*'[9]wfp oda constant adj'!R204)+('[9]eu multilat shares constant'!O$72*'[9]eu total ha constant'!R204)+'[9]Imputed CERF'!R204</f>
        <v>0</v>
      </c>
      <c r="F172" s="71">
        <f>'[9]bilat constant'!S204+('[9]unhcr oda constant'!S204*'[9]oda contribs constant'!$AP$105)+('[9]oda contribs constant'!$AQ$105*'[9]unrwa oda constant'!S204)+('[9]oda contribs constant'!$AR$105*'[9]wfp oda constant adj'!S204)+('[9]eu multilat shares constant'!P$72*'[9]eu total ha constant'!S204)+'[9]Imputed CERF'!S204</f>
        <v>0</v>
      </c>
      <c r="G172" s="71">
        <f>'[9]bilat constant'!T204+('[9]unhcr oda constant'!T204*'[9]oda contribs constant'!$AS$105)+('[9]oda contribs constant'!$AT$105*'[9]unrwa oda constant'!T204)+('[9]oda contribs constant'!$AU$105*'[9]wfp oda constant adj'!T204)+('[9]eu multilat shares constant'!Q$72*'[9]eu total ha constant'!T204)+'[9]Imputed CERF'!T204</f>
        <v>0</v>
      </c>
      <c r="H172" s="96">
        <f t="shared" si="5"/>
        <v>0</v>
      </c>
      <c r="I172" s="74"/>
    </row>
    <row r="173" spans="1:9" ht="13.5">
      <c r="A173" s="7" t="s">
        <v>149</v>
      </c>
      <c r="B173" s="91" t="s">
        <v>99</v>
      </c>
      <c r="C173" s="71">
        <f>'[9]bilat constant'!P189+('[9]unhcr oda constant'!P189*'[9]oda contribs constant'!$AG$105)+('[9]oda contribs constant'!$AH$105*'[9]unrwa oda constant'!P189)+('[9]oda contribs constant'!$AI$105*'[9]wfp oda constant adj'!P189)+('[9]eu multilat shares constant'!M$72*'[9]eu total ha constant'!P189)+'[9]Imputed CERF'!P189</f>
        <v>0</v>
      </c>
      <c r="D173" s="71">
        <f>'[9]bilat constant'!Q189+('[9]unhcr oda constant'!Q189*'[9]oda contribs constant'!$AJ$105)+('[9]oda contribs constant'!$AK$105*'[9]unrwa oda constant'!Q189)+('[9]oda contribs constant'!$AL$105*'[9]wfp oda constant adj'!Q189)+('[9]eu multilat shares constant'!N$72*'[9]eu total ha constant'!Q189)+'[9]Imputed CERF'!Q189</f>
        <v>0</v>
      </c>
      <c r="E173" s="71">
        <f>'[9]bilat constant'!R189+('[9]unhcr oda constant'!R189*'[9]oda contribs constant'!$AM$105)+('[9]oda contribs constant'!$AN$105*'[9]unrwa oda constant'!R189)+('[9]oda contribs constant'!$AO$105*'[9]wfp oda constant adj'!R189)+('[9]eu multilat shares constant'!O$72*'[9]eu total ha constant'!R189)+'[9]Imputed CERF'!R189</f>
        <v>0</v>
      </c>
      <c r="F173" s="71">
        <f>'[9]bilat constant'!S189+('[9]unhcr oda constant'!S189*'[9]oda contribs constant'!$AP$105)+('[9]oda contribs constant'!$AQ$105*'[9]unrwa oda constant'!S189)+('[9]oda contribs constant'!$AR$105*'[9]wfp oda constant adj'!S189)+('[9]eu multilat shares constant'!P$72*'[9]eu total ha constant'!S189)+'[9]Imputed CERF'!S189</f>
        <v>0</v>
      </c>
      <c r="G173" s="71">
        <f>'[9]bilat constant'!T189+('[9]unhcr oda constant'!T189*'[9]oda contribs constant'!$AS$105)+('[9]oda contribs constant'!$AT$105*'[9]unrwa oda constant'!T189)+('[9]oda contribs constant'!$AU$105*'[9]wfp oda constant adj'!T189)+('[9]eu multilat shares constant'!Q$72*'[9]eu total ha constant'!T189)+'[9]Imputed CERF'!T189</f>
        <v>0</v>
      </c>
      <c r="H173" s="96">
        <f t="shared" si="5"/>
        <v>0</v>
      </c>
      <c r="I173" s="74"/>
    </row>
    <row r="174" spans="1:9" ht="13.5">
      <c r="A174" s="7" t="s">
        <v>153</v>
      </c>
      <c r="B174" s="91" t="s">
        <v>99</v>
      </c>
      <c r="C174" s="71">
        <f>'[9]bilat constant'!P151+('[9]unhcr oda constant'!P151*'[9]oda contribs constant'!$AG$105)+('[9]oda contribs constant'!$AH$105*'[9]unrwa oda constant'!P151)+('[9]oda contribs constant'!$AI$105*'[9]wfp oda constant adj'!P151)+('[9]eu multilat shares constant'!M$72*'[9]eu total ha constant'!P151)+'[9]Imputed CERF'!P151</f>
        <v>0</v>
      </c>
      <c r="D174" s="71">
        <f>'[9]bilat constant'!Q151+('[9]unhcr oda constant'!Q151*'[9]oda contribs constant'!$AJ$105)+('[9]oda contribs constant'!$AK$105*'[9]unrwa oda constant'!Q151)+('[9]oda contribs constant'!$AL$105*'[9]wfp oda constant adj'!Q151)+('[9]eu multilat shares constant'!N$72*'[9]eu total ha constant'!Q151)+'[9]Imputed CERF'!Q151</f>
        <v>0</v>
      </c>
      <c r="E174" s="71">
        <f>'[9]bilat constant'!R151+('[9]unhcr oda constant'!R151*'[9]oda contribs constant'!$AM$105)+('[9]oda contribs constant'!$AN$105*'[9]unrwa oda constant'!R151)+('[9]oda contribs constant'!$AO$105*'[9]wfp oda constant adj'!R151)+('[9]eu multilat shares constant'!O$72*'[9]eu total ha constant'!R151)+'[9]Imputed CERF'!R151</f>
        <v>0</v>
      </c>
      <c r="F174" s="71">
        <f>'[9]bilat constant'!S151+('[9]unhcr oda constant'!S151*'[9]oda contribs constant'!$AP$105)+('[9]oda contribs constant'!$AQ$105*'[9]unrwa oda constant'!S151)+('[9]oda contribs constant'!$AR$105*'[9]wfp oda constant adj'!S151)+('[9]eu multilat shares constant'!P$72*'[9]eu total ha constant'!S151)+'[9]Imputed CERF'!S151</f>
        <v>0</v>
      </c>
      <c r="G174" s="71">
        <f>'[9]bilat constant'!T151+('[9]unhcr oda constant'!T151*'[9]oda contribs constant'!$AS$105)+('[9]oda contribs constant'!$AT$105*'[9]unrwa oda constant'!T151)+('[9]oda contribs constant'!$AU$105*'[9]wfp oda constant adj'!T151)+('[9]eu multilat shares constant'!Q$72*'[9]eu total ha constant'!T151)+'[9]Imputed CERF'!T151</f>
        <v>0</v>
      </c>
      <c r="H174" s="96">
        <f t="shared" si="5"/>
        <v>0</v>
      </c>
      <c r="I174" s="74"/>
    </row>
    <row r="175" spans="1:9" ht="13.5">
      <c r="A175" s="7" t="s">
        <v>155</v>
      </c>
      <c r="B175" s="91" t="s">
        <v>99</v>
      </c>
      <c r="C175" s="71">
        <f>'[9]bilat constant'!P20+('[9]unhcr oda constant'!P20*'[9]oda contribs constant'!$AG$105)+('[9]oda contribs constant'!$AH$105*'[9]unrwa oda constant'!P20)+('[9]oda contribs constant'!$AI$105*'[9]wfp oda constant adj'!P20)+('[9]eu multilat shares constant'!M$72*'[9]eu total ha constant'!P20)+'[9]Imputed CERF'!P20</f>
        <v>0</v>
      </c>
      <c r="D175" s="71">
        <f>'[9]bilat constant'!Q20+('[9]unhcr oda constant'!Q20*'[9]oda contribs constant'!$AJ$105)+('[9]oda contribs constant'!$AK$105*'[9]unrwa oda constant'!Q20)+('[9]oda contribs constant'!$AL$105*'[9]wfp oda constant adj'!Q20)+('[9]eu multilat shares constant'!N$72*'[9]eu total ha constant'!Q20)+'[9]Imputed CERF'!Q20</f>
        <v>0</v>
      </c>
      <c r="E175" s="71">
        <f>'[9]bilat constant'!R20+('[9]unhcr oda constant'!R20*'[9]oda contribs constant'!$AM$105)+('[9]oda contribs constant'!$AN$105*'[9]unrwa oda constant'!R20)+('[9]oda contribs constant'!$AO$105*'[9]wfp oda constant adj'!R20)+('[9]eu multilat shares constant'!O$72*'[9]eu total ha constant'!R20)+'[9]Imputed CERF'!R20</f>
        <v>0</v>
      </c>
      <c r="F175" s="71">
        <f>'[9]bilat constant'!S20+('[9]unhcr oda constant'!S20*'[9]oda contribs constant'!$AP$105)+('[9]oda contribs constant'!$AQ$105*'[9]unrwa oda constant'!S20)+('[9]oda contribs constant'!$AR$105*'[9]wfp oda constant adj'!S20)+('[9]eu multilat shares constant'!P$72*'[9]eu total ha constant'!S20)+'[9]Imputed CERF'!S20</f>
        <v>0</v>
      </c>
      <c r="G175" s="71">
        <f>'[9]bilat constant'!T20+('[9]unhcr oda constant'!T20*'[9]oda contribs constant'!$AS$105)+('[9]oda contribs constant'!$AT$105*'[9]unrwa oda constant'!T20)+('[9]oda contribs constant'!$AU$105*'[9]wfp oda constant adj'!T20)+('[9]eu multilat shares constant'!Q$72*'[9]eu total ha constant'!T20)+'[9]Imputed CERF'!T20</f>
        <v>0</v>
      </c>
      <c r="H175" s="96">
        <f t="shared" si="5"/>
        <v>0</v>
      </c>
      <c r="I175" s="74"/>
    </row>
    <row r="176" spans="1:9" ht="13.5">
      <c r="A176" s="94" t="s">
        <v>157</v>
      </c>
      <c r="B176" s="91" t="s">
        <v>99</v>
      </c>
      <c r="C176" s="71">
        <f>'[9]bilat constant'!P68+('[9]unhcr oda constant'!P68*'[9]oda contribs constant'!$AG$105)+('[9]oda contribs constant'!$AH$105*'[9]unrwa oda constant'!P68)+('[9]oda contribs constant'!$AI$105*'[9]wfp oda constant adj'!P68)+('[9]eu multilat shares constant'!M$72*'[9]eu total ha constant'!P68)+'[9]Imputed CERF'!P68</f>
        <v>0</v>
      </c>
      <c r="D176" s="71">
        <f>'[9]bilat constant'!Q68+('[9]unhcr oda constant'!Q68*'[9]oda contribs constant'!$AJ$105)+('[9]oda contribs constant'!$AK$105*'[9]unrwa oda constant'!Q68)+('[9]oda contribs constant'!$AL$105*'[9]wfp oda constant adj'!Q68)+('[9]eu multilat shares constant'!N$72*'[9]eu total ha constant'!Q68)+'[9]Imputed CERF'!Q68</f>
        <v>0</v>
      </c>
      <c r="E176" s="71">
        <f>'[9]bilat constant'!R68+('[9]unhcr oda constant'!R68*'[9]oda contribs constant'!$AM$105)+('[9]oda contribs constant'!$AN$105*'[9]unrwa oda constant'!R68)+('[9]oda contribs constant'!$AO$105*'[9]wfp oda constant adj'!R68)+('[9]eu multilat shares constant'!O$72*'[9]eu total ha constant'!R68)+'[9]Imputed CERF'!R68</f>
        <v>0</v>
      </c>
      <c r="F176" s="71">
        <f>'[9]bilat constant'!S68+('[9]unhcr oda constant'!S68*'[9]oda contribs constant'!$AP$105)+('[9]oda contribs constant'!$AQ$105*'[9]unrwa oda constant'!S68)+('[9]oda contribs constant'!$AR$105*'[9]wfp oda constant adj'!S68)+('[9]eu multilat shares constant'!P$72*'[9]eu total ha constant'!S68)+'[9]Imputed CERF'!S68</f>
        <v>0</v>
      </c>
      <c r="G176" s="71">
        <f>'[9]bilat constant'!T68+('[9]unhcr oda constant'!T68*'[9]oda contribs constant'!$AS$105)+('[9]oda contribs constant'!$AT$105*'[9]unrwa oda constant'!T68)+('[9]oda contribs constant'!$AU$105*'[9]wfp oda constant adj'!T68)+('[9]eu multilat shares constant'!Q$72*'[9]eu total ha constant'!T68)+'[9]Imputed CERF'!T68</f>
        <v>0</v>
      </c>
      <c r="H176" s="96">
        <f t="shared" si="5"/>
        <v>0</v>
      </c>
      <c r="I176" s="74"/>
    </row>
    <row r="177" spans="1:9" ht="13.5">
      <c r="A177" s="94" t="s">
        <v>158</v>
      </c>
      <c r="B177" s="91" t="s">
        <v>99</v>
      </c>
      <c r="C177" s="71">
        <f>'[9]bilat constant'!P69+('[9]unhcr oda constant'!P69*'[9]oda contribs constant'!$AG$105)+('[9]oda contribs constant'!$AH$105*'[9]unrwa oda constant'!P69)+('[9]oda contribs constant'!$AI$105*'[9]wfp oda constant adj'!P69)+('[9]eu multilat shares constant'!M$72*'[9]eu total ha constant'!P69)+'[9]Imputed CERF'!P69</f>
        <v>0</v>
      </c>
      <c r="D177" s="71">
        <f>'[9]bilat constant'!Q69+('[9]unhcr oda constant'!Q69*'[9]oda contribs constant'!$AJ$105)+('[9]oda contribs constant'!$AK$105*'[9]unrwa oda constant'!Q69)+('[9]oda contribs constant'!$AL$105*'[9]wfp oda constant adj'!Q69)+('[9]eu multilat shares constant'!N$72*'[9]eu total ha constant'!Q69)+'[9]Imputed CERF'!Q69</f>
        <v>0</v>
      </c>
      <c r="E177" s="71">
        <f>'[9]bilat constant'!R69+('[9]unhcr oda constant'!R69*'[9]oda contribs constant'!$AM$105)+('[9]oda contribs constant'!$AN$105*'[9]unrwa oda constant'!R69)+('[9]oda contribs constant'!$AO$105*'[9]wfp oda constant adj'!R69)+('[9]eu multilat shares constant'!O$72*'[9]eu total ha constant'!R69)+'[9]Imputed CERF'!R69</f>
        <v>0</v>
      </c>
      <c r="F177" s="71">
        <f>'[9]bilat constant'!S69+('[9]unhcr oda constant'!S69*'[9]oda contribs constant'!$AP$105)+('[9]oda contribs constant'!$AQ$105*'[9]unrwa oda constant'!S69)+('[9]oda contribs constant'!$AR$105*'[9]wfp oda constant adj'!S69)+('[9]eu multilat shares constant'!P$72*'[9]eu total ha constant'!S69)+'[9]Imputed CERF'!S69</f>
        <v>0</v>
      </c>
      <c r="G177" s="71">
        <f>'[9]bilat constant'!T69+('[9]unhcr oda constant'!T69*'[9]oda contribs constant'!$AS$105)+('[9]oda contribs constant'!$AT$105*'[9]unrwa oda constant'!T69)+('[9]oda contribs constant'!$AU$105*'[9]wfp oda constant adj'!T69)+('[9]eu multilat shares constant'!Q$72*'[9]eu total ha constant'!T69)+'[9]Imputed CERF'!T69</f>
        <v>0</v>
      </c>
      <c r="H177" s="96">
        <f t="shared" si="5"/>
        <v>0</v>
      </c>
      <c r="I177" s="74"/>
    </row>
    <row r="178" spans="1:9" ht="13.5">
      <c r="A178" s="94" t="s">
        <v>159</v>
      </c>
      <c r="B178" s="91" t="s">
        <v>99</v>
      </c>
      <c r="C178" s="71">
        <f>'[9]bilat constant'!P153+('[9]unhcr oda constant'!P153*'[9]oda contribs constant'!$AG$105)+('[9]oda contribs constant'!$AH$105*'[9]unrwa oda constant'!P153)+('[9]oda contribs constant'!$AI$105*'[9]wfp oda constant adj'!P153)+('[9]eu multilat shares constant'!M$72*'[9]eu total ha constant'!P153)+'[9]Imputed CERF'!P153</f>
        <v>0</v>
      </c>
      <c r="D178" s="71">
        <f>'[9]bilat constant'!Q153+('[9]unhcr oda constant'!Q153*'[9]oda contribs constant'!$AJ$105)+('[9]oda contribs constant'!$AK$105*'[9]unrwa oda constant'!Q153)+('[9]oda contribs constant'!$AL$105*'[9]wfp oda constant adj'!Q153)+('[9]eu multilat shares constant'!N$72*'[9]eu total ha constant'!Q153)+'[9]Imputed CERF'!Q153</f>
        <v>0</v>
      </c>
      <c r="E178" s="71">
        <f>'[9]bilat constant'!R153+('[9]unhcr oda constant'!R153*'[9]oda contribs constant'!$AM$105)+('[9]oda contribs constant'!$AN$105*'[9]unrwa oda constant'!R153)+('[9]oda contribs constant'!$AO$105*'[9]wfp oda constant adj'!R153)+('[9]eu multilat shares constant'!O$72*'[9]eu total ha constant'!R153)+'[9]Imputed CERF'!R153</f>
        <v>0</v>
      </c>
      <c r="F178" s="71">
        <f>'[9]bilat constant'!S153+('[9]unhcr oda constant'!S153*'[9]oda contribs constant'!$AP$105)+('[9]oda contribs constant'!$AQ$105*'[9]unrwa oda constant'!S153)+('[9]oda contribs constant'!$AR$105*'[9]wfp oda constant adj'!S153)+('[9]eu multilat shares constant'!P$72*'[9]eu total ha constant'!S153)+'[9]Imputed CERF'!S153</f>
        <v>0</v>
      </c>
      <c r="G178" s="71">
        <f>'[9]bilat constant'!T153+('[9]unhcr oda constant'!T153*'[9]oda contribs constant'!$AS$105)+('[9]oda contribs constant'!$AT$105*'[9]unrwa oda constant'!T153)+('[9]oda contribs constant'!$AU$105*'[9]wfp oda constant adj'!T153)+('[9]eu multilat shares constant'!Q$72*'[9]eu total ha constant'!T153)+'[9]Imputed CERF'!T153</f>
        <v>0</v>
      </c>
      <c r="H178" s="96">
        <f t="shared" si="5"/>
        <v>0</v>
      </c>
      <c r="I178" s="74"/>
    </row>
    <row r="179" spans="1:9" ht="13.5">
      <c r="A179" s="94" t="s">
        <v>163</v>
      </c>
      <c r="B179" s="91" t="s">
        <v>99</v>
      </c>
      <c r="C179" s="71">
        <f>'[9]bilat constant'!P112+('[9]unhcr oda constant'!P112*'[9]oda contribs constant'!$AG$105)+('[9]oda contribs constant'!$AH$105*'[9]unrwa oda constant'!P112)+('[9]oda contribs constant'!$AI$105*'[9]wfp oda constant adj'!P112)+('[9]eu multilat shares constant'!M$72*'[9]eu total ha constant'!P112)+'[9]Imputed CERF'!P112</f>
        <v>0</v>
      </c>
      <c r="D179" s="71">
        <f>'[9]bilat constant'!Q112+('[9]unhcr oda constant'!Q112*'[9]oda contribs constant'!$AJ$105)+('[9]oda contribs constant'!$AK$105*'[9]unrwa oda constant'!Q112)+('[9]oda contribs constant'!$AL$105*'[9]wfp oda constant adj'!Q112)+('[9]eu multilat shares constant'!N$72*'[9]eu total ha constant'!Q112)+'[9]Imputed CERF'!Q112</f>
        <v>0</v>
      </c>
      <c r="E179" s="71">
        <f>'[9]bilat constant'!R112+('[9]unhcr oda constant'!R112*'[9]oda contribs constant'!$AM$105)+('[9]oda contribs constant'!$AN$105*'[9]unrwa oda constant'!R112)+('[9]oda contribs constant'!$AO$105*'[9]wfp oda constant adj'!R112)+('[9]eu multilat shares constant'!O$72*'[9]eu total ha constant'!R112)+'[9]Imputed CERF'!R112</f>
        <v>0</v>
      </c>
      <c r="F179" s="71">
        <f>'[9]bilat constant'!S112+('[9]unhcr oda constant'!S112*'[9]oda contribs constant'!$AP$105)+('[9]oda contribs constant'!$AQ$105*'[9]unrwa oda constant'!S112)+('[9]oda contribs constant'!$AR$105*'[9]wfp oda constant adj'!S112)+('[9]eu multilat shares constant'!P$72*'[9]eu total ha constant'!S112)+'[9]Imputed CERF'!S112</f>
        <v>0</v>
      </c>
      <c r="G179" s="71">
        <f>'[9]bilat constant'!T112+('[9]unhcr oda constant'!T112*'[9]oda contribs constant'!$AS$105)+('[9]oda contribs constant'!$AT$105*'[9]unrwa oda constant'!T112)+('[9]oda contribs constant'!$AU$105*'[9]wfp oda constant adj'!T112)+('[9]eu multilat shares constant'!Q$72*'[9]eu total ha constant'!T112)+'[9]Imputed CERF'!T112</f>
        <v>0</v>
      </c>
      <c r="H179" s="96">
        <f t="shared" si="5"/>
        <v>0</v>
      </c>
      <c r="I179" s="74"/>
    </row>
    <row r="180" spans="1:9" ht="13.5">
      <c r="A180" s="94" t="s">
        <v>165</v>
      </c>
      <c r="B180" s="91" t="s">
        <v>99</v>
      </c>
      <c r="C180" s="71">
        <f>'[9]bilat constant'!P113+('[9]unhcr oda constant'!P113*'[9]oda contribs constant'!$AG$105)+('[9]oda contribs constant'!$AH$105*'[9]unrwa oda constant'!P113)+('[9]oda contribs constant'!$AI$105*'[9]wfp oda constant adj'!P113)+('[9]eu multilat shares constant'!M$72*'[9]eu total ha constant'!P113)+'[9]Imputed CERF'!P113</f>
        <v>0</v>
      </c>
      <c r="D180" s="71">
        <f>'[9]bilat constant'!Q113+('[9]unhcr oda constant'!Q113*'[9]oda contribs constant'!$AJ$105)+('[9]oda contribs constant'!$AK$105*'[9]unrwa oda constant'!Q113)+('[9]oda contribs constant'!$AL$105*'[9]wfp oda constant adj'!Q113)+('[9]eu multilat shares constant'!N$72*'[9]eu total ha constant'!Q113)+'[9]Imputed CERF'!Q113</f>
        <v>0</v>
      </c>
      <c r="E180" s="71">
        <f>'[9]bilat constant'!R113+('[9]unhcr oda constant'!R113*'[9]oda contribs constant'!$AM$105)+('[9]oda contribs constant'!$AN$105*'[9]unrwa oda constant'!R113)+('[9]oda contribs constant'!$AO$105*'[9]wfp oda constant adj'!R113)+('[9]eu multilat shares constant'!O$72*'[9]eu total ha constant'!R113)+'[9]Imputed CERF'!R113</f>
        <v>0</v>
      </c>
      <c r="F180" s="71">
        <f>'[9]bilat constant'!S113+('[9]unhcr oda constant'!S113*'[9]oda contribs constant'!$AP$105)+('[9]oda contribs constant'!$AQ$105*'[9]unrwa oda constant'!S113)+('[9]oda contribs constant'!$AR$105*'[9]wfp oda constant adj'!S113)+('[9]eu multilat shares constant'!P$72*'[9]eu total ha constant'!S113)+'[9]Imputed CERF'!S113</f>
        <v>0</v>
      </c>
      <c r="G180" s="71">
        <f>'[9]bilat constant'!T113+('[9]unhcr oda constant'!T113*'[9]oda contribs constant'!$AS$105)+('[9]oda contribs constant'!$AT$105*'[9]unrwa oda constant'!T113)+('[9]oda contribs constant'!$AU$105*'[9]wfp oda constant adj'!T113)+('[9]eu multilat shares constant'!Q$72*'[9]eu total ha constant'!T113)+'[9]Imputed CERF'!T113</f>
        <v>0</v>
      </c>
      <c r="H180" s="96">
        <f t="shared" si="5"/>
        <v>0</v>
      </c>
      <c r="I180" s="74"/>
    </row>
    <row r="181" spans="1:9" ht="13.5">
      <c r="A181" s="94" t="s">
        <v>166</v>
      </c>
      <c r="B181" s="91" t="s">
        <v>99</v>
      </c>
      <c r="C181" s="71">
        <f>'[9]bilat constant'!P208+('[9]unhcr oda constant'!P208*'[9]oda contribs constant'!$AG$105)+('[9]oda contribs constant'!$AH$105*'[9]unrwa oda constant'!P208)+('[9]oda contribs constant'!$AI$105*'[9]wfp oda constant adj'!P208)+('[9]eu multilat shares constant'!M$72*'[9]eu total ha constant'!P208)+'[9]Imputed CERF'!P208</f>
        <v>0</v>
      </c>
      <c r="D181" s="71">
        <f>'[9]bilat constant'!Q208+('[9]unhcr oda constant'!Q208*'[9]oda contribs constant'!$AJ$105)+('[9]oda contribs constant'!$AK$105*'[9]unrwa oda constant'!Q208)+('[9]oda contribs constant'!$AL$105*'[9]wfp oda constant adj'!Q208)+('[9]eu multilat shares constant'!N$72*'[9]eu total ha constant'!Q208)+'[9]Imputed CERF'!Q208</f>
        <v>0</v>
      </c>
      <c r="E181" s="71">
        <f>'[9]bilat constant'!R208+('[9]unhcr oda constant'!R208*'[9]oda contribs constant'!$AM$105)+('[9]oda contribs constant'!$AN$105*'[9]unrwa oda constant'!R208)+('[9]oda contribs constant'!$AO$105*'[9]wfp oda constant adj'!R208)+('[9]eu multilat shares constant'!O$72*'[9]eu total ha constant'!R208)+'[9]Imputed CERF'!R208</f>
        <v>0</v>
      </c>
      <c r="F181" s="71">
        <f>'[9]bilat constant'!S208+('[9]unhcr oda constant'!S208*'[9]oda contribs constant'!$AP$105)+('[9]oda contribs constant'!$AQ$105*'[9]unrwa oda constant'!S208)+('[9]oda contribs constant'!$AR$105*'[9]wfp oda constant adj'!S208)+('[9]eu multilat shares constant'!P$72*'[9]eu total ha constant'!S208)+'[9]Imputed CERF'!S208</f>
        <v>0</v>
      </c>
      <c r="G181" s="71">
        <f>'[9]bilat constant'!T208+('[9]unhcr oda constant'!T208*'[9]oda contribs constant'!$AS$105)+('[9]oda contribs constant'!$AT$105*'[9]unrwa oda constant'!T208)+('[9]oda contribs constant'!$AU$105*'[9]wfp oda constant adj'!T208)+('[9]eu multilat shares constant'!Q$72*'[9]eu total ha constant'!T208)+'[9]Imputed CERF'!T208</f>
        <v>0</v>
      </c>
      <c r="H181" s="96">
        <f t="shared" si="5"/>
        <v>0</v>
      </c>
      <c r="I181" s="74"/>
    </row>
    <row r="182" spans="1:9" ht="13.5">
      <c r="A182" s="94" t="s">
        <v>168</v>
      </c>
      <c r="B182" s="91" t="s">
        <v>99</v>
      </c>
      <c r="C182" s="71">
        <f>'[9]bilat constant'!P209+('[9]unhcr oda constant'!P209*'[9]oda contribs constant'!$AG$105)+('[9]oda contribs constant'!$AH$105*'[9]unrwa oda constant'!P209)+('[9]oda contribs constant'!$AI$105*'[9]wfp oda constant adj'!P209)+('[9]eu multilat shares constant'!M$72*'[9]eu total ha constant'!P209)+'[9]Imputed CERF'!P209</f>
        <v>0</v>
      </c>
      <c r="D182" s="71">
        <f>'[9]bilat constant'!Q209+('[9]unhcr oda constant'!Q209*'[9]oda contribs constant'!$AJ$105)+('[9]oda contribs constant'!$AK$105*'[9]unrwa oda constant'!Q209)+('[9]oda contribs constant'!$AL$105*'[9]wfp oda constant adj'!Q209)+('[9]eu multilat shares constant'!N$72*'[9]eu total ha constant'!Q209)+'[9]Imputed CERF'!Q209</f>
        <v>0</v>
      </c>
      <c r="E182" s="71">
        <f>'[9]bilat constant'!R209+('[9]unhcr oda constant'!R209*'[9]oda contribs constant'!$AM$105)+('[9]oda contribs constant'!$AN$105*'[9]unrwa oda constant'!R209)+('[9]oda contribs constant'!$AO$105*'[9]wfp oda constant adj'!R209)+('[9]eu multilat shares constant'!O$72*'[9]eu total ha constant'!R209)+'[9]Imputed CERF'!R209</f>
        <v>0</v>
      </c>
      <c r="F182" s="71">
        <f>'[9]bilat constant'!S209+('[9]unhcr oda constant'!S209*'[9]oda contribs constant'!$AP$105)+('[9]oda contribs constant'!$AQ$105*'[9]unrwa oda constant'!S209)+('[9]oda contribs constant'!$AR$105*'[9]wfp oda constant adj'!S209)+('[9]eu multilat shares constant'!P$72*'[9]eu total ha constant'!S209)+'[9]Imputed CERF'!S209</f>
        <v>0</v>
      </c>
      <c r="G182" s="71">
        <f>'[9]bilat constant'!T209+('[9]unhcr oda constant'!T209*'[9]oda contribs constant'!$AS$105)+('[9]oda contribs constant'!$AT$105*'[9]unrwa oda constant'!T209)+('[9]oda contribs constant'!$AU$105*'[9]wfp oda constant adj'!T209)+('[9]eu multilat shares constant'!Q$72*'[9]eu total ha constant'!T209)+'[9]Imputed CERF'!T209</f>
        <v>0</v>
      </c>
      <c r="H182" s="96">
        <f t="shared" si="5"/>
        <v>0</v>
      </c>
      <c r="I182" s="74"/>
    </row>
    <row r="183" spans="1:9" ht="13.5">
      <c r="A183" s="94" t="s">
        <v>169</v>
      </c>
      <c r="B183" s="91" t="s">
        <v>99</v>
      </c>
      <c r="C183" s="71">
        <f>'[9]bilat constant'!P210+('[9]unhcr oda constant'!P210*'[9]oda contribs constant'!$AG$105)+('[9]oda contribs constant'!$AH$105*'[9]unrwa oda constant'!P210)+('[9]oda contribs constant'!$AI$105*'[9]wfp oda constant adj'!P210)+('[9]eu multilat shares constant'!M$72*'[9]eu total ha constant'!P210)+'[9]Imputed CERF'!P210</f>
        <v>0</v>
      </c>
      <c r="D183" s="71">
        <f>'[9]bilat constant'!Q210+('[9]unhcr oda constant'!Q210*'[9]oda contribs constant'!$AJ$105)+('[9]oda contribs constant'!$AK$105*'[9]unrwa oda constant'!Q210)+('[9]oda contribs constant'!$AL$105*'[9]wfp oda constant adj'!Q210)+('[9]eu multilat shares constant'!N$72*'[9]eu total ha constant'!Q210)+'[9]Imputed CERF'!Q210</f>
        <v>0</v>
      </c>
      <c r="E183" s="71">
        <f>'[9]bilat constant'!R210+('[9]unhcr oda constant'!R210*'[9]oda contribs constant'!$AM$105)+('[9]oda contribs constant'!$AN$105*'[9]unrwa oda constant'!R210)+('[9]oda contribs constant'!$AO$105*'[9]wfp oda constant adj'!R210)+('[9]eu multilat shares constant'!O$72*'[9]eu total ha constant'!R210)+'[9]Imputed CERF'!R210</f>
        <v>0</v>
      </c>
      <c r="F183" s="71">
        <f>'[9]bilat constant'!S210+('[9]unhcr oda constant'!S210*'[9]oda contribs constant'!$AP$105)+('[9]oda contribs constant'!$AQ$105*'[9]unrwa oda constant'!S210)+('[9]oda contribs constant'!$AR$105*'[9]wfp oda constant adj'!S210)+('[9]eu multilat shares constant'!P$72*'[9]eu total ha constant'!S210)+'[9]Imputed CERF'!S210</f>
        <v>0</v>
      </c>
      <c r="G183" s="71">
        <f>'[9]bilat constant'!T210+('[9]unhcr oda constant'!T210*'[9]oda contribs constant'!$AS$105)+('[9]oda contribs constant'!$AT$105*'[9]unrwa oda constant'!T210)+('[9]oda contribs constant'!$AU$105*'[9]wfp oda constant adj'!T210)+('[9]eu multilat shares constant'!Q$72*'[9]eu total ha constant'!T210)+'[9]Imputed CERF'!T210</f>
        <v>0</v>
      </c>
      <c r="H183" s="96">
        <f t="shared" si="5"/>
        <v>0</v>
      </c>
      <c r="I183" s="74"/>
    </row>
    <row r="184" spans="1:9" ht="13.5">
      <c r="A184" s="94" t="s">
        <v>67</v>
      </c>
      <c r="B184" s="91" t="s">
        <v>99</v>
      </c>
      <c r="C184" s="71">
        <f>'[9]bilat constant'!P191+('[9]unhcr oda constant'!P191*'[9]oda contribs constant'!$AG$105)+('[9]oda contribs constant'!$AH$105*'[9]unrwa oda constant'!P191)+('[9]oda contribs constant'!$AI$105*'[9]wfp oda constant adj'!P191)+('[9]eu multilat shares constant'!M$72*'[9]eu total ha constant'!P191)+'[9]Imputed CERF'!P191</f>
        <v>0</v>
      </c>
      <c r="D184" s="71">
        <f>'[9]bilat constant'!Q191+('[9]unhcr oda constant'!Q191*'[9]oda contribs constant'!$AJ$105)+('[9]oda contribs constant'!$AK$105*'[9]unrwa oda constant'!Q191)+('[9]oda contribs constant'!$AL$105*'[9]wfp oda constant adj'!Q191)+('[9]eu multilat shares constant'!N$72*'[9]eu total ha constant'!Q191)+'[9]Imputed CERF'!Q191</f>
        <v>0</v>
      </c>
      <c r="E184" s="71">
        <f>'[9]bilat constant'!R191+('[9]unhcr oda constant'!R191*'[9]oda contribs constant'!$AM$105)+('[9]oda contribs constant'!$AN$105*'[9]unrwa oda constant'!R191)+('[9]oda contribs constant'!$AO$105*'[9]wfp oda constant adj'!R191)+('[9]eu multilat shares constant'!O$72*'[9]eu total ha constant'!R191)+'[9]Imputed CERF'!R191</f>
        <v>0</v>
      </c>
      <c r="F184" s="71">
        <f>'[9]bilat constant'!S191+('[9]unhcr oda constant'!S191*'[9]oda contribs constant'!$AP$105)+('[9]oda contribs constant'!$AQ$105*'[9]unrwa oda constant'!S191)+('[9]oda contribs constant'!$AR$105*'[9]wfp oda constant adj'!S191)+('[9]eu multilat shares constant'!P$72*'[9]eu total ha constant'!S191)+'[9]Imputed CERF'!S191</f>
        <v>0</v>
      </c>
      <c r="G184" s="71">
        <f>'[9]bilat constant'!T191+('[9]unhcr oda constant'!T191*'[9]oda contribs constant'!$AS$105)+('[9]oda contribs constant'!$AT$105*'[9]unrwa oda constant'!T191)+('[9]oda contribs constant'!$AU$105*'[9]wfp oda constant adj'!T191)+('[9]eu multilat shares constant'!Q$72*'[9]eu total ha constant'!T191)+'[9]Imputed CERF'!T191</f>
        <v>0</v>
      </c>
      <c r="H184" s="96">
        <f t="shared" si="5"/>
        <v>0</v>
      </c>
      <c r="I184" s="74"/>
    </row>
    <row r="185" spans="1:9" ht="13.5">
      <c r="A185" s="94" t="s">
        <v>173</v>
      </c>
      <c r="B185" s="91" t="s">
        <v>99</v>
      </c>
      <c r="C185" s="71">
        <f>'[9]bilat constant'!P193+('[9]unhcr oda constant'!P193*'[9]oda contribs constant'!$AG$105)+('[9]oda contribs constant'!$AH$105*'[9]unrwa oda constant'!P193)+('[9]oda contribs constant'!$AI$105*'[9]wfp oda constant adj'!P193)+('[9]eu multilat shares constant'!M$72*'[9]eu total ha constant'!P193)+'[9]Imputed CERF'!P193</f>
        <v>0</v>
      </c>
      <c r="D185" s="71">
        <f>'[9]bilat constant'!Q193+('[9]unhcr oda constant'!Q193*'[9]oda contribs constant'!$AJ$105)+('[9]oda contribs constant'!$AK$105*'[9]unrwa oda constant'!Q193)+('[9]oda contribs constant'!$AL$105*'[9]wfp oda constant adj'!Q193)+('[9]eu multilat shares constant'!N$72*'[9]eu total ha constant'!Q193)+'[9]Imputed CERF'!Q193</f>
        <v>0</v>
      </c>
      <c r="E185" s="71">
        <f>'[9]bilat constant'!R193+('[9]unhcr oda constant'!R193*'[9]oda contribs constant'!$AM$105)+('[9]oda contribs constant'!$AN$105*'[9]unrwa oda constant'!R193)+('[9]oda contribs constant'!$AO$105*'[9]wfp oda constant adj'!R193)+('[9]eu multilat shares constant'!O$72*'[9]eu total ha constant'!R193)+'[9]Imputed CERF'!R193</f>
        <v>0</v>
      </c>
      <c r="F185" s="71">
        <f>'[9]bilat constant'!S193+('[9]unhcr oda constant'!S193*'[9]oda contribs constant'!$AP$105)+('[9]oda contribs constant'!$AQ$105*'[9]unrwa oda constant'!S193)+('[9]oda contribs constant'!$AR$105*'[9]wfp oda constant adj'!S193)+('[9]eu multilat shares constant'!P$72*'[9]eu total ha constant'!S193)+'[9]Imputed CERF'!S193</f>
        <v>0</v>
      </c>
      <c r="G185" s="71">
        <f>'[9]bilat constant'!T193+('[9]unhcr oda constant'!T193*'[9]oda contribs constant'!$AS$105)+('[9]oda contribs constant'!$AT$105*'[9]unrwa oda constant'!T193)+('[9]oda contribs constant'!$AU$105*'[9]wfp oda constant adj'!T193)+('[9]eu multilat shares constant'!Q$72*'[9]eu total ha constant'!T193)+'[9]Imputed CERF'!T193</f>
        <v>0</v>
      </c>
      <c r="H185" s="96">
        <f t="shared" si="5"/>
        <v>0</v>
      </c>
      <c r="I185" s="74"/>
    </row>
    <row r="186" spans="1:9" ht="13.5">
      <c r="A186" s="94" t="s">
        <v>70</v>
      </c>
      <c r="B186" s="91" t="s">
        <v>99</v>
      </c>
      <c r="C186" s="71">
        <f>'[9]bilat constant'!P156+('[9]unhcr oda constant'!P156*'[9]oda contribs constant'!$AG$105)+('[9]oda contribs constant'!$AH$105*'[9]unrwa oda constant'!P156)+('[9]oda contribs constant'!$AI$105*'[9]wfp oda constant adj'!P156)+('[9]eu multilat shares constant'!M$72*'[9]eu total ha constant'!P156)+'[9]Imputed CERF'!P156</f>
        <v>0</v>
      </c>
      <c r="D186" s="71">
        <f>'[9]bilat constant'!Q156+('[9]unhcr oda constant'!Q156*'[9]oda contribs constant'!$AJ$105)+('[9]oda contribs constant'!$AK$105*'[9]unrwa oda constant'!Q156)+('[9]oda contribs constant'!$AL$105*'[9]wfp oda constant adj'!Q156)+('[9]eu multilat shares constant'!N$72*'[9]eu total ha constant'!Q156)+'[9]Imputed CERF'!Q156</f>
        <v>0</v>
      </c>
      <c r="E186" s="71">
        <f>'[9]bilat constant'!R156+('[9]unhcr oda constant'!R156*'[9]oda contribs constant'!$AM$105)+('[9]oda contribs constant'!$AN$105*'[9]unrwa oda constant'!R156)+('[9]oda contribs constant'!$AO$105*'[9]wfp oda constant adj'!R156)+('[9]eu multilat shares constant'!O$72*'[9]eu total ha constant'!R156)+'[9]Imputed CERF'!R156</f>
        <v>0</v>
      </c>
      <c r="F186" s="71">
        <f>'[9]bilat constant'!S156+('[9]unhcr oda constant'!S156*'[9]oda contribs constant'!$AP$105)+('[9]oda contribs constant'!$AQ$105*'[9]unrwa oda constant'!S156)+('[9]oda contribs constant'!$AR$105*'[9]wfp oda constant adj'!S156)+('[9]eu multilat shares constant'!P$72*'[9]eu total ha constant'!S156)+'[9]Imputed CERF'!S156</f>
        <v>0</v>
      </c>
      <c r="G186" s="71">
        <f>'[9]bilat constant'!T156+('[9]unhcr oda constant'!T156*'[9]oda contribs constant'!$AS$105)+('[9]oda contribs constant'!$AT$105*'[9]unrwa oda constant'!T156)+('[9]oda contribs constant'!$AU$105*'[9]wfp oda constant adj'!T156)+('[9]eu multilat shares constant'!Q$72*'[9]eu total ha constant'!T156)+'[9]Imputed CERF'!T156</f>
        <v>0</v>
      </c>
      <c r="H186" s="96">
        <f t="shared" si="5"/>
        <v>0</v>
      </c>
      <c r="I186" s="74"/>
    </row>
    <row r="187" spans="1:9" ht="13.5">
      <c r="A187" s="94" t="s">
        <v>180</v>
      </c>
      <c r="B187" s="91" t="s">
        <v>99</v>
      </c>
      <c r="C187" s="71">
        <f>'[9]bilat constant'!P24+('[9]unhcr oda constant'!P24*'[9]oda contribs constant'!$AG$105)+('[9]oda contribs constant'!$AH$105*'[9]unrwa oda constant'!P24)+('[9]oda contribs constant'!$AI$105*'[9]wfp oda constant adj'!P24)+('[9]eu multilat shares constant'!M$72*'[9]eu total ha constant'!P24)+'[9]Imputed CERF'!P24</f>
        <v>0</v>
      </c>
      <c r="D187" s="71">
        <f>'[9]bilat constant'!Q24+('[9]unhcr oda constant'!Q24*'[9]oda contribs constant'!$AJ$105)+('[9]oda contribs constant'!$AK$105*'[9]unrwa oda constant'!Q24)+('[9]oda contribs constant'!$AL$105*'[9]wfp oda constant adj'!Q24)+('[9]eu multilat shares constant'!N$72*'[9]eu total ha constant'!Q24)+'[9]Imputed CERF'!Q24</f>
        <v>0</v>
      </c>
      <c r="E187" s="71">
        <f>'[9]bilat constant'!R24+('[9]unhcr oda constant'!R24*'[9]oda contribs constant'!$AM$105)+('[9]oda contribs constant'!$AN$105*'[9]unrwa oda constant'!R24)+('[9]oda contribs constant'!$AO$105*'[9]wfp oda constant adj'!R24)+('[9]eu multilat shares constant'!O$72*'[9]eu total ha constant'!R24)+'[9]Imputed CERF'!R24</f>
        <v>0</v>
      </c>
      <c r="F187" s="71">
        <f>'[9]bilat constant'!S24+('[9]unhcr oda constant'!S24*'[9]oda contribs constant'!$AP$105)+('[9]oda contribs constant'!$AQ$105*'[9]unrwa oda constant'!S24)+('[9]oda contribs constant'!$AR$105*'[9]wfp oda constant adj'!S24)+('[9]eu multilat shares constant'!P$72*'[9]eu total ha constant'!S24)+'[9]Imputed CERF'!S24</f>
        <v>0</v>
      </c>
      <c r="G187" s="71">
        <f>'[9]bilat constant'!T24+('[9]unhcr oda constant'!T24*'[9]oda contribs constant'!$AS$105)+('[9]oda contribs constant'!$AT$105*'[9]unrwa oda constant'!T24)+('[9]oda contribs constant'!$AU$105*'[9]wfp oda constant adj'!T24)+('[9]eu multilat shares constant'!Q$72*'[9]eu total ha constant'!T24)+'[9]Imputed CERF'!T24</f>
        <v>0</v>
      </c>
      <c r="H187" s="96">
        <f t="shared" si="5"/>
        <v>0</v>
      </c>
      <c r="I187" s="74"/>
    </row>
    <row r="188" spans="1:9" ht="13.5">
      <c r="A188" s="94" t="s">
        <v>182</v>
      </c>
      <c r="B188" s="91" t="s">
        <v>99</v>
      </c>
      <c r="C188" s="71">
        <f>'[9]bilat constant'!P116+('[9]unhcr oda constant'!P116*'[9]oda contribs constant'!$AG$105)+('[9]oda contribs constant'!$AH$105*'[9]unrwa oda constant'!P116)+('[9]oda contribs constant'!$AI$105*'[9]wfp oda constant adj'!P116)+('[9]eu multilat shares constant'!M$72*'[9]eu total ha constant'!P116)+'[9]Imputed CERF'!P116</f>
        <v>0</v>
      </c>
      <c r="D188" s="71">
        <f>'[9]bilat constant'!Q116+('[9]unhcr oda constant'!Q116*'[9]oda contribs constant'!$AJ$105)+('[9]oda contribs constant'!$AK$105*'[9]unrwa oda constant'!Q116)+('[9]oda contribs constant'!$AL$105*'[9]wfp oda constant adj'!Q116)+('[9]eu multilat shares constant'!N$72*'[9]eu total ha constant'!Q116)+'[9]Imputed CERF'!Q116</f>
        <v>0</v>
      </c>
      <c r="E188" s="71">
        <f>'[9]bilat constant'!R116+('[9]unhcr oda constant'!R116*'[9]oda contribs constant'!$AM$105)+('[9]oda contribs constant'!$AN$105*'[9]unrwa oda constant'!R116)+('[9]oda contribs constant'!$AO$105*'[9]wfp oda constant adj'!R116)+('[9]eu multilat shares constant'!O$72*'[9]eu total ha constant'!R116)+'[9]Imputed CERF'!R116</f>
        <v>0</v>
      </c>
      <c r="F188" s="71">
        <f>'[9]bilat constant'!S116+('[9]unhcr oda constant'!S116*'[9]oda contribs constant'!$AP$105)+('[9]oda contribs constant'!$AQ$105*'[9]unrwa oda constant'!S116)+('[9]oda contribs constant'!$AR$105*'[9]wfp oda constant adj'!S116)+('[9]eu multilat shares constant'!P$72*'[9]eu total ha constant'!S116)+'[9]Imputed CERF'!S116</f>
        <v>0</v>
      </c>
      <c r="G188" s="71">
        <f>'[9]bilat constant'!T116+('[9]unhcr oda constant'!T116*'[9]oda contribs constant'!$AS$105)+('[9]oda contribs constant'!$AT$105*'[9]unrwa oda constant'!T116)+('[9]oda contribs constant'!$AU$105*'[9]wfp oda constant adj'!T116)+('[9]eu multilat shares constant'!Q$72*'[9]eu total ha constant'!T116)+'[9]Imputed CERF'!T116</f>
        <v>0</v>
      </c>
      <c r="H188" s="96">
        <f t="shared" si="5"/>
        <v>0</v>
      </c>
      <c r="I188" s="74"/>
    </row>
    <row r="189" spans="1:9" ht="13.5">
      <c r="A189" s="94" t="s">
        <v>183</v>
      </c>
      <c r="B189" s="91" t="s">
        <v>99</v>
      </c>
      <c r="C189" s="71">
        <f>'[9]bilat constant'!P117+('[9]unhcr oda constant'!P117*'[9]oda contribs constant'!$AG$105)+('[9]oda contribs constant'!$AH$105*'[9]unrwa oda constant'!P117)+('[9]oda contribs constant'!$AI$105*'[9]wfp oda constant adj'!P117)+('[9]eu multilat shares constant'!M$72*'[9]eu total ha constant'!P117)+'[9]Imputed CERF'!P117</f>
        <v>0</v>
      </c>
      <c r="D189" s="71">
        <f>'[9]bilat constant'!Q117+('[9]unhcr oda constant'!Q117*'[9]oda contribs constant'!$AJ$105)+('[9]oda contribs constant'!$AK$105*'[9]unrwa oda constant'!Q117)+('[9]oda contribs constant'!$AL$105*'[9]wfp oda constant adj'!Q117)+('[9]eu multilat shares constant'!N$72*'[9]eu total ha constant'!Q117)+'[9]Imputed CERF'!Q117</f>
        <v>0</v>
      </c>
      <c r="E189" s="71">
        <f>'[9]bilat constant'!R117+('[9]unhcr oda constant'!R117*'[9]oda contribs constant'!$AM$105)+('[9]oda contribs constant'!$AN$105*'[9]unrwa oda constant'!R117)+('[9]oda contribs constant'!$AO$105*'[9]wfp oda constant adj'!R117)+('[9]eu multilat shares constant'!O$72*'[9]eu total ha constant'!R117)+'[9]Imputed CERF'!R117</f>
        <v>0</v>
      </c>
      <c r="F189" s="71">
        <f>'[9]bilat constant'!S117+('[9]unhcr oda constant'!S117*'[9]oda contribs constant'!$AP$105)+('[9]oda contribs constant'!$AQ$105*'[9]unrwa oda constant'!S117)+('[9]oda contribs constant'!$AR$105*'[9]wfp oda constant adj'!S117)+('[9]eu multilat shares constant'!P$72*'[9]eu total ha constant'!S117)+'[9]Imputed CERF'!S117</f>
        <v>0</v>
      </c>
      <c r="G189" s="71">
        <f>'[9]bilat constant'!T117+('[9]unhcr oda constant'!T117*'[9]oda contribs constant'!$AS$105)+('[9]oda contribs constant'!$AT$105*'[9]unrwa oda constant'!T117)+('[9]oda contribs constant'!$AU$105*'[9]wfp oda constant adj'!T117)+('[9]eu multilat shares constant'!Q$72*'[9]eu total ha constant'!T117)+'[9]Imputed CERF'!T117</f>
        <v>0</v>
      </c>
      <c r="H189" s="96">
        <f t="shared" si="5"/>
        <v>0</v>
      </c>
      <c r="I189" s="74"/>
    </row>
    <row r="190" spans="1:9" ht="13.5">
      <c r="A190" s="94" t="s">
        <v>190</v>
      </c>
      <c r="B190" s="91" t="s">
        <v>99</v>
      </c>
      <c r="C190" s="71">
        <f>'[9]bilat constant'!P215+('[9]unhcr oda constant'!P215*'[9]oda contribs constant'!$AG$105)+('[9]oda contribs constant'!$AH$105*'[9]unrwa oda constant'!P215)+('[9]oda contribs constant'!$AI$105*'[9]wfp oda constant adj'!P215)+('[9]eu multilat shares constant'!M$72*'[9]eu total ha constant'!P215)+'[9]Imputed CERF'!P215</f>
        <v>0</v>
      </c>
      <c r="D190" s="71">
        <f>'[9]bilat constant'!Q215+('[9]unhcr oda constant'!Q215*'[9]oda contribs constant'!$AJ$105)+('[9]oda contribs constant'!$AK$105*'[9]unrwa oda constant'!Q215)+('[9]oda contribs constant'!$AL$105*'[9]wfp oda constant adj'!Q215)+('[9]eu multilat shares constant'!N$72*'[9]eu total ha constant'!Q215)+'[9]Imputed CERF'!Q215</f>
        <v>0</v>
      </c>
      <c r="E190" s="71">
        <f>'[9]bilat constant'!R215+('[9]unhcr oda constant'!R215*'[9]oda contribs constant'!$AM$105)+('[9]oda contribs constant'!$AN$105*'[9]unrwa oda constant'!R215)+('[9]oda contribs constant'!$AO$105*'[9]wfp oda constant adj'!R215)+('[9]eu multilat shares constant'!O$72*'[9]eu total ha constant'!R215)+'[9]Imputed CERF'!R215</f>
        <v>0</v>
      </c>
      <c r="F190" s="71">
        <f>'[9]bilat constant'!S215+('[9]unhcr oda constant'!S215*'[9]oda contribs constant'!$AP$105)+('[9]oda contribs constant'!$AQ$105*'[9]unrwa oda constant'!S215)+('[9]oda contribs constant'!$AR$105*'[9]wfp oda constant adj'!S215)+('[9]eu multilat shares constant'!P$72*'[9]eu total ha constant'!S215)+'[9]Imputed CERF'!S215</f>
        <v>0</v>
      </c>
      <c r="G190" s="71">
        <f>'[9]bilat constant'!T215+('[9]unhcr oda constant'!T215*'[9]oda contribs constant'!$AS$105)+('[9]oda contribs constant'!$AT$105*'[9]unrwa oda constant'!T215)+('[9]oda contribs constant'!$AU$105*'[9]wfp oda constant adj'!T215)+('[9]eu multilat shares constant'!Q$72*'[9]eu total ha constant'!T215)+'[9]Imputed CERF'!T215</f>
        <v>0</v>
      </c>
      <c r="H190" s="96">
        <f t="shared" si="5"/>
        <v>0</v>
      </c>
      <c r="I190" s="74"/>
    </row>
    <row r="191" spans="1:9" ht="13.5">
      <c r="A191" s="94" t="s">
        <v>197</v>
      </c>
      <c r="B191" s="91" t="s">
        <v>99</v>
      </c>
      <c r="C191" s="71">
        <f>'[9]bilat constant'!P196+('[9]unhcr oda constant'!P196*'[9]oda contribs constant'!$AG$105)+('[9]oda contribs constant'!$AH$105*'[9]unrwa oda constant'!P196)+('[9]oda contribs constant'!$AI$105*'[9]wfp oda constant adj'!P196)+('[9]eu multilat shares constant'!M$72*'[9]eu total ha constant'!P196)+'[9]Imputed CERF'!P196</f>
        <v>0</v>
      </c>
      <c r="D191" s="71">
        <f>'[9]bilat constant'!Q196+('[9]unhcr oda constant'!Q196*'[9]oda contribs constant'!$AJ$105)+('[9]oda contribs constant'!$AK$105*'[9]unrwa oda constant'!Q196)+('[9]oda contribs constant'!$AL$105*'[9]wfp oda constant adj'!Q196)+('[9]eu multilat shares constant'!N$72*'[9]eu total ha constant'!Q196)+'[9]Imputed CERF'!Q196</f>
        <v>0</v>
      </c>
      <c r="E191" s="71">
        <f>'[9]bilat constant'!R196+('[9]unhcr oda constant'!R196*'[9]oda contribs constant'!$AM$105)+('[9]oda contribs constant'!$AN$105*'[9]unrwa oda constant'!R196)+('[9]oda contribs constant'!$AO$105*'[9]wfp oda constant adj'!R196)+('[9]eu multilat shares constant'!O$72*'[9]eu total ha constant'!R196)+'[9]Imputed CERF'!R196</f>
        <v>0</v>
      </c>
      <c r="F191" s="71">
        <f>'[9]bilat constant'!S196+('[9]unhcr oda constant'!S196*'[9]oda contribs constant'!$AP$105)+('[9]oda contribs constant'!$AQ$105*'[9]unrwa oda constant'!S196)+('[9]oda contribs constant'!$AR$105*'[9]wfp oda constant adj'!S196)+('[9]eu multilat shares constant'!P$72*'[9]eu total ha constant'!S196)+'[9]Imputed CERF'!S196</f>
        <v>0</v>
      </c>
      <c r="G191" s="71">
        <f>'[9]bilat constant'!T196+('[9]unhcr oda constant'!T196*'[9]oda contribs constant'!$AS$105)+('[9]oda contribs constant'!$AT$105*'[9]unrwa oda constant'!T196)+('[9]oda contribs constant'!$AU$105*'[9]wfp oda constant adj'!T196)+('[9]eu multilat shares constant'!Q$72*'[9]eu total ha constant'!T196)+'[9]Imputed CERF'!T196</f>
        <v>0</v>
      </c>
      <c r="H191" s="96">
        <f t="shared" si="5"/>
        <v>0</v>
      </c>
      <c r="I191" s="74"/>
    </row>
    <row r="192" spans="1:9" ht="13.5">
      <c r="A192" s="94" t="s">
        <v>199</v>
      </c>
      <c r="B192" s="91" t="s">
        <v>99</v>
      </c>
      <c r="C192" s="71">
        <f>'[9]bilat constant'!P218+('[9]unhcr oda constant'!P218*'[9]oda contribs constant'!$AG$105)+('[9]oda contribs constant'!$AH$105*'[9]unrwa oda constant'!P218)+('[9]oda contribs constant'!$AI$105*'[9]wfp oda constant adj'!P218)+('[9]eu multilat shares constant'!M$72*'[9]eu total ha constant'!P218)+'[9]Imputed CERF'!P218</f>
        <v>0</v>
      </c>
      <c r="D192" s="71">
        <f>'[9]bilat constant'!Q218+('[9]unhcr oda constant'!Q218*'[9]oda contribs constant'!$AJ$105)+('[9]oda contribs constant'!$AK$105*'[9]unrwa oda constant'!Q218)+('[9]oda contribs constant'!$AL$105*'[9]wfp oda constant adj'!Q218)+('[9]eu multilat shares constant'!N$72*'[9]eu total ha constant'!Q218)+'[9]Imputed CERF'!Q218</f>
        <v>0</v>
      </c>
      <c r="E192" s="71">
        <f>'[9]bilat constant'!R218+('[9]unhcr oda constant'!R218*'[9]oda contribs constant'!$AM$105)+('[9]oda contribs constant'!$AN$105*'[9]unrwa oda constant'!R218)+('[9]oda contribs constant'!$AO$105*'[9]wfp oda constant adj'!R218)+('[9]eu multilat shares constant'!O$72*'[9]eu total ha constant'!R218)+'[9]Imputed CERF'!R218</f>
        <v>0</v>
      </c>
      <c r="F192" s="71">
        <f>'[9]bilat constant'!S218+('[9]unhcr oda constant'!S218*'[9]oda contribs constant'!$AP$105)+('[9]oda contribs constant'!$AQ$105*'[9]unrwa oda constant'!S218)+('[9]oda contribs constant'!$AR$105*'[9]wfp oda constant adj'!S218)+('[9]eu multilat shares constant'!P$72*'[9]eu total ha constant'!S218)+'[9]Imputed CERF'!S218</f>
        <v>0</v>
      </c>
      <c r="G192" s="71">
        <f>'[9]bilat constant'!T218+('[9]unhcr oda constant'!T218*'[9]oda contribs constant'!$AS$105)+('[9]oda contribs constant'!$AT$105*'[9]unrwa oda constant'!T218)+('[9]oda contribs constant'!$AU$105*'[9]wfp oda constant adj'!T218)+('[9]eu multilat shares constant'!Q$72*'[9]eu total ha constant'!T218)+'[9]Imputed CERF'!T218</f>
        <v>0</v>
      </c>
      <c r="H192" s="96">
        <f t="shared" si="5"/>
        <v>0</v>
      </c>
      <c r="I192" s="74"/>
    </row>
    <row r="193" spans="1:9" ht="13.5">
      <c r="A193" s="94" t="s">
        <v>201</v>
      </c>
      <c r="B193" s="91" t="s">
        <v>99</v>
      </c>
      <c r="C193" s="71">
        <f>'[9]bilat constant'!P121+('[9]unhcr oda constant'!P121*'[9]oda contribs constant'!$AG$105)+('[9]oda contribs constant'!$AH$105*'[9]unrwa oda constant'!P121)+('[9]oda contribs constant'!$AI$105*'[9]wfp oda constant adj'!P121)+('[9]eu multilat shares constant'!M$72*'[9]eu total ha constant'!P121)+'[9]Imputed CERF'!P121</f>
        <v>0</v>
      </c>
      <c r="D193" s="71">
        <f>'[9]bilat constant'!Q121+('[9]unhcr oda constant'!Q121*'[9]oda contribs constant'!$AJ$105)+('[9]oda contribs constant'!$AK$105*'[9]unrwa oda constant'!Q121)+('[9]oda contribs constant'!$AL$105*'[9]wfp oda constant adj'!Q121)+('[9]eu multilat shares constant'!N$72*'[9]eu total ha constant'!Q121)+'[9]Imputed CERF'!Q121</f>
        <v>0</v>
      </c>
      <c r="E193" s="71">
        <f>'[9]bilat constant'!R121+('[9]unhcr oda constant'!R121*'[9]oda contribs constant'!$AM$105)+('[9]oda contribs constant'!$AN$105*'[9]unrwa oda constant'!R121)+('[9]oda contribs constant'!$AO$105*'[9]wfp oda constant adj'!R121)+('[9]eu multilat shares constant'!O$72*'[9]eu total ha constant'!R121)+'[9]Imputed CERF'!R121</f>
        <v>0</v>
      </c>
      <c r="F193" s="71">
        <f>'[9]bilat constant'!S121+('[9]unhcr oda constant'!S121*'[9]oda contribs constant'!$AP$105)+('[9]oda contribs constant'!$AQ$105*'[9]unrwa oda constant'!S121)+('[9]oda contribs constant'!$AR$105*'[9]wfp oda constant adj'!S121)+('[9]eu multilat shares constant'!P$72*'[9]eu total ha constant'!S121)+'[9]Imputed CERF'!S121</f>
        <v>0</v>
      </c>
      <c r="G193" s="71">
        <f>'[9]bilat constant'!T121+('[9]unhcr oda constant'!T121*'[9]oda contribs constant'!$AS$105)+('[9]oda contribs constant'!$AT$105*'[9]unrwa oda constant'!T121)+('[9]oda contribs constant'!$AU$105*'[9]wfp oda constant adj'!T121)+('[9]eu multilat shares constant'!Q$72*'[9]eu total ha constant'!T121)+'[9]Imputed CERF'!T121</f>
        <v>0</v>
      </c>
      <c r="H193" s="96">
        <f t="shared" si="5"/>
        <v>0</v>
      </c>
      <c r="I193" s="74"/>
    </row>
    <row r="194" spans="1:8" ht="13.5">
      <c r="A194" s="94" t="s">
        <v>202</v>
      </c>
      <c r="B194" s="91" t="s">
        <v>99</v>
      </c>
      <c r="C194" s="71">
        <f>'[9]bilat constant'!P219+('[9]unhcr oda constant'!P219*'[9]oda contribs constant'!$AG$105)+('[9]oda contribs constant'!$AH$105*'[9]unrwa oda constant'!P219)+('[9]oda contribs constant'!$AI$105*'[9]wfp oda constant adj'!P219)+('[9]eu multilat shares constant'!M$72*'[9]eu total ha constant'!P219)+'[9]Imputed CERF'!P219</f>
        <v>0</v>
      </c>
      <c r="D194" s="71">
        <f>'[9]bilat constant'!Q219+('[9]unhcr oda constant'!Q219*'[9]oda contribs constant'!$AJ$105)+('[9]oda contribs constant'!$AK$105*'[9]unrwa oda constant'!Q219)+('[9]oda contribs constant'!$AL$105*'[9]wfp oda constant adj'!Q219)+('[9]eu multilat shares constant'!N$72*'[9]eu total ha constant'!Q219)+'[9]Imputed CERF'!Q219</f>
        <v>0</v>
      </c>
      <c r="E194" s="71">
        <f>'[9]bilat constant'!R219+('[9]unhcr oda constant'!R219*'[9]oda contribs constant'!$AM$105)+('[9]oda contribs constant'!$AN$105*'[9]unrwa oda constant'!R219)+('[9]oda contribs constant'!$AO$105*'[9]wfp oda constant adj'!R219)+('[9]eu multilat shares constant'!O$72*'[9]eu total ha constant'!R219)+'[9]Imputed CERF'!R219</f>
        <v>0</v>
      </c>
      <c r="F194" s="71">
        <f>'[9]bilat constant'!S219+('[9]unhcr oda constant'!S219*'[9]oda contribs constant'!$AP$105)+('[9]oda contribs constant'!$AQ$105*'[9]unrwa oda constant'!S219)+('[9]oda contribs constant'!$AR$105*'[9]wfp oda constant adj'!S219)+('[9]eu multilat shares constant'!P$72*'[9]eu total ha constant'!S219)+'[9]Imputed CERF'!S219</f>
        <v>0</v>
      </c>
      <c r="G194" s="71">
        <f>'[9]bilat constant'!T219+('[9]unhcr oda constant'!T219*'[9]oda contribs constant'!$AS$105)+('[9]oda contribs constant'!$AT$105*'[9]unrwa oda constant'!T219)+('[9]oda contribs constant'!$AU$105*'[9]wfp oda constant adj'!T219)+('[9]eu multilat shares constant'!Q$72*'[9]eu total ha constant'!T219)+'[9]Imputed CERF'!T219</f>
        <v>0</v>
      </c>
      <c r="H194" s="96">
        <f t="shared" si="5"/>
        <v>0</v>
      </c>
    </row>
  </sheetData>
  <sheetProtection/>
  <mergeCells count="9">
    <mergeCell ref="A6:B6"/>
    <mergeCell ref="C6:Q6"/>
    <mergeCell ref="A7:B7"/>
    <mergeCell ref="A3:B3"/>
    <mergeCell ref="C3:Q3"/>
    <mergeCell ref="A4:B4"/>
    <mergeCell ref="C4:Q4"/>
    <mergeCell ref="A5:B5"/>
    <mergeCell ref="C5:Q5"/>
  </mergeCells>
  <hyperlinks>
    <hyperlink ref="A2" r:id="rId1" tooltip="Click once to display linked information. Click and hold to select this cell." display="http://stats.oecd.org/OECDStat_Metadata/ShowMetadata.ashx?Dataset=TABLE2A&amp;ShowOnWeb=true&amp;Lang=en"/>
    <hyperlink ref="C5" r:id="rId2" tooltip="Click once to display linked information. Click and hold to select this cell." display="http://stats.oecd.org/OECDStat_Metadata/ShowMetadata.ashx?Dataset=TABLE2A&amp;Coords=%5bAIDTYPE%5d.%5b216%5d&amp;ShowOnWeb=true&amp;Lang=en"/>
    <hyperlink ref="C7" r:id="rId3" tooltip="Click once to display linked information. Click and hold to select this cell." display="http://stats.oecd.org/OECDStat_Metadata/ShowMetadata.ashx?Dataset=TABLE2A&amp;Coords=[TIME].[2005]&amp;ShowOnWeb=true&amp;Lang=en"/>
  </hyperlinks>
  <printOptions/>
  <pageMargins left="0.75" right="0.75" top="1" bottom="1" header="0.5" footer="0.5"/>
  <pageSetup horizontalDpi="600" verticalDpi="600" orientation="portrait" r:id="rId4"/>
</worksheet>
</file>

<file path=xl/worksheets/sheet15.xml><?xml version="1.0" encoding="utf-8"?>
<worksheet xmlns="http://schemas.openxmlformats.org/spreadsheetml/2006/main" xmlns:r="http://schemas.openxmlformats.org/officeDocument/2006/relationships">
  <dimension ref="A3:Q191"/>
  <sheetViews>
    <sheetView showGridLines="0" zoomScalePageLayoutView="0" workbookViewId="0" topLeftCell="A1">
      <pane xSplit="1" ySplit="8" topLeftCell="B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9" sqref="A9:A18"/>
    </sheetView>
  </sheetViews>
  <sheetFormatPr defaultColWidth="9.140625" defaultRowHeight="15"/>
  <cols>
    <col min="1" max="1" width="27.421875" style="33" customWidth="1"/>
    <col min="2" max="16384" width="9.140625" style="33" customWidth="1"/>
  </cols>
  <sheetData>
    <row r="1" ht="12.75" hidden="1"/>
    <row r="3" spans="1:16" ht="12.75" customHeight="1">
      <c r="A3" s="97"/>
      <c r="B3" s="137" t="s">
        <v>356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70"/>
    </row>
    <row r="4" spans="1:16" ht="12.75" customHeight="1">
      <c r="A4" s="97"/>
      <c r="B4" s="137" t="s">
        <v>79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70"/>
    </row>
    <row r="5" spans="1:16" ht="12.75" customHeight="1">
      <c r="A5" s="97"/>
      <c r="B5" s="171" t="s">
        <v>336</v>
      </c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3"/>
    </row>
    <row r="6" spans="1:16" ht="12.75" customHeight="1">
      <c r="A6" s="97"/>
      <c r="B6" s="137" t="s">
        <v>82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70"/>
    </row>
    <row r="7" spans="1:17" ht="12.75">
      <c r="A7" s="98"/>
      <c r="B7" s="34" t="s">
        <v>84</v>
      </c>
      <c r="C7" s="34" t="s">
        <v>85</v>
      </c>
      <c r="D7" s="34" t="s">
        <v>86</v>
      </c>
      <c r="E7" s="34" t="s">
        <v>87</v>
      </c>
      <c r="F7" s="34" t="s">
        <v>88</v>
      </c>
      <c r="G7" s="34" t="s">
        <v>89</v>
      </c>
      <c r="H7" s="34" t="s">
        <v>90</v>
      </c>
      <c r="I7" s="34" t="s">
        <v>91</v>
      </c>
      <c r="J7" s="34" t="s">
        <v>92</v>
      </c>
      <c r="K7" s="34" t="s">
        <v>93</v>
      </c>
      <c r="L7" s="35" t="s">
        <v>94</v>
      </c>
      <c r="M7" s="34" t="s">
        <v>95</v>
      </c>
      <c r="N7" s="34" t="s">
        <v>96</v>
      </c>
      <c r="O7" s="34" t="s">
        <v>97</v>
      </c>
      <c r="P7" s="34" t="s">
        <v>231</v>
      </c>
      <c r="Q7" s="33" t="s">
        <v>266</v>
      </c>
    </row>
    <row r="8" spans="1:16" ht="13.5">
      <c r="A8" s="70"/>
      <c r="B8" s="37" t="s">
        <v>99</v>
      </c>
      <c r="C8" s="37" t="s">
        <v>99</v>
      </c>
      <c r="D8" s="37" t="s">
        <v>99</v>
      </c>
      <c r="E8" s="37" t="s">
        <v>99</v>
      </c>
      <c r="F8" s="37" t="s">
        <v>99</v>
      </c>
      <c r="G8" s="37" t="s">
        <v>99</v>
      </c>
      <c r="H8" s="37" t="s">
        <v>99</v>
      </c>
      <c r="I8" s="37" t="s">
        <v>99</v>
      </c>
      <c r="J8" s="37" t="s">
        <v>99</v>
      </c>
      <c r="K8" s="37" t="s">
        <v>99</v>
      </c>
      <c r="L8" s="37" t="s">
        <v>99</v>
      </c>
      <c r="M8" s="37" t="s">
        <v>99</v>
      </c>
      <c r="N8" s="37" t="s">
        <v>99</v>
      </c>
      <c r="O8" s="37" t="s">
        <v>99</v>
      </c>
      <c r="P8" s="37" t="s">
        <v>99</v>
      </c>
    </row>
    <row r="9" spans="1:17" ht="12.75">
      <c r="A9" s="73" t="s">
        <v>0</v>
      </c>
      <c r="B9" s="80"/>
      <c r="C9" s="80">
        <v>10.3</v>
      </c>
      <c r="D9" s="80">
        <v>17.78</v>
      </c>
      <c r="E9" s="80">
        <v>5.07</v>
      </c>
      <c r="F9" s="80">
        <v>13.09</v>
      </c>
      <c r="G9" s="80">
        <v>9.91</v>
      </c>
      <c r="H9" s="80">
        <v>68.17</v>
      </c>
      <c r="I9" s="80">
        <v>47.51</v>
      </c>
      <c r="J9" s="80">
        <v>23.17</v>
      </c>
      <c r="K9" s="80">
        <v>31.81</v>
      </c>
      <c r="L9" s="80">
        <v>32.48</v>
      </c>
      <c r="M9" s="80">
        <v>26.75</v>
      </c>
      <c r="N9" s="80">
        <v>27.05</v>
      </c>
      <c r="O9" s="80">
        <v>45.92</v>
      </c>
      <c r="P9" s="80">
        <v>63.78</v>
      </c>
      <c r="Q9" s="33">
        <f aca="true" t="shared" si="0" ref="Q9:Q40">SUM(L9:P9)</f>
        <v>195.98</v>
      </c>
    </row>
    <row r="10" spans="1:17" ht="12.75">
      <c r="A10" s="73" t="s">
        <v>35</v>
      </c>
      <c r="B10" s="80"/>
      <c r="C10" s="80">
        <v>5.96</v>
      </c>
      <c r="D10" s="80">
        <v>1.45</v>
      </c>
      <c r="E10" s="80">
        <v>10.05</v>
      </c>
      <c r="F10" s="80">
        <v>4.53</v>
      </c>
      <c r="G10" s="80">
        <v>5.67</v>
      </c>
      <c r="H10" s="80">
        <v>3.95</v>
      </c>
      <c r="I10" s="80">
        <v>7</v>
      </c>
      <c r="J10" s="80">
        <v>4.2</v>
      </c>
      <c r="K10" s="80">
        <v>38.95</v>
      </c>
      <c r="L10" s="80">
        <v>33.2</v>
      </c>
      <c r="M10" s="80">
        <v>28.14</v>
      </c>
      <c r="N10" s="80">
        <v>20.02</v>
      </c>
      <c r="O10" s="80">
        <v>20.31</v>
      </c>
      <c r="P10" s="80">
        <v>24.96</v>
      </c>
      <c r="Q10" s="33">
        <f t="shared" si="0"/>
        <v>126.63</v>
      </c>
    </row>
    <row r="11" spans="1:17" ht="12.75">
      <c r="A11" s="73" t="s">
        <v>17</v>
      </c>
      <c r="B11" s="79"/>
      <c r="C11" s="79"/>
      <c r="D11" s="79">
        <v>0.08</v>
      </c>
      <c r="E11" s="79">
        <v>9.5</v>
      </c>
      <c r="F11" s="79">
        <v>8.72</v>
      </c>
      <c r="G11" s="79">
        <v>3.47</v>
      </c>
      <c r="H11" s="79">
        <v>2.24</v>
      </c>
      <c r="I11" s="79">
        <v>0.29</v>
      </c>
      <c r="J11" s="79">
        <v>0.24</v>
      </c>
      <c r="K11" s="79"/>
      <c r="L11" s="79">
        <v>44.55</v>
      </c>
      <c r="M11" s="79">
        <v>44.61</v>
      </c>
      <c r="N11" s="79">
        <v>28.39</v>
      </c>
      <c r="O11" s="79">
        <v>3.31</v>
      </c>
      <c r="P11" s="79">
        <v>4.69</v>
      </c>
      <c r="Q11" s="33">
        <f t="shared" si="0"/>
        <v>125.55</v>
      </c>
    </row>
    <row r="12" spans="1:17" ht="12.75">
      <c r="A12" s="73" t="s">
        <v>29</v>
      </c>
      <c r="B12" s="79"/>
      <c r="C12" s="79">
        <v>1.6</v>
      </c>
      <c r="D12" s="79">
        <v>1.07</v>
      </c>
      <c r="E12" s="79">
        <v>1.02</v>
      </c>
      <c r="F12" s="79">
        <v>0.96</v>
      </c>
      <c r="G12" s="79">
        <v>2.2</v>
      </c>
      <c r="H12" s="79">
        <v>18.5</v>
      </c>
      <c r="I12" s="79">
        <v>3.21</v>
      </c>
      <c r="J12" s="79">
        <v>3.6</v>
      </c>
      <c r="K12" s="79">
        <v>1.17</v>
      </c>
      <c r="L12" s="79">
        <v>22.57</v>
      </c>
      <c r="M12" s="79">
        <v>44.44</v>
      </c>
      <c r="N12" s="79">
        <v>8.97</v>
      </c>
      <c r="O12" s="79">
        <v>4.54</v>
      </c>
      <c r="P12" s="79">
        <v>32.71</v>
      </c>
      <c r="Q12" s="33">
        <f t="shared" si="0"/>
        <v>113.22999999999999</v>
      </c>
    </row>
    <row r="13" spans="1:17" ht="12.75">
      <c r="A13" s="73" t="s">
        <v>34</v>
      </c>
      <c r="B13" s="80"/>
      <c r="C13" s="80">
        <v>9.84</v>
      </c>
      <c r="D13" s="80">
        <v>4.87</v>
      </c>
      <c r="E13" s="80">
        <v>4.33</v>
      </c>
      <c r="F13" s="80">
        <v>3.5</v>
      </c>
      <c r="G13" s="80">
        <v>3.01</v>
      </c>
      <c r="H13" s="80">
        <v>1.99</v>
      </c>
      <c r="I13" s="80">
        <v>1.78</v>
      </c>
      <c r="J13" s="80">
        <v>3.21</v>
      </c>
      <c r="K13" s="80">
        <v>5.61</v>
      </c>
      <c r="L13" s="80">
        <v>38.27</v>
      </c>
      <c r="M13" s="80">
        <v>22.99</v>
      </c>
      <c r="N13" s="80">
        <v>18.6</v>
      </c>
      <c r="O13" s="80">
        <v>12.94</v>
      </c>
      <c r="P13" s="80">
        <v>12.95</v>
      </c>
      <c r="Q13" s="33">
        <f t="shared" si="0"/>
        <v>105.75000000000001</v>
      </c>
    </row>
    <row r="14" spans="1:17" ht="12.75">
      <c r="A14" s="73" t="s">
        <v>271</v>
      </c>
      <c r="B14" s="80"/>
      <c r="C14" s="80">
        <v>0.24</v>
      </c>
      <c r="D14" s="80">
        <v>0.06</v>
      </c>
      <c r="E14" s="80">
        <v>0.09</v>
      </c>
      <c r="F14" s="80">
        <v>0.21</v>
      </c>
      <c r="G14" s="80">
        <v>2.01</v>
      </c>
      <c r="H14" s="80">
        <v>4.42</v>
      </c>
      <c r="I14" s="80">
        <v>8.53</v>
      </c>
      <c r="J14" s="80">
        <v>6.4</v>
      </c>
      <c r="K14" s="80">
        <v>6.7</v>
      </c>
      <c r="L14" s="80">
        <v>1.83</v>
      </c>
      <c r="M14" s="80">
        <v>35.73</v>
      </c>
      <c r="N14" s="80">
        <v>39.16</v>
      </c>
      <c r="O14" s="80">
        <v>8.76</v>
      </c>
      <c r="P14" s="80">
        <v>10.41</v>
      </c>
      <c r="Q14" s="33">
        <f t="shared" si="0"/>
        <v>95.89</v>
      </c>
    </row>
    <row r="15" spans="1:17" ht="12.75">
      <c r="A15" s="73" t="s">
        <v>209</v>
      </c>
      <c r="B15" s="80"/>
      <c r="C15" s="80">
        <v>10.01</v>
      </c>
      <c r="D15" s="80">
        <v>3.9</v>
      </c>
      <c r="E15" s="80">
        <v>4.4</v>
      </c>
      <c r="F15" s="80">
        <v>3.07</v>
      </c>
      <c r="G15" s="80">
        <v>6.84</v>
      </c>
      <c r="H15" s="80">
        <v>8.16</v>
      </c>
      <c r="I15" s="80">
        <v>12.44</v>
      </c>
      <c r="J15" s="80">
        <v>6.44</v>
      </c>
      <c r="K15" s="80">
        <v>10.43</v>
      </c>
      <c r="L15" s="80">
        <v>17.54</v>
      </c>
      <c r="M15" s="80">
        <v>13.22</v>
      </c>
      <c r="N15" s="80">
        <v>11.07</v>
      </c>
      <c r="O15" s="80">
        <v>13.89</v>
      </c>
      <c r="P15" s="80">
        <v>16.39</v>
      </c>
      <c r="Q15" s="33">
        <f t="shared" si="0"/>
        <v>72.11</v>
      </c>
    </row>
    <row r="16" spans="1:17" ht="12.75">
      <c r="A16" s="73" t="s">
        <v>33</v>
      </c>
      <c r="B16" s="79"/>
      <c r="C16" s="79">
        <v>0.49</v>
      </c>
      <c r="D16" s="79">
        <v>1.49</v>
      </c>
      <c r="E16" s="79">
        <v>1.29</v>
      </c>
      <c r="F16" s="79">
        <v>5.18</v>
      </c>
      <c r="G16" s="79">
        <v>3.61</v>
      </c>
      <c r="H16" s="79">
        <v>1.01</v>
      </c>
      <c r="I16" s="79">
        <v>3.52</v>
      </c>
      <c r="J16" s="79">
        <v>3.06</v>
      </c>
      <c r="K16" s="79">
        <v>4.27</v>
      </c>
      <c r="L16" s="79">
        <v>5.61</v>
      </c>
      <c r="M16" s="79">
        <v>7.25</v>
      </c>
      <c r="N16" s="79">
        <v>13.28</v>
      </c>
      <c r="O16" s="79">
        <v>9.27</v>
      </c>
      <c r="P16" s="79">
        <v>14.89</v>
      </c>
      <c r="Q16" s="33">
        <f t="shared" si="0"/>
        <v>50.3</v>
      </c>
    </row>
    <row r="17" spans="1:17" ht="12.75">
      <c r="A17" s="73" t="s">
        <v>6</v>
      </c>
      <c r="B17" s="80"/>
      <c r="C17" s="80">
        <v>0.01</v>
      </c>
      <c r="D17" s="80">
        <v>0.01</v>
      </c>
      <c r="E17" s="80">
        <v>0.01</v>
      </c>
      <c r="F17" s="80">
        <v>0.04</v>
      </c>
      <c r="G17" s="80">
        <v>0.02</v>
      </c>
      <c r="H17" s="80"/>
      <c r="I17" s="80"/>
      <c r="J17" s="80">
        <v>0.69</v>
      </c>
      <c r="K17" s="80">
        <v>16.26</v>
      </c>
      <c r="L17" s="80">
        <v>9.21</v>
      </c>
      <c r="M17" s="80">
        <v>11.26</v>
      </c>
      <c r="N17" s="80">
        <v>9.73</v>
      </c>
      <c r="O17" s="80">
        <v>9.12</v>
      </c>
      <c r="P17" s="80">
        <v>9.45</v>
      </c>
      <c r="Q17" s="33">
        <f t="shared" si="0"/>
        <v>48.769999999999996</v>
      </c>
    </row>
    <row r="18" spans="1:17" ht="12.75">
      <c r="A18" s="73" t="s">
        <v>49</v>
      </c>
      <c r="B18" s="80"/>
      <c r="C18" s="80">
        <v>1.74</v>
      </c>
      <c r="D18" s="80">
        <v>0.91</v>
      </c>
      <c r="E18" s="80">
        <v>0.26</v>
      </c>
      <c r="F18" s="80">
        <v>0.83</v>
      </c>
      <c r="G18" s="80">
        <v>3.2</v>
      </c>
      <c r="H18" s="80">
        <v>3.9</v>
      </c>
      <c r="I18" s="80">
        <v>2.8</v>
      </c>
      <c r="J18" s="80">
        <v>4.01</v>
      </c>
      <c r="K18" s="80">
        <v>7.47</v>
      </c>
      <c r="L18" s="80">
        <v>7.29</v>
      </c>
      <c r="M18" s="80">
        <v>7.74</v>
      </c>
      <c r="N18" s="80">
        <v>11.39</v>
      </c>
      <c r="O18" s="80">
        <v>9.63</v>
      </c>
      <c r="P18" s="80">
        <v>9.35</v>
      </c>
      <c r="Q18" s="33">
        <f t="shared" si="0"/>
        <v>45.400000000000006</v>
      </c>
    </row>
    <row r="19" spans="1:17" ht="12.75">
      <c r="A19" s="73" t="s">
        <v>43</v>
      </c>
      <c r="B19" s="80"/>
      <c r="C19" s="80"/>
      <c r="D19" s="80"/>
      <c r="E19" s="80">
        <v>0.11</v>
      </c>
      <c r="F19" s="80">
        <v>0.06</v>
      </c>
      <c r="G19" s="80">
        <v>0.48</v>
      </c>
      <c r="H19" s="80">
        <v>0.24</v>
      </c>
      <c r="I19" s="80">
        <v>6.22</v>
      </c>
      <c r="J19" s="80">
        <v>5.79</v>
      </c>
      <c r="K19" s="80">
        <v>8.09</v>
      </c>
      <c r="L19" s="80">
        <v>6.01</v>
      </c>
      <c r="M19" s="80">
        <v>2.79</v>
      </c>
      <c r="N19" s="80">
        <v>5.67</v>
      </c>
      <c r="O19" s="80">
        <v>8.54</v>
      </c>
      <c r="P19" s="80">
        <v>10.82</v>
      </c>
      <c r="Q19" s="33">
        <f t="shared" si="0"/>
        <v>33.83</v>
      </c>
    </row>
    <row r="20" spans="1:17" ht="12.75">
      <c r="A20" s="73" t="s">
        <v>55</v>
      </c>
      <c r="B20" s="80"/>
      <c r="C20" s="80">
        <v>0.36</v>
      </c>
      <c r="D20" s="80">
        <v>0.53</v>
      </c>
      <c r="E20" s="80">
        <v>0.35</v>
      </c>
      <c r="F20" s="80">
        <v>3.34</v>
      </c>
      <c r="G20" s="80">
        <v>2.11</v>
      </c>
      <c r="H20" s="80">
        <v>5.34</v>
      </c>
      <c r="I20" s="80">
        <v>0.08</v>
      </c>
      <c r="J20" s="80">
        <v>0.96</v>
      </c>
      <c r="K20" s="80">
        <v>0.96</v>
      </c>
      <c r="L20" s="80">
        <v>8.15</v>
      </c>
      <c r="M20" s="80">
        <v>17.71</v>
      </c>
      <c r="N20" s="80">
        <v>2.78</v>
      </c>
      <c r="O20" s="80">
        <v>2.77</v>
      </c>
      <c r="P20" s="80">
        <v>1.5</v>
      </c>
      <c r="Q20" s="33">
        <f t="shared" si="0"/>
        <v>32.91</v>
      </c>
    </row>
    <row r="21" spans="1:17" ht="12.75">
      <c r="A21" s="73" t="s">
        <v>38</v>
      </c>
      <c r="B21" s="80"/>
      <c r="C21" s="80">
        <v>5.84</v>
      </c>
      <c r="D21" s="80">
        <v>6.86</v>
      </c>
      <c r="E21" s="80">
        <v>5.34</v>
      </c>
      <c r="F21" s="80">
        <v>4.62</v>
      </c>
      <c r="G21" s="80">
        <v>0.22</v>
      </c>
      <c r="H21" s="80">
        <v>0.8</v>
      </c>
      <c r="I21" s="80">
        <v>3.68</v>
      </c>
      <c r="J21" s="80">
        <v>2.25</v>
      </c>
      <c r="K21" s="80">
        <v>6.93</v>
      </c>
      <c r="L21" s="80">
        <v>5.02</v>
      </c>
      <c r="M21" s="80">
        <v>7.83</v>
      </c>
      <c r="N21" s="80">
        <v>6.83</v>
      </c>
      <c r="O21" s="80">
        <v>4.64</v>
      </c>
      <c r="P21" s="80">
        <v>4.17</v>
      </c>
      <c r="Q21" s="33">
        <f t="shared" si="0"/>
        <v>28.490000000000002</v>
      </c>
    </row>
    <row r="22" spans="1:17" ht="12.75">
      <c r="A22" s="73" t="s">
        <v>58</v>
      </c>
      <c r="B22" s="79"/>
      <c r="C22" s="79">
        <v>3.64</v>
      </c>
      <c r="D22" s="79">
        <v>0.83</v>
      </c>
      <c r="E22" s="79">
        <v>1.6</v>
      </c>
      <c r="F22" s="79">
        <v>0.1</v>
      </c>
      <c r="G22" s="79">
        <v>0.58</v>
      </c>
      <c r="H22" s="79">
        <v>1.01</v>
      </c>
      <c r="I22" s="79">
        <v>1.95</v>
      </c>
      <c r="J22" s="79">
        <v>4.09</v>
      </c>
      <c r="K22" s="79">
        <v>7.46</v>
      </c>
      <c r="L22" s="79">
        <v>4.74</v>
      </c>
      <c r="M22" s="79">
        <v>5.28</v>
      </c>
      <c r="N22" s="79">
        <v>4.04</v>
      </c>
      <c r="O22" s="79">
        <v>5.72</v>
      </c>
      <c r="P22" s="79">
        <v>5.85</v>
      </c>
      <c r="Q22" s="33">
        <f t="shared" si="0"/>
        <v>25.629999999999995</v>
      </c>
    </row>
    <row r="23" spans="1:17" ht="12.75">
      <c r="A23" s="73" t="s">
        <v>121</v>
      </c>
      <c r="B23" s="79"/>
      <c r="C23" s="79">
        <v>0.01</v>
      </c>
      <c r="D23" s="79">
        <v>0.44</v>
      </c>
      <c r="E23" s="79">
        <v>0.4</v>
      </c>
      <c r="F23" s="79">
        <v>3.04</v>
      </c>
      <c r="G23" s="79">
        <v>1.58</v>
      </c>
      <c r="H23" s="79">
        <v>1.96</v>
      </c>
      <c r="I23" s="79">
        <v>3.85</v>
      </c>
      <c r="J23" s="79">
        <v>2.85</v>
      </c>
      <c r="K23" s="79">
        <v>3.46</v>
      </c>
      <c r="L23" s="79">
        <v>4.38</v>
      </c>
      <c r="M23" s="79">
        <v>4.52</v>
      </c>
      <c r="N23" s="79">
        <v>4.56</v>
      </c>
      <c r="O23" s="79">
        <v>5.5</v>
      </c>
      <c r="P23" s="79">
        <v>5.61</v>
      </c>
      <c r="Q23" s="33">
        <f t="shared" si="0"/>
        <v>24.569999999999997</v>
      </c>
    </row>
    <row r="24" spans="1:17" ht="12.75">
      <c r="A24" s="73" t="s">
        <v>25</v>
      </c>
      <c r="B24" s="79"/>
      <c r="C24" s="79">
        <v>0.27</v>
      </c>
      <c r="D24" s="79">
        <v>0.03</v>
      </c>
      <c r="E24" s="79">
        <v>0.04</v>
      </c>
      <c r="F24" s="79">
        <v>0.27</v>
      </c>
      <c r="G24" s="79">
        <v>0.33</v>
      </c>
      <c r="H24" s="79">
        <v>0.98</v>
      </c>
      <c r="I24" s="79">
        <v>0.2</v>
      </c>
      <c r="J24" s="79">
        <v>0.16</v>
      </c>
      <c r="K24" s="79">
        <v>2.82</v>
      </c>
      <c r="L24" s="79">
        <v>2.64</v>
      </c>
      <c r="M24" s="79">
        <v>3.38</v>
      </c>
      <c r="N24" s="79">
        <v>2.27</v>
      </c>
      <c r="O24" s="79">
        <v>11.19</v>
      </c>
      <c r="P24" s="79">
        <v>4.5</v>
      </c>
      <c r="Q24" s="33">
        <f t="shared" si="0"/>
        <v>23.979999999999997</v>
      </c>
    </row>
    <row r="25" spans="1:17" ht="12.75">
      <c r="A25" s="38" t="s">
        <v>18</v>
      </c>
      <c r="B25" s="80"/>
      <c r="C25" s="80">
        <v>112.21</v>
      </c>
      <c r="D25" s="80">
        <v>87.85</v>
      </c>
      <c r="E25" s="80">
        <v>31.07</v>
      </c>
      <c r="F25" s="80">
        <v>28.53</v>
      </c>
      <c r="G25" s="80">
        <v>49.56</v>
      </c>
      <c r="H25" s="80">
        <v>75.04</v>
      </c>
      <c r="I25" s="80">
        <v>24.4</v>
      </c>
      <c r="J25" s="80">
        <v>37.14</v>
      </c>
      <c r="K25" s="80">
        <v>2.01</v>
      </c>
      <c r="L25" s="80">
        <v>1.75</v>
      </c>
      <c r="M25" s="80">
        <v>1.53</v>
      </c>
      <c r="N25" s="80">
        <v>6.2</v>
      </c>
      <c r="O25" s="80">
        <v>7.18</v>
      </c>
      <c r="P25" s="80">
        <v>7.26</v>
      </c>
      <c r="Q25" s="33">
        <f t="shared" si="0"/>
        <v>23.92</v>
      </c>
    </row>
    <row r="26" spans="1:17" ht="12.75">
      <c r="A26" s="38" t="s">
        <v>20</v>
      </c>
      <c r="B26" s="79"/>
      <c r="C26" s="79">
        <v>0.45</v>
      </c>
      <c r="D26" s="79">
        <v>3.29</v>
      </c>
      <c r="E26" s="79">
        <v>6.23</v>
      </c>
      <c r="F26" s="79">
        <v>4.52</v>
      </c>
      <c r="G26" s="79">
        <v>6.15</v>
      </c>
      <c r="H26" s="79">
        <v>5.99</v>
      </c>
      <c r="I26" s="79">
        <v>3.83</v>
      </c>
      <c r="J26" s="79">
        <v>2.91</v>
      </c>
      <c r="K26" s="79">
        <v>4.58</v>
      </c>
      <c r="L26" s="79">
        <v>0.17</v>
      </c>
      <c r="M26" s="79">
        <v>7.35</v>
      </c>
      <c r="N26" s="79">
        <v>3.3</v>
      </c>
      <c r="O26" s="79">
        <v>5.13</v>
      </c>
      <c r="P26" s="79">
        <v>7.63</v>
      </c>
      <c r="Q26" s="33">
        <f t="shared" si="0"/>
        <v>23.58</v>
      </c>
    </row>
    <row r="27" spans="1:17" ht="12.75">
      <c r="A27" s="38" t="s">
        <v>13</v>
      </c>
      <c r="B27" s="79"/>
      <c r="C27" s="79">
        <v>11.96</v>
      </c>
      <c r="D27" s="79">
        <v>10</v>
      </c>
      <c r="E27" s="79">
        <v>7.13</v>
      </c>
      <c r="F27" s="79">
        <v>1.53</v>
      </c>
      <c r="G27" s="79">
        <v>14.46</v>
      </c>
      <c r="H27" s="79">
        <v>4.49</v>
      </c>
      <c r="I27" s="79">
        <v>9.33</v>
      </c>
      <c r="J27" s="79">
        <v>12.36</v>
      </c>
      <c r="K27" s="79">
        <v>3.85</v>
      </c>
      <c r="L27" s="79">
        <v>6.43</v>
      </c>
      <c r="M27" s="79">
        <v>2.92</v>
      </c>
      <c r="N27" s="79">
        <v>1.55</v>
      </c>
      <c r="O27" s="79">
        <v>9.71</v>
      </c>
      <c r="P27" s="79">
        <v>2.45</v>
      </c>
      <c r="Q27" s="33">
        <f t="shared" si="0"/>
        <v>23.06</v>
      </c>
    </row>
    <row r="28" spans="1:17" ht="12.75">
      <c r="A28" s="38" t="s">
        <v>24</v>
      </c>
      <c r="B28" s="80"/>
      <c r="C28" s="80">
        <v>0.04</v>
      </c>
      <c r="D28" s="80">
        <v>0.94</v>
      </c>
      <c r="E28" s="80">
        <v>0.54</v>
      </c>
      <c r="F28" s="80">
        <v>0.56</v>
      </c>
      <c r="G28" s="80">
        <v>8.4</v>
      </c>
      <c r="H28" s="80">
        <v>3.63</v>
      </c>
      <c r="I28" s="80">
        <v>1.15</v>
      </c>
      <c r="J28" s="80">
        <v>1.75</v>
      </c>
      <c r="K28" s="80">
        <v>0.78</v>
      </c>
      <c r="L28" s="80">
        <v>2.51</v>
      </c>
      <c r="M28" s="80">
        <v>3.26</v>
      </c>
      <c r="N28" s="80">
        <v>5.76</v>
      </c>
      <c r="O28" s="80">
        <v>5.8</v>
      </c>
      <c r="P28" s="80">
        <v>5.17</v>
      </c>
      <c r="Q28" s="33">
        <f t="shared" si="0"/>
        <v>22.5</v>
      </c>
    </row>
    <row r="29" spans="1:17" ht="12.75">
      <c r="A29" s="38" t="s">
        <v>177</v>
      </c>
      <c r="B29" s="79"/>
      <c r="C29" s="79">
        <v>17.29</v>
      </c>
      <c r="D29" s="79">
        <v>6.3</v>
      </c>
      <c r="E29" s="79">
        <v>26.94</v>
      </c>
      <c r="F29" s="79">
        <v>135.75</v>
      </c>
      <c r="G29" s="79">
        <v>65.86</v>
      </c>
      <c r="H29" s="79">
        <v>23.51</v>
      </c>
      <c r="I29" s="79">
        <v>16.68</v>
      </c>
      <c r="J29" s="79">
        <v>9.03</v>
      </c>
      <c r="K29" s="79">
        <v>7.96</v>
      </c>
      <c r="L29" s="79">
        <v>6.31</v>
      </c>
      <c r="M29" s="79">
        <v>6.04</v>
      </c>
      <c r="N29" s="79">
        <v>2.89</v>
      </c>
      <c r="O29" s="79">
        <v>3.24</v>
      </c>
      <c r="P29" s="79">
        <v>0.38</v>
      </c>
      <c r="Q29" s="33">
        <f t="shared" si="0"/>
        <v>18.86</v>
      </c>
    </row>
    <row r="30" spans="1:17" ht="12.75">
      <c r="A30" s="38" t="s">
        <v>27</v>
      </c>
      <c r="B30" s="80"/>
      <c r="C30" s="80">
        <v>0.06</v>
      </c>
      <c r="D30" s="80">
        <v>0.01</v>
      </c>
      <c r="E30" s="80">
        <v>0.06</v>
      </c>
      <c r="F30" s="80"/>
      <c r="G30" s="80"/>
      <c r="H30" s="80">
        <v>0.86</v>
      </c>
      <c r="I30" s="80">
        <v>0.28</v>
      </c>
      <c r="J30" s="80">
        <v>0.88</v>
      </c>
      <c r="K30" s="80">
        <v>2.45</v>
      </c>
      <c r="L30" s="80">
        <v>3.63</v>
      </c>
      <c r="M30" s="80">
        <v>5.04</v>
      </c>
      <c r="N30" s="80">
        <v>4.16</v>
      </c>
      <c r="O30" s="80">
        <v>3.37</v>
      </c>
      <c r="P30" s="80">
        <v>2.31</v>
      </c>
      <c r="Q30" s="33">
        <f t="shared" si="0"/>
        <v>18.509999999999998</v>
      </c>
    </row>
    <row r="31" spans="1:17" ht="12.75">
      <c r="A31" s="38" t="s">
        <v>100</v>
      </c>
      <c r="B31" s="80"/>
      <c r="C31" s="80">
        <v>18.2</v>
      </c>
      <c r="D31" s="80">
        <v>11.28</v>
      </c>
      <c r="E31" s="80">
        <v>5.12</v>
      </c>
      <c r="F31" s="80">
        <v>17.08</v>
      </c>
      <c r="G31" s="80">
        <v>10.31</v>
      </c>
      <c r="H31" s="80">
        <v>11</v>
      </c>
      <c r="I31" s="80">
        <v>19.16</v>
      </c>
      <c r="J31" s="80">
        <v>8</v>
      </c>
      <c r="K31" s="80">
        <v>5.69</v>
      </c>
      <c r="L31" s="80">
        <v>8.22</v>
      </c>
      <c r="M31" s="80">
        <v>5.72</v>
      </c>
      <c r="N31" s="80">
        <v>2.21</v>
      </c>
      <c r="O31" s="80">
        <v>0.98</v>
      </c>
      <c r="P31" s="80">
        <v>0.14</v>
      </c>
      <c r="Q31" s="33">
        <f t="shared" si="0"/>
        <v>17.270000000000003</v>
      </c>
    </row>
    <row r="32" spans="1:17" ht="12.75">
      <c r="A32" s="38" t="s">
        <v>111</v>
      </c>
      <c r="B32" s="80"/>
      <c r="C32" s="80">
        <v>21.01</v>
      </c>
      <c r="D32" s="80">
        <v>22.76</v>
      </c>
      <c r="E32" s="80">
        <v>26.86</v>
      </c>
      <c r="F32" s="80">
        <v>14.8</v>
      </c>
      <c r="G32" s="80">
        <v>15.1</v>
      </c>
      <c r="H32" s="80">
        <v>10.15</v>
      </c>
      <c r="I32" s="80">
        <v>7.46</v>
      </c>
      <c r="J32" s="80">
        <v>4.3</v>
      </c>
      <c r="K32" s="80">
        <v>7.86</v>
      </c>
      <c r="L32" s="80">
        <v>6.44</v>
      </c>
      <c r="M32" s="80">
        <v>6.43</v>
      </c>
      <c r="N32" s="80">
        <v>0.98</v>
      </c>
      <c r="O32" s="80">
        <v>0.86</v>
      </c>
      <c r="P32" s="80">
        <v>1.77</v>
      </c>
      <c r="Q32" s="33">
        <f t="shared" si="0"/>
        <v>16.48</v>
      </c>
    </row>
    <row r="33" spans="1:17" ht="12.75">
      <c r="A33" s="38" t="s">
        <v>41</v>
      </c>
      <c r="B33" s="79"/>
      <c r="C33" s="79">
        <v>0.75</v>
      </c>
      <c r="D33" s="79"/>
      <c r="E33" s="79">
        <v>0.03</v>
      </c>
      <c r="F33" s="79">
        <v>0.06</v>
      </c>
      <c r="G33" s="79">
        <v>0.07</v>
      </c>
      <c r="H33" s="79">
        <v>0.07</v>
      </c>
      <c r="I33" s="79">
        <v>0.02</v>
      </c>
      <c r="J33" s="79">
        <v>0.09</v>
      </c>
      <c r="K33" s="79">
        <v>0.01</v>
      </c>
      <c r="L33" s="79">
        <v>2.24</v>
      </c>
      <c r="M33" s="79">
        <v>0.36</v>
      </c>
      <c r="N33" s="79">
        <v>0.22</v>
      </c>
      <c r="O33" s="79">
        <v>1.37</v>
      </c>
      <c r="P33" s="79">
        <v>12.11</v>
      </c>
      <c r="Q33" s="33">
        <f t="shared" si="0"/>
        <v>16.3</v>
      </c>
    </row>
    <row r="34" spans="1:17" ht="12.75">
      <c r="A34" s="38" t="s">
        <v>148</v>
      </c>
      <c r="B34" s="79"/>
      <c r="C34" s="79">
        <v>0.05</v>
      </c>
      <c r="D34" s="79">
        <v>6.11</v>
      </c>
      <c r="E34" s="79">
        <v>1.53</v>
      </c>
      <c r="F34" s="79">
        <v>3.04</v>
      </c>
      <c r="G34" s="79">
        <v>1.2</v>
      </c>
      <c r="H34" s="79">
        <v>46.48</v>
      </c>
      <c r="I34" s="79">
        <v>53.47</v>
      </c>
      <c r="J34" s="79">
        <v>7.42</v>
      </c>
      <c r="K34" s="79">
        <v>7.02</v>
      </c>
      <c r="L34" s="79">
        <v>2.52</v>
      </c>
      <c r="M34" s="79">
        <v>1.84</v>
      </c>
      <c r="N34" s="79">
        <v>5.21</v>
      </c>
      <c r="O34" s="79">
        <v>4.26</v>
      </c>
      <c r="P34" s="79">
        <v>1.61</v>
      </c>
      <c r="Q34" s="33">
        <f t="shared" si="0"/>
        <v>15.44</v>
      </c>
    </row>
    <row r="35" spans="1:17" ht="12.75">
      <c r="A35" s="38" t="s">
        <v>21</v>
      </c>
      <c r="B35" s="80"/>
      <c r="C35" s="80">
        <v>0.8</v>
      </c>
      <c r="D35" s="80">
        <v>0.38</v>
      </c>
      <c r="E35" s="80">
        <v>0.06</v>
      </c>
      <c r="F35" s="80">
        <v>0.12</v>
      </c>
      <c r="G35" s="80">
        <v>0.24</v>
      </c>
      <c r="H35" s="80">
        <v>0.21</v>
      </c>
      <c r="I35" s="80">
        <v>0.15</v>
      </c>
      <c r="J35" s="80">
        <v>0.18</v>
      </c>
      <c r="K35" s="80">
        <v>0.06</v>
      </c>
      <c r="L35" s="80">
        <v>0.12</v>
      </c>
      <c r="M35" s="80">
        <v>12.04</v>
      </c>
      <c r="N35" s="80">
        <v>1.37</v>
      </c>
      <c r="O35" s="80">
        <v>0.43</v>
      </c>
      <c r="P35" s="80"/>
      <c r="Q35" s="33">
        <f t="shared" si="0"/>
        <v>13.959999999999997</v>
      </c>
    </row>
    <row r="36" spans="1:17" ht="12.75">
      <c r="A36" s="38" t="s">
        <v>66</v>
      </c>
      <c r="B36" s="80"/>
      <c r="C36" s="80">
        <v>0.02</v>
      </c>
      <c r="D36" s="80"/>
      <c r="E36" s="80">
        <v>0.11</v>
      </c>
      <c r="F36" s="80">
        <v>0.01</v>
      </c>
      <c r="G36" s="80"/>
      <c r="H36" s="80">
        <v>3.83</v>
      </c>
      <c r="I36" s="80">
        <v>1.55</v>
      </c>
      <c r="J36" s="80">
        <v>0.61</v>
      </c>
      <c r="K36" s="80">
        <v>0.06</v>
      </c>
      <c r="L36" s="80">
        <v>5.13</v>
      </c>
      <c r="M36" s="80">
        <v>3.86</v>
      </c>
      <c r="N36" s="80">
        <v>2.29</v>
      </c>
      <c r="O36" s="80">
        <v>2.05</v>
      </c>
      <c r="P36" s="80">
        <v>0.29</v>
      </c>
      <c r="Q36" s="33">
        <f t="shared" si="0"/>
        <v>13.620000000000001</v>
      </c>
    </row>
    <row r="37" spans="1:17" ht="12.75">
      <c r="A37" s="38" t="s">
        <v>16</v>
      </c>
      <c r="B37" s="80"/>
      <c r="C37" s="80">
        <v>1.14</v>
      </c>
      <c r="D37" s="80"/>
      <c r="E37" s="80"/>
      <c r="F37" s="80">
        <v>0.04</v>
      </c>
      <c r="G37" s="80"/>
      <c r="H37" s="80"/>
      <c r="I37" s="80"/>
      <c r="J37" s="80"/>
      <c r="K37" s="80">
        <v>3.49</v>
      </c>
      <c r="L37" s="80">
        <v>0.95</v>
      </c>
      <c r="M37" s="80">
        <v>0.06</v>
      </c>
      <c r="N37" s="80">
        <v>0.2</v>
      </c>
      <c r="O37" s="80">
        <v>1.23</v>
      </c>
      <c r="P37" s="80">
        <v>10.34</v>
      </c>
      <c r="Q37" s="33">
        <f t="shared" si="0"/>
        <v>12.78</v>
      </c>
    </row>
    <row r="38" spans="1:17" ht="12.75">
      <c r="A38" s="38" t="s">
        <v>40</v>
      </c>
      <c r="B38" s="79"/>
      <c r="C38" s="79">
        <v>1.38</v>
      </c>
      <c r="D38" s="79">
        <v>1.07</v>
      </c>
      <c r="E38" s="79">
        <v>0.2</v>
      </c>
      <c r="F38" s="79">
        <v>0.53</v>
      </c>
      <c r="G38" s="79">
        <v>1.34</v>
      </c>
      <c r="H38" s="79">
        <v>0.17</v>
      </c>
      <c r="I38" s="79">
        <v>0.08</v>
      </c>
      <c r="J38" s="79">
        <v>0.46</v>
      </c>
      <c r="K38" s="79">
        <v>0.61</v>
      </c>
      <c r="L38" s="79">
        <v>7.33</v>
      </c>
      <c r="M38" s="79">
        <v>3.77</v>
      </c>
      <c r="N38" s="79">
        <v>0.05</v>
      </c>
      <c r="O38" s="79">
        <v>0.42</v>
      </c>
      <c r="P38" s="79">
        <v>0.74</v>
      </c>
      <c r="Q38" s="33">
        <f t="shared" si="0"/>
        <v>12.31</v>
      </c>
    </row>
    <row r="39" spans="1:17" ht="12.75">
      <c r="A39" s="38" t="s">
        <v>179</v>
      </c>
      <c r="B39" s="80"/>
      <c r="C39" s="80">
        <v>6.88</v>
      </c>
      <c r="D39" s="80">
        <v>0.82</v>
      </c>
      <c r="E39" s="80">
        <v>0.88</v>
      </c>
      <c r="F39" s="80">
        <v>4.89</v>
      </c>
      <c r="G39" s="80">
        <v>4.17</v>
      </c>
      <c r="H39" s="80">
        <v>7.67</v>
      </c>
      <c r="I39" s="80">
        <v>12.77</v>
      </c>
      <c r="J39" s="80">
        <v>6.99</v>
      </c>
      <c r="K39" s="80">
        <v>3.91</v>
      </c>
      <c r="L39" s="80">
        <v>1.97</v>
      </c>
      <c r="M39" s="80">
        <v>2.58</v>
      </c>
      <c r="N39" s="80">
        <v>1.6</v>
      </c>
      <c r="O39" s="80">
        <v>3.73</v>
      </c>
      <c r="P39" s="80">
        <v>2.25</v>
      </c>
      <c r="Q39" s="33">
        <f t="shared" si="0"/>
        <v>12.13</v>
      </c>
    </row>
    <row r="40" spans="1:17" ht="12.75">
      <c r="A40" s="38" t="s">
        <v>1</v>
      </c>
      <c r="B40" s="79"/>
      <c r="C40" s="79">
        <v>0.07</v>
      </c>
      <c r="D40" s="79">
        <v>0.01</v>
      </c>
      <c r="E40" s="79">
        <v>8.62</v>
      </c>
      <c r="F40" s="79">
        <v>2.08</v>
      </c>
      <c r="G40" s="79">
        <v>4.41</v>
      </c>
      <c r="H40" s="79">
        <v>0.02</v>
      </c>
      <c r="I40" s="79">
        <v>0.43</v>
      </c>
      <c r="J40" s="79"/>
      <c r="K40" s="79">
        <v>1.19</v>
      </c>
      <c r="L40" s="79">
        <v>2.51</v>
      </c>
      <c r="M40" s="79">
        <v>0.32</v>
      </c>
      <c r="N40" s="79">
        <v>3.9</v>
      </c>
      <c r="O40" s="79">
        <v>2.45</v>
      </c>
      <c r="P40" s="79">
        <v>2.39</v>
      </c>
      <c r="Q40" s="33">
        <f t="shared" si="0"/>
        <v>11.57</v>
      </c>
    </row>
    <row r="41" spans="1:17" ht="12.75">
      <c r="A41" s="38" t="s">
        <v>36</v>
      </c>
      <c r="B41" s="79"/>
      <c r="C41" s="79">
        <v>0.84</v>
      </c>
      <c r="D41" s="79">
        <v>1.22</v>
      </c>
      <c r="E41" s="79">
        <v>1.52</v>
      </c>
      <c r="F41" s="79">
        <v>2.66</v>
      </c>
      <c r="G41" s="79">
        <v>2.49</v>
      </c>
      <c r="H41" s="79">
        <v>4.35</v>
      </c>
      <c r="I41" s="79">
        <v>6.25</v>
      </c>
      <c r="J41" s="79">
        <v>0.04</v>
      </c>
      <c r="K41" s="79">
        <v>2.41</v>
      </c>
      <c r="L41" s="79">
        <v>1.62</v>
      </c>
      <c r="M41" s="79">
        <v>1.31</v>
      </c>
      <c r="N41" s="79">
        <v>1.57</v>
      </c>
      <c r="O41" s="79">
        <v>3.92</v>
      </c>
      <c r="P41" s="79">
        <v>3.07</v>
      </c>
      <c r="Q41" s="33">
        <f aca="true" t="shared" si="1" ref="Q41:Q72">SUM(L41:P41)</f>
        <v>11.49</v>
      </c>
    </row>
    <row r="42" spans="1:17" ht="12.75">
      <c r="A42" s="38" t="s">
        <v>3</v>
      </c>
      <c r="B42" s="80"/>
      <c r="C42" s="80"/>
      <c r="D42" s="80">
        <v>0.24</v>
      </c>
      <c r="E42" s="80">
        <v>0.68</v>
      </c>
      <c r="F42" s="80">
        <v>0.99</v>
      </c>
      <c r="G42" s="80">
        <v>0.02</v>
      </c>
      <c r="H42" s="80">
        <v>1.5</v>
      </c>
      <c r="I42" s="80">
        <v>1.98</v>
      </c>
      <c r="J42" s="80">
        <v>0.26</v>
      </c>
      <c r="K42" s="80">
        <v>1.18</v>
      </c>
      <c r="L42" s="80">
        <v>4.77</v>
      </c>
      <c r="M42" s="80">
        <v>1.17</v>
      </c>
      <c r="N42" s="80">
        <v>1.34</v>
      </c>
      <c r="O42" s="80">
        <v>2.09</v>
      </c>
      <c r="P42" s="80">
        <v>1.32</v>
      </c>
      <c r="Q42" s="33">
        <f t="shared" si="1"/>
        <v>10.69</v>
      </c>
    </row>
    <row r="43" spans="1:17" ht="12.75">
      <c r="A43" s="38" t="s">
        <v>114</v>
      </c>
      <c r="B43" s="79"/>
      <c r="C43" s="79">
        <v>1.95</v>
      </c>
      <c r="D43" s="79">
        <v>2.15</v>
      </c>
      <c r="E43" s="79">
        <v>4.49</v>
      </c>
      <c r="F43" s="79">
        <v>1.45</v>
      </c>
      <c r="G43" s="79">
        <v>4.29</v>
      </c>
      <c r="H43" s="79">
        <v>1.62</v>
      </c>
      <c r="I43" s="79">
        <v>0.15</v>
      </c>
      <c r="J43" s="79"/>
      <c r="K43" s="79"/>
      <c r="L43" s="79">
        <v>1.48</v>
      </c>
      <c r="M43" s="79">
        <v>1.26</v>
      </c>
      <c r="N43" s="79">
        <v>1.56</v>
      </c>
      <c r="O43" s="79">
        <v>2.47</v>
      </c>
      <c r="P43" s="79">
        <v>3.18</v>
      </c>
      <c r="Q43" s="33">
        <f t="shared" si="1"/>
        <v>9.950000000000001</v>
      </c>
    </row>
    <row r="44" spans="1:17" ht="12.75">
      <c r="A44" s="38" t="s">
        <v>31</v>
      </c>
      <c r="B44" s="79"/>
      <c r="C44" s="79"/>
      <c r="D44" s="79"/>
      <c r="E44" s="79"/>
      <c r="F44" s="79"/>
      <c r="G44" s="79">
        <v>0.09</v>
      </c>
      <c r="H44" s="79"/>
      <c r="I44" s="79"/>
      <c r="J44" s="79">
        <v>0.26</v>
      </c>
      <c r="K44" s="79">
        <v>0.62</v>
      </c>
      <c r="L44" s="79">
        <v>1.04</v>
      </c>
      <c r="M44" s="79">
        <v>1.06</v>
      </c>
      <c r="N44" s="79">
        <v>0.73</v>
      </c>
      <c r="O44" s="79">
        <v>1.39</v>
      </c>
      <c r="P44" s="79">
        <v>5.24</v>
      </c>
      <c r="Q44" s="33">
        <f t="shared" si="1"/>
        <v>9.46</v>
      </c>
    </row>
    <row r="45" spans="1:17" ht="12.75">
      <c r="A45" s="38" t="s">
        <v>188</v>
      </c>
      <c r="B45" s="80"/>
      <c r="C45" s="80"/>
      <c r="D45" s="80">
        <v>4.25</v>
      </c>
      <c r="E45" s="80">
        <v>0.07</v>
      </c>
      <c r="F45" s="80">
        <v>0.71</v>
      </c>
      <c r="G45" s="80">
        <v>0.43</v>
      </c>
      <c r="H45" s="80">
        <v>0.4</v>
      </c>
      <c r="I45" s="80">
        <v>0.82</v>
      </c>
      <c r="J45" s="80">
        <v>0.76</v>
      </c>
      <c r="K45" s="80">
        <v>1.73</v>
      </c>
      <c r="L45" s="80">
        <v>2.94</v>
      </c>
      <c r="M45" s="80">
        <v>2.92</v>
      </c>
      <c r="N45" s="80">
        <v>0.73</v>
      </c>
      <c r="O45" s="80">
        <v>1.44</v>
      </c>
      <c r="P45" s="80">
        <v>1.07</v>
      </c>
      <c r="Q45" s="33">
        <f t="shared" si="1"/>
        <v>9.1</v>
      </c>
    </row>
    <row r="46" spans="1:17" ht="12.75">
      <c r="A46" s="38" t="s">
        <v>7</v>
      </c>
      <c r="B46" s="80"/>
      <c r="C46" s="80">
        <v>1.27</v>
      </c>
      <c r="D46" s="80">
        <v>0.72</v>
      </c>
      <c r="E46" s="80">
        <v>1.16</v>
      </c>
      <c r="F46" s="80">
        <v>0.71</v>
      </c>
      <c r="G46" s="80">
        <v>0.72</v>
      </c>
      <c r="H46" s="80">
        <v>0.7</v>
      </c>
      <c r="I46" s="80">
        <v>1.05</v>
      </c>
      <c r="J46" s="80">
        <v>0.89</v>
      </c>
      <c r="K46" s="80">
        <v>0.66</v>
      </c>
      <c r="L46" s="80">
        <v>0.45</v>
      </c>
      <c r="M46" s="80"/>
      <c r="N46" s="80">
        <v>0.19</v>
      </c>
      <c r="O46" s="80">
        <v>6.36</v>
      </c>
      <c r="P46" s="80">
        <v>1.32</v>
      </c>
      <c r="Q46" s="33">
        <f t="shared" si="1"/>
        <v>8.32</v>
      </c>
    </row>
    <row r="47" spans="1:17" ht="12.75">
      <c r="A47" s="38" t="s">
        <v>59</v>
      </c>
      <c r="B47" s="79"/>
      <c r="C47" s="79"/>
      <c r="D47" s="79">
        <v>0.49</v>
      </c>
      <c r="E47" s="79">
        <v>0.7</v>
      </c>
      <c r="F47" s="79">
        <v>0.3</v>
      </c>
      <c r="G47" s="79">
        <v>0.86</v>
      </c>
      <c r="H47" s="79">
        <v>0.84</v>
      </c>
      <c r="I47" s="79">
        <v>5.02</v>
      </c>
      <c r="J47" s="79">
        <v>1.4</v>
      </c>
      <c r="K47" s="79"/>
      <c r="L47" s="79">
        <v>4.74</v>
      </c>
      <c r="M47" s="79">
        <v>1.77</v>
      </c>
      <c r="N47" s="79"/>
      <c r="O47" s="79">
        <v>0.56</v>
      </c>
      <c r="P47" s="79">
        <v>1.14</v>
      </c>
      <c r="Q47" s="33">
        <f t="shared" si="1"/>
        <v>8.21</v>
      </c>
    </row>
    <row r="48" spans="1:17" ht="12.75">
      <c r="A48" s="38" t="s">
        <v>42</v>
      </c>
      <c r="B48" s="79"/>
      <c r="C48" s="79"/>
      <c r="D48" s="79">
        <v>0.39</v>
      </c>
      <c r="E48" s="79"/>
      <c r="F48" s="79">
        <v>0.01</v>
      </c>
      <c r="G48" s="79">
        <v>0.09</v>
      </c>
      <c r="H48" s="79">
        <v>3.76</v>
      </c>
      <c r="I48" s="79">
        <v>10.23</v>
      </c>
      <c r="J48" s="79">
        <v>2.13</v>
      </c>
      <c r="K48" s="79">
        <v>1.41</v>
      </c>
      <c r="L48" s="79">
        <v>5.35</v>
      </c>
      <c r="M48" s="79">
        <v>1.32</v>
      </c>
      <c r="N48" s="79">
        <v>0.29</v>
      </c>
      <c r="O48" s="79">
        <v>0.5</v>
      </c>
      <c r="P48" s="79">
        <v>0.36</v>
      </c>
      <c r="Q48" s="33">
        <f t="shared" si="1"/>
        <v>7.82</v>
      </c>
    </row>
    <row r="49" spans="1:17" ht="12.75">
      <c r="A49" s="38" t="s">
        <v>54</v>
      </c>
      <c r="B49" s="79"/>
      <c r="C49" s="79">
        <v>0.04</v>
      </c>
      <c r="D49" s="79">
        <v>0.39</v>
      </c>
      <c r="E49" s="79">
        <v>2.58</v>
      </c>
      <c r="F49" s="79">
        <v>4.72</v>
      </c>
      <c r="G49" s="79">
        <v>6.97</v>
      </c>
      <c r="H49" s="79">
        <v>6.36</v>
      </c>
      <c r="I49" s="79">
        <v>2.49</v>
      </c>
      <c r="J49" s="79">
        <v>2.16</v>
      </c>
      <c r="K49" s="79">
        <v>1.64</v>
      </c>
      <c r="L49" s="79">
        <v>2.91</v>
      </c>
      <c r="M49" s="79">
        <v>1.52</v>
      </c>
      <c r="N49" s="79">
        <v>1.4</v>
      </c>
      <c r="O49" s="79">
        <v>1.73</v>
      </c>
      <c r="P49" s="79">
        <v>0.06</v>
      </c>
      <c r="Q49" s="33">
        <f t="shared" si="1"/>
        <v>7.62</v>
      </c>
    </row>
    <row r="50" spans="1:17" ht="12.75">
      <c r="A50" s="38" t="s">
        <v>151</v>
      </c>
      <c r="B50" s="80"/>
      <c r="C50" s="80">
        <v>0.06</v>
      </c>
      <c r="D50" s="80">
        <v>2.03</v>
      </c>
      <c r="E50" s="80">
        <v>-0.01</v>
      </c>
      <c r="F50" s="80">
        <v>-0.15</v>
      </c>
      <c r="G50" s="80">
        <v>0.82</v>
      </c>
      <c r="H50" s="80">
        <v>1.07</v>
      </c>
      <c r="I50" s="80">
        <v>1.11</v>
      </c>
      <c r="J50" s="80">
        <v>-0.07</v>
      </c>
      <c r="K50" s="80">
        <v>0.18</v>
      </c>
      <c r="L50" s="80">
        <v>1.83</v>
      </c>
      <c r="M50" s="80">
        <v>1.56</v>
      </c>
      <c r="N50" s="80">
        <v>1.24</v>
      </c>
      <c r="O50" s="80">
        <v>1.37</v>
      </c>
      <c r="P50" s="80">
        <v>1.6</v>
      </c>
      <c r="Q50" s="33">
        <f t="shared" si="1"/>
        <v>7.6</v>
      </c>
    </row>
    <row r="51" spans="1:17" ht="12.75">
      <c r="A51" s="38" t="s">
        <v>77</v>
      </c>
      <c r="B51" s="80"/>
      <c r="C51" s="80">
        <v>52.48</v>
      </c>
      <c r="D51" s="80">
        <v>33.62</v>
      </c>
      <c r="E51" s="80">
        <v>23.61</v>
      </c>
      <c r="F51" s="80">
        <v>38.49</v>
      </c>
      <c r="G51" s="80">
        <v>16.17</v>
      </c>
      <c r="H51" s="80">
        <v>13.34</v>
      </c>
      <c r="I51" s="80">
        <v>14.03</v>
      </c>
      <c r="J51" s="80">
        <v>10.11</v>
      </c>
      <c r="K51" s="80">
        <v>5.31</v>
      </c>
      <c r="L51" s="80">
        <v>6.07</v>
      </c>
      <c r="M51" s="80"/>
      <c r="N51" s="80">
        <v>0.32</v>
      </c>
      <c r="O51" s="80">
        <v>0.48</v>
      </c>
      <c r="P51" s="80">
        <v>0.52</v>
      </c>
      <c r="Q51" s="33">
        <f t="shared" si="1"/>
        <v>7.390000000000001</v>
      </c>
    </row>
    <row r="52" spans="1:17" ht="12.75">
      <c r="A52" s="38" t="s">
        <v>118</v>
      </c>
      <c r="B52" s="79"/>
      <c r="C52" s="79">
        <v>0.02</v>
      </c>
      <c r="D52" s="79">
        <v>0.03</v>
      </c>
      <c r="E52" s="79">
        <v>2.02</v>
      </c>
      <c r="F52" s="79"/>
      <c r="G52" s="79"/>
      <c r="H52" s="79">
        <v>0.38</v>
      </c>
      <c r="I52" s="79"/>
      <c r="J52" s="79">
        <v>1.15</v>
      </c>
      <c r="K52" s="79">
        <v>0.01</v>
      </c>
      <c r="L52" s="79">
        <v>0.29</v>
      </c>
      <c r="M52" s="79">
        <v>0.67</v>
      </c>
      <c r="N52" s="79">
        <v>1.94</v>
      </c>
      <c r="O52" s="79">
        <v>1.3</v>
      </c>
      <c r="P52" s="79">
        <v>1.71</v>
      </c>
      <c r="Q52" s="33">
        <f t="shared" si="1"/>
        <v>5.91</v>
      </c>
    </row>
    <row r="53" spans="1:17" ht="12.75">
      <c r="A53" s="38" t="s">
        <v>61</v>
      </c>
      <c r="B53" s="80"/>
      <c r="C53" s="80">
        <v>0.18</v>
      </c>
      <c r="D53" s="80">
        <v>1.14</v>
      </c>
      <c r="E53" s="80">
        <v>1.69</v>
      </c>
      <c r="F53" s="80">
        <v>0.06</v>
      </c>
      <c r="G53" s="80">
        <v>1.31</v>
      </c>
      <c r="H53" s="80">
        <v>0.49</v>
      </c>
      <c r="I53" s="80">
        <v>2.01</v>
      </c>
      <c r="J53" s="80">
        <v>3.89</v>
      </c>
      <c r="K53" s="80">
        <v>0.36</v>
      </c>
      <c r="L53" s="80">
        <v>2.88</v>
      </c>
      <c r="M53" s="80">
        <v>2.4</v>
      </c>
      <c r="N53" s="80">
        <v>0.31</v>
      </c>
      <c r="O53" s="80"/>
      <c r="P53" s="80"/>
      <c r="Q53" s="33">
        <f t="shared" si="1"/>
        <v>5.589999999999999</v>
      </c>
    </row>
    <row r="54" spans="1:17" ht="12.75">
      <c r="A54" s="38" t="s">
        <v>53</v>
      </c>
      <c r="B54" s="79"/>
      <c r="C54" s="79">
        <v>1.26</v>
      </c>
      <c r="D54" s="79">
        <v>1.73</v>
      </c>
      <c r="E54" s="79">
        <v>2.26</v>
      </c>
      <c r="F54" s="79">
        <v>1.4</v>
      </c>
      <c r="G54" s="79">
        <v>4.26</v>
      </c>
      <c r="H54" s="79">
        <v>1.68</v>
      </c>
      <c r="I54" s="79">
        <v>2.21</v>
      </c>
      <c r="J54" s="79">
        <v>1.51</v>
      </c>
      <c r="K54" s="79">
        <v>0.86</v>
      </c>
      <c r="L54" s="79">
        <v>1.86</v>
      </c>
      <c r="M54" s="79">
        <v>0.87</v>
      </c>
      <c r="N54" s="79"/>
      <c r="O54" s="79">
        <v>2.63</v>
      </c>
      <c r="P54" s="79">
        <v>0.07</v>
      </c>
      <c r="Q54" s="33">
        <f t="shared" si="1"/>
        <v>5.43</v>
      </c>
    </row>
    <row r="55" spans="1:17" ht="12.75">
      <c r="A55" s="38" t="s">
        <v>143</v>
      </c>
      <c r="B55" s="79"/>
      <c r="C55" s="79">
        <v>17.51</v>
      </c>
      <c r="D55" s="79">
        <v>11.48</v>
      </c>
      <c r="E55" s="79">
        <v>5.93</v>
      </c>
      <c r="F55" s="79">
        <v>5.65</v>
      </c>
      <c r="G55" s="79">
        <v>6.22</v>
      </c>
      <c r="H55" s="79">
        <v>6.04</v>
      </c>
      <c r="I55" s="79">
        <v>6.97</v>
      </c>
      <c r="J55" s="79">
        <v>5.48</v>
      </c>
      <c r="K55" s="79">
        <v>3.29</v>
      </c>
      <c r="L55" s="79">
        <v>3.99</v>
      </c>
      <c r="M55" s="79"/>
      <c r="N55" s="79"/>
      <c r="O55" s="79"/>
      <c r="P55" s="79">
        <v>1.43</v>
      </c>
      <c r="Q55" s="33">
        <f t="shared" si="1"/>
        <v>5.42</v>
      </c>
    </row>
    <row r="56" spans="1:17" ht="12.75">
      <c r="A56" s="38" t="s">
        <v>62</v>
      </c>
      <c r="B56" s="79"/>
      <c r="C56" s="79">
        <v>0.05</v>
      </c>
      <c r="D56" s="79">
        <v>4.64</v>
      </c>
      <c r="E56" s="79">
        <v>0.01</v>
      </c>
      <c r="F56" s="79">
        <v>0.13</v>
      </c>
      <c r="G56" s="79">
        <v>0.02</v>
      </c>
      <c r="H56" s="79"/>
      <c r="I56" s="79">
        <v>0.83</v>
      </c>
      <c r="J56" s="79">
        <v>0.01</v>
      </c>
      <c r="K56" s="79">
        <v>0.04</v>
      </c>
      <c r="L56" s="79">
        <v>1.79</v>
      </c>
      <c r="M56" s="79">
        <v>0.96</v>
      </c>
      <c r="N56" s="79">
        <v>0.12</v>
      </c>
      <c r="O56" s="79">
        <v>2.19</v>
      </c>
      <c r="P56" s="79"/>
      <c r="Q56" s="33">
        <f t="shared" si="1"/>
        <v>5.0600000000000005</v>
      </c>
    </row>
    <row r="57" spans="1:17" ht="12.75">
      <c r="A57" s="38" t="s">
        <v>69</v>
      </c>
      <c r="B57" s="80"/>
      <c r="C57" s="80">
        <v>20.53</v>
      </c>
      <c r="D57" s="80">
        <v>7.77</v>
      </c>
      <c r="E57" s="80">
        <v>4.87</v>
      </c>
      <c r="F57" s="80">
        <v>6.42</v>
      </c>
      <c r="G57" s="80">
        <v>2.95</v>
      </c>
      <c r="H57" s="80">
        <v>4.52</v>
      </c>
      <c r="I57" s="80">
        <v>1.31</v>
      </c>
      <c r="J57" s="80">
        <v>0.19</v>
      </c>
      <c r="K57" s="80">
        <v>0.49</v>
      </c>
      <c r="L57" s="80">
        <v>1.09</v>
      </c>
      <c r="M57" s="80">
        <v>0.94</v>
      </c>
      <c r="N57" s="80">
        <v>0.78</v>
      </c>
      <c r="O57" s="80">
        <v>0.79</v>
      </c>
      <c r="P57" s="80">
        <v>1.04</v>
      </c>
      <c r="Q57" s="33">
        <f t="shared" si="1"/>
        <v>4.640000000000001</v>
      </c>
    </row>
    <row r="58" spans="1:17" ht="12.75">
      <c r="A58" s="38" t="s">
        <v>176</v>
      </c>
      <c r="B58" s="80"/>
      <c r="C58" s="80">
        <v>0.02</v>
      </c>
      <c r="D58" s="80"/>
      <c r="E58" s="80"/>
      <c r="F58" s="80">
        <v>0.04</v>
      </c>
      <c r="G58" s="80">
        <v>0.02</v>
      </c>
      <c r="H58" s="80">
        <v>0.02</v>
      </c>
      <c r="I58" s="80">
        <v>0.05</v>
      </c>
      <c r="J58" s="80">
        <v>1</v>
      </c>
      <c r="K58" s="80">
        <v>1.06</v>
      </c>
      <c r="L58" s="80">
        <v>1.13</v>
      </c>
      <c r="M58" s="80">
        <v>1.26</v>
      </c>
      <c r="N58" s="80">
        <v>0.9</v>
      </c>
      <c r="O58" s="80"/>
      <c r="P58" s="80">
        <v>0.81</v>
      </c>
      <c r="Q58" s="33">
        <f t="shared" si="1"/>
        <v>4.1</v>
      </c>
    </row>
    <row r="59" spans="1:17" ht="12.75">
      <c r="A59" s="38" t="s">
        <v>30</v>
      </c>
      <c r="B59" s="80"/>
      <c r="C59" s="80">
        <v>1.86</v>
      </c>
      <c r="D59" s="80">
        <v>0.31</v>
      </c>
      <c r="E59" s="80">
        <v>0.79</v>
      </c>
      <c r="F59" s="80">
        <v>0.99</v>
      </c>
      <c r="G59" s="80">
        <v>0.34</v>
      </c>
      <c r="H59" s="80">
        <v>3.98</v>
      </c>
      <c r="I59" s="80">
        <v>2.57</v>
      </c>
      <c r="J59" s="80">
        <v>0.49</v>
      </c>
      <c r="K59" s="80">
        <v>0.89</v>
      </c>
      <c r="L59" s="80">
        <v>0.59</v>
      </c>
      <c r="M59" s="80"/>
      <c r="N59" s="80">
        <v>1.12</v>
      </c>
      <c r="O59" s="80">
        <v>1.19</v>
      </c>
      <c r="P59" s="80">
        <v>1.14</v>
      </c>
      <c r="Q59" s="33">
        <f t="shared" si="1"/>
        <v>4.04</v>
      </c>
    </row>
    <row r="60" spans="1:17" ht="12.75">
      <c r="A60" s="38" t="s">
        <v>124</v>
      </c>
      <c r="B60" s="79"/>
      <c r="C60" s="79">
        <v>1.03</v>
      </c>
      <c r="D60" s="79">
        <v>0.77</v>
      </c>
      <c r="E60" s="79">
        <v>0.71</v>
      </c>
      <c r="F60" s="79"/>
      <c r="G60" s="79">
        <v>6.29</v>
      </c>
      <c r="H60" s="79">
        <v>4.96</v>
      </c>
      <c r="I60" s="79">
        <v>3.11</v>
      </c>
      <c r="J60" s="79">
        <v>1.39</v>
      </c>
      <c r="K60" s="79">
        <v>3.17</v>
      </c>
      <c r="L60" s="79">
        <v>2.04</v>
      </c>
      <c r="M60" s="79">
        <v>1.64</v>
      </c>
      <c r="N60" s="79">
        <v>0.33</v>
      </c>
      <c r="O60" s="79"/>
      <c r="P60" s="79">
        <v>0.01</v>
      </c>
      <c r="Q60" s="33">
        <f t="shared" si="1"/>
        <v>4.02</v>
      </c>
    </row>
    <row r="61" spans="1:17" ht="12.75">
      <c r="A61" s="38" t="s">
        <v>57</v>
      </c>
      <c r="B61" s="80"/>
      <c r="C61" s="80"/>
      <c r="D61" s="80"/>
      <c r="E61" s="80"/>
      <c r="F61" s="80"/>
      <c r="G61" s="80"/>
      <c r="H61" s="80"/>
      <c r="I61" s="80">
        <v>1.55</v>
      </c>
      <c r="J61" s="80">
        <v>0.84</v>
      </c>
      <c r="K61" s="80">
        <v>0.17</v>
      </c>
      <c r="L61" s="80">
        <v>1.46</v>
      </c>
      <c r="M61" s="80">
        <v>1.18</v>
      </c>
      <c r="N61" s="80">
        <v>0.87</v>
      </c>
      <c r="O61" s="80">
        <v>0.36</v>
      </c>
      <c r="P61" s="80">
        <v>0.05</v>
      </c>
      <c r="Q61" s="33">
        <f t="shared" si="1"/>
        <v>3.9199999999999995</v>
      </c>
    </row>
    <row r="62" spans="1:17" ht="12.75">
      <c r="A62" s="38" t="s">
        <v>187</v>
      </c>
      <c r="B62" s="79"/>
      <c r="C62" s="79">
        <v>3.57</v>
      </c>
      <c r="D62" s="79">
        <v>2.74</v>
      </c>
      <c r="E62" s="79">
        <v>3.36</v>
      </c>
      <c r="F62" s="79">
        <v>2.64</v>
      </c>
      <c r="G62" s="79">
        <v>1.99</v>
      </c>
      <c r="H62" s="79">
        <v>1.92</v>
      </c>
      <c r="I62" s="79">
        <v>1.49</v>
      </c>
      <c r="J62" s="79">
        <v>1.19</v>
      </c>
      <c r="K62" s="79">
        <v>0.8</v>
      </c>
      <c r="L62" s="79">
        <v>2.52</v>
      </c>
      <c r="M62" s="79">
        <v>1.27</v>
      </c>
      <c r="N62" s="79"/>
      <c r="O62" s="79"/>
      <c r="P62" s="79"/>
      <c r="Q62" s="33">
        <f t="shared" si="1"/>
        <v>3.79</v>
      </c>
    </row>
    <row r="63" spans="1:17" ht="12.75">
      <c r="A63" s="38" t="s">
        <v>125</v>
      </c>
      <c r="B63" s="80"/>
      <c r="C63" s="80">
        <v>0.81</v>
      </c>
      <c r="D63" s="80">
        <v>0.58</v>
      </c>
      <c r="E63" s="80">
        <v>0.4</v>
      </c>
      <c r="F63" s="80">
        <v>1.09</v>
      </c>
      <c r="G63" s="80">
        <v>0.7</v>
      </c>
      <c r="H63" s="80">
        <v>0.42</v>
      </c>
      <c r="I63" s="80">
        <v>2.03</v>
      </c>
      <c r="J63" s="80">
        <v>0.01</v>
      </c>
      <c r="K63" s="80">
        <v>0.49</v>
      </c>
      <c r="L63" s="80">
        <v>1.45</v>
      </c>
      <c r="M63" s="80">
        <v>1.68</v>
      </c>
      <c r="N63" s="80">
        <v>0.04</v>
      </c>
      <c r="O63" s="80">
        <v>0.22</v>
      </c>
      <c r="P63" s="80"/>
      <c r="Q63" s="33">
        <f t="shared" si="1"/>
        <v>3.39</v>
      </c>
    </row>
    <row r="64" spans="1:17" ht="12.75">
      <c r="A64" s="38" t="s">
        <v>28</v>
      </c>
      <c r="B64" s="80"/>
      <c r="C64" s="80">
        <v>0.28</v>
      </c>
      <c r="D64" s="80"/>
      <c r="E64" s="80">
        <v>4.56</v>
      </c>
      <c r="F64" s="80">
        <v>3.67</v>
      </c>
      <c r="G64" s="80">
        <v>0.62</v>
      </c>
      <c r="H64" s="80">
        <v>0.72</v>
      </c>
      <c r="I64" s="80">
        <v>0.46</v>
      </c>
      <c r="J64" s="80"/>
      <c r="K64" s="80">
        <v>1.87</v>
      </c>
      <c r="L64" s="80">
        <v>0.47</v>
      </c>
      <c r="M64" s="80">
        <v>0.13</v>
      </c>
      <c r="N64" s="80">
        <v>0.77</v>
      </c>
      <c r="O64" s="80">
        <v>1.52</v>
      </c>
      <c r="P64" s="80">
        <v>0.18</v>
      </c>
      <c r="Q64" s="33">
        <f t="shared" si="1"/>
        <v>3.0700000000000003</v>
      </c>
    </row>
    <row r="65" spans="1:17" ht="12.75">
      <c r="A65" s="38" t="s">
        <v>5</v>
      </c>
      <c r="B65" s="79"/>
      <c r="C65" s="79">
        <v>0.01</v>
      </c>
      <c r="D65" s="79"/>
      <c r="E65" s="79"/>
      <c r="F65" s="79"/>
      <c r="G65" s="79">
        <v>0.43</v>
      </c>
      <c r="H65" s="79">
        <v>0.1</v>
      </c>
      <c r="I65" s="79">
        <v>0.07</v>
      </c>
      <c r="J65" s="79">
        <v>0.01</v>
      </c>
      <c r="K65" s="79">
        <v>0.06</v>
      </c>
      <c r="L65" s="79">
        <v>0.01</v>
      </c>
      <c r="M65" s="79">
        <v>0.94</v>
      </c>
      <c r="N65" s="79">
        <v>0.01</v>
      </c>
      <c r="O65" s="79">
        <v>1.73</v>
      </c>
      <c r="P65" s="79">
        <v>0.19</v>
      </c>
      <c r="Q65" s="33">
        <f t="shared" si="1"/>
        <v>2.88</v>
      </c>
    </row>
    <row r="66" spans="1:17" ht="12.75">
      <c r="A66" s="38" t="s">
        <v>9</v>
      </c>
      <c r="B66" s="80"/>
      <c r="C66" s="80">
        <v>0.21</v>
      </c>
      <c r="D66" s="80">
        <v>0.01</v>
      </c>
      <c r="E66" s="80">
        <v>0.03</v>
      </c>
      <c r="F66" s="80">
        <v>0.01</v>
      </c>
      <c r="G66" s="80">
        <v>0.05</v>
      </c>
      <c r="H66" s="80">
        <v>0.14</v>
      </c>
      <c r="I66" s="80">
        <v>2.03</v>
      </c>
      <c r="J66" s="80">
        <v>1.17</v>
      </c>
      <c r="K66" s="80">
        <v>1.68</v>
      </c>
      <c r="L66" s="80">
        <v>0.94</v>
      </c>
      <c r="M66" s="80">
        <v>1.12</v>
      </c>
      <c r="N66" s="80">
        <v>0.73</v>
      </c>
      <c r="O66" s="80"/>
      <c r="P66" s="80"/>
      <c r="Q66" s="33">
        <f t="shared" si="1"/>
        <v>2.79</v>
      </c>
    </row>
    <row r="67" spans="1:17" ht="12.75">
      <c r="A67" s="38" t="s">
        <v>136</v>
      </c>
      <c r="B67" s="80"/>
      <c r="C67" s="80">
        <v>0.07</v>
      </c>
      <c r="D67" s="80">
        <v>0.01</v>
      </c>
      <c r="E67" s="80">
        <v>0.01</v>
      </c>
      <c r="F67" s="80">
        <v>0.03</v>
      </c>
      <c r="G67" s="80">
        <v>0.02</v>
      </c>
      <c r="H67" s="80">
        <v>0.09</v>
      </c>
      <c r="I67" s="80">
        <v>0.02</v>
      </c>
      <c r="J67" s="80">
        <v>0.01</v>
      </c>
      <c r="K67" s="80">
        <v>0.01</v>
      </c>
      <c r="L67" s="80">
        <v>0.01</v>
      </c>
      <c r="M67" s="80">
        <v>0.43</v>
      </c>
      <c r="N67" s="80">
        <v>0.74</v>
      </c>
      <c r="O67" s="80">
        <v>1.57</v>
      </c>
      <c r="P67" s="80"/>
      <c r="Q67" s="33">
        <f t="shared" si="1"/>
        <v>2.75</v>
      </c>
    </row>
    <row r="68" spans="1:17" ht="12.75">
      <c r="A68" s="38" t="s">
        <v>22</v>
      </c>
      <c r="B68" s="80"/>
      <c r="C68" s="80"/>
      <c r="D68" s="80"/>
      <c r="E68" s="80"/>
      <c r="F68" s="80">
        <v>0.01</v>
      </c>
      <c r="G68" s="80">
        <v>0.98</v>
      </c>
      <c r="H68" s="80">
        <v>-0.02</v>
      </c>
      <c r="I68" s="80">
        <v>0.88</v>
      </c>
      <c r="J68" s="80">
        <v>0.18</v>
      </c>
      <c r="K68" s="80">
        <v>0.18</v>
      </c>
      <c r="L68" s="80">
        <v>0.41</v>
      </c>
      <c r="M68" s="80">
        <v>0.92</v>
      </c>
      <c r="N68" s="80">
        <v>0.49</v>
      </c>
      <c r="O68" s="80">
        <v>0.7</v>
      </c>
      <c r="P68" s="80"/>
      <c r="Q68" s="33">
        <f t="shared" si="1"/>
        <v>2.52</v>
      </c>
    </row>
    <row r="69" spans="1:17" ht="12.75">
      <c r="A69" s="38" t="s">
        <v>130</v>
      </c>
      <c r="B69" s="80"/>
      <c r="C69" s="80">
        <v>0.39</v>
      </c>
      <c r="D69" s="80">
        <v>0.18</v>
      </c>
      <c r="E69" s="80">
        <v>0.3</v>
      </c>
      <c r="F69" s="80">
        <v>1.28</v>
      </c>
      <c r="G69" s="80">
        <v>4.6</v>
      </c>
      <c r="H69" s="80">
        <v>4.51</v>
      </c>
      <c r="I69" s="80">
        <v>3.81</v>
      </c>
      <c r="J69" s="80">
        <v>3.9</v>
      </c>
      <c r="K69" s="80">
        <v>1.91</v>
      </c>
      <c r="L69" s="80">
        <v>1.73</v>
      </c>
      <c r="M69" s="80">
        <v>0.24</v>
      </c>
      <c r="N69" s="80">
        <v>0.2</v>
      </c>
      <c r="O69" s="80"/>
      <c r="P69" s="80"/>
      <c r="Q69" s="33">
        <f t="shared" si="1"/>
        <v>2.17</v>
      </c>
    </row>
    <row r="70" spans="1:17" ht="12.75">
      <c r="A70" s="38" t="s">
        <v>333</v>
      </c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>
        <v>2.11</v>
      </c>
      <c r="Q70" s="33">
        <f t="shared" si="1"/>
        <v>2.11</v>
      </c>
    </row>
    <row r="71" spans="1:17" ht="12.75">
      <c r="A71" s="38" t="s">
        <v>139</v>
      </c>
      <c r="B71" s="79"/>
      <c r="C71" s="79"/>
      <c r="D71" s="79">
        <v>0.32</v>
      </c>
      <c r="E71" s="79">
        <v>0.79</v>
      </c>
      <c r="F71" s="79">
        <v>1.56</v>
      </c>
      <c r="G71" s="79"/>
      <c r="H71" s="79">
        <v>1.05</v>
      </c>
      <c r="I71" s="79">
        <v>2.21</v>
      </c>
      <c r="J71" s="79">
        <v>1.12</v>
      </c>
      <c r="K71" s="79">
        <v>0.02</v>
      </c>
      <c r="L71" s="79">
        <v>1.12</v>
      </c>
      <c r="M71" s="79">
        <v>0.65</v>
      </c>
      <c r="N71" s="79">
        <v>0.15</v>
      </c>
      <c r="O71" s="79">
        <v>0.07</v>
      </c>
      <c r="P71" s="79">
        <v>0.03</v>
      </c>
      <c r="Q71" s="33">
        <f t="shared" si="1"/>
        <v>2.02</v>
      </c>
    </row>
    <row r="72" spans="1:17" ht="12.75">
      <c r="A72" s="38" t="s">
        <v>12</v>
      </c>
      <c r="B72" s="79"/>
      <c r="C72" s="79"/>
      <c r="D72" s="79"/>
      <c r="E72" s="79">
        <v>0.84</v>
      </c>
      <c r="F72" s="79">
        <v>0.07</v>
      </c>
      <c r="G72" s="79">
        <v>0.1</v>
      </c>
      <c r="H72" s="79">
        <v>8.73</v>
      </c>
      <c r="I72" s="79">
        <v>0.88</v>
      </c>
      <c r="J72" s="79">
        <v>0.08</v>
      </c>
      <c r="K72" s="79">
        <v>0.01</v>
      </c>
      <c r="L72" s="79">
        <v>0.7</v>
      </c>
      <c r="M72" s="79">
        <v>0.82</v>
      </c>
      <c r="N72" s="79">
        <v>0.05</v>
      </c>
      <c r="O72" s="79"/>
      <c r="P72" s="79">
        <v>0.14</v>
      </c>
      <c r="Q72" s="33">
        <f t="shared" si="1"/>
        <v>1.71</v>
      </c>
    </row>
    <row r="73" spans="1:17" ht="12.75">
      <c r="A73" s="38" t="s">
        <v>140</v>
      </c>
      <c r="B73" s="79"/>
      <c r="C73" s="79">
        <v>0.07</v>
      </c>
      <c r="D73" s="79">
        <v>0.08</v>
      </c>
      <c r="E73" s="79">
        <v>3.72</v>
      </c>
      <c r="F73" s="79">
        <v>5.56</v>
      </c>
      <c r="G73" s="79">
        <v>0.07</v>
      </c>
      <c r="H73" s="79">
        <v>0.61</v>
      </c>
      <c r="I73" s="79">
        <v>1.26</v>
      </c>
      <c r="J73" s="79">
        <v>0.3</v>
      </c>
      <c r="K73" s="79">
        <v>0.15</v>
      </c>
      <c r="L73" s="79">
        <v>0.33</v>
      </c>
      <c r="M73" s="79">
        <v>0.94</v>
      </c>
      <c r="N73" s="79"/>
      <c r="O73" s="79">
        <v>0.17</v>
      </c>
      <c r="P73" s="79"/>
      <c r="Q73" s="33">
        <f aca="true" t="shared" si="2" ref="Q73:Q104">SUM(L73:P73)</f>
        <v>1.44</v>
      </c>
    </row>
    <row r="74" spans="1:17" ht="12.75">
      <c r="A74" s="38" t="s">
        <v>11</v>
      </c>
      <c r="B74" s="80"/>
      <c r="C74" s="80">
        <v>0.09</v>
      </c>
      <c r="D74" s="80">
        <v>0.01</v>
      </c>
      <c r="E74" s="80">
        <v>0.18</v>
      </c>
      <c r="F74" s="80"/>
      <c r="G74" s="80"/>
      <c r="H74" s="80">
        <v>0.73</v>
      </c>
      <c r="I74" s="80">
        <v>1.88</v>
      </c>
      <c r="J74" s="80">
        <v>0.78</v>
      </c>
      <c r="K74" s="80">
        <v>0.74</v>
      </c>
      <c r="L74" s="80">
        <v>0.37</v>
      </c>
      <c r="M74" s="80">
        <v>0.37</v>
      </c>
      <c r="N74" s="80"/>
      <c r="O74" s="80">
        <v>0.48</v>
      </c>
      <c r="P74" s="80"/>
      <c r="Q74" s="33">
        <f t="shared" si="2"/>
        <v>1.22</v>
      </c>
    </row>
    <row r="75" spans="1:17" ht="12.75">
      <c r="A75" s="38" t="s">
        <v>52</v>
      </c>
      <c r="B75" s="80"/>
      <c r="C75" s="80">
        <v>0.13</v>
      </c>
      <c r="D75" s="80">
        <v>0.04</v>
      </c>
      <c r="E75" s="80">
        <v>0.1</v>
      </c>
      <c r="F75" s="80">
        <v>0.04</v>
      </c>
      <c r="G75" s="80">
        <v>0.09</v>
      </c>
      <c r="H75" s="80">
        <v>0.02</v>
      </c>
      <c r="I75" s="80">
        <v>0.02</v>
      </c>
      <c r="J75" s="80"/>
      <c r="K75" s="80">
        <v>0.05</v>
      </c>
      <c r="L75" s="80">
        <v>0.83</v>
      </c>
      <c r="M75" s="80">
        <v>0.27</v>
      </c>
      <c r="N75" s="80"/>
      <c r="O75" s="80"/>
      <c r="P75" s="80"/>
      <c r="Q75" s="33">
        <f t="shared" si="2"/>
        <v>1.1</v>
      </c>
    </row>
    <row r="76" spans="1:17" ht="12.75">
      <c r="A76" s="38" t="s">
        <v>74</v>
      </c>
      <c r="B76" s="79"/>
      <c r="C76" s="79">
        <v>2.75</v>
      </c>
      <c r="D76" s="79">
        <v>1.45</v>
      </c>
      <c r="E76" s="79">
        <v>1.08</v>
      </c>
      <c r="F76" s="79">
        <v>0.92</v>
      </c>
      <c r="G76" s="79">
        <v>0.62</v>
      </c>
      <c r="H76" s="79">
        <v>0.86</v>
      </c>
      <c r="I76" s="79">
        <v>0.79</v>
      </c>
      <c r="J76" s="79">
        <v>0.57</v>
      </c>
      <c r="K76" s="79">
        <v>0.38</v>
      </c>
      <c r="L76" s="79">
        <v>0.59</v>
      </c>
      <c r="M76" s="79"/>
      <c r="N76" s="79"/>
      <c r="O76" s="79">
        <v>0.19</v>
      </c>
      <c r="P76" s="79">
        <v>0.27</v>
      </c>
      <c r="Q76" s="33">
        <f t="shared" si="2"/>
        <v>1.05</v>
      </c>
    </row>
    <row r="77" spans="1:17" ht="12.75">
      <c r="A77" s="38" t="s">
        <v>46</v>
      </c>
      <c r="B77" s="80"/>
      <c r="C77" s="80">
        <v>2.51</v>
      </c>
      <c r="D77" s="80">
        <v>2.21</v>
      </c>
      <c r="E77" s="80">
        <v>2.17</v>
      </c>
      <c r="F77" s="80">
        <v>5.46</v>
      </c>
      <c r="G77" s="80">
        <v>3.09</v>
      </c>
      <c r="H77" s="80">
        <v>4.1</v>
      </c>
      <c r="I77" s="80">
        <v>0.56</v>
      </c>
      <c r="J77" s="80">
        <v>1.05</v>
      </c>
      <c r="K77" s="80">
        <v>1.43</v>
      </c>
      <c r="L77" s="80">
        <v>1.03</v>
      </c>
      <c r="M77" s="80"/>
      <c r="N77" s="80"/>
      <c r="O77" s="80"/>
      <c r="P77" s="80"/>
      <c r="Q77" s="33">
        <f t="shared" si="2"/>
        <v>1.03</v>
      </c>
    </row>
    <row r="78" spans="1:17" ht="12.75">
      <c r="A78" s="38" t="s">
        <v>48</v>
      </c>
      <c r="B78" s="79"/>
      <c r="C78" s="79">
        <v>0.02</v>
      </c>
      <c r="D78" s="79"/>
      <c r="E78" s="79"/>
      <c r="F78" s="79">
        <v>0.01</v>
      </c>
      <c r="G78" s="79"/>
      <c r="H78" s="79"/>
      <c r="I78" s="79"/>
      <c r="J78" s="79"/>
      <c r="K78" s="79">
        <v>0.01</v>
      </c>
      <c r="L78" s="79">
        <v>0.41</v>
      </c>
      <c r="M78" s="79">
        <v>0.49</v>
      </c>
      <c r="N78" s="79">
        <v>0.13</v>
      </c>
      <c r="O78" s="79"/>
      <c r="P78" s="79"/>
      <c r="Q78" s="33">
        <f t="shared" si="2"/>
        <v>1.0299999999999998</v>
      </c>
    </row>
    <row r="79" spans="1:17" ht="12.75">
      <c r="A79" s="38" t="s">
        <v>44</v>
      </c>
      <c r="B79" s="80"/>
      <c r="C79" s="80">
        <v>0.21</v>
      </c>
      <c r="D79" s="80">
        <v>1.72</v>
      </c>
      <c r="E79" s="80">
        <v>1.25</v>
      </c>
      <c r="F79" s="80">
        <v>11.91</v>
      </c>
      <c r="G79" s="80">
        <v>1.17</v>
      </c>
      <c r="H79" s="80">
        <v>0.02</v>
      </c>
      <c r="I79" s="80">
        <v>0.75</v>
      </c>
      <c r="J79" s="80">
        <v>0.05</v>
      </c>
      <c r="K79" s="80">
        <v>0.5</v>
      </c>
      <c r="L79" s="80">
        <v>0.63</v>
      </c>
      <c r="M79" s="80">
        <v>0.3</v>
      </c>
      <c r="N79" s="80"/>
      <c r="O79" s="80">
        <v>0.09</v>
      </c>
      <c r="P79" s="80"/>
      <c r="Q79" s="33">
        <f t="shared" si="2"/>
        <v>1.02</v>
      </c>
    </row>
    <row r="80" spans="1:17" ht="12.75">
      <c r="A80" s="38" t="s">
        <v>150</v>
      </c>
      <c r="B80" s="79"/>
      <c r="C80" s="79"/>
      <c r="D80" s="79">
        <v>0.15</v>
      </c>
      <c r="E80" s="79">
        <v>0.21</v>
      </c>
      <c r="F80" s="79">
        <v>0.31</v>
      </c>
      <c r="G80" s="79"/>
      <c r="H80" s="79">
        <v>0.05</v>
      </c>
      <c r="I80" s="79">
        <v>0.1</v>
      </c>
      <c r="J80" s="79">
        <v>0.05</v>
      </c>
      <c r="K80" s="79"/>
      <c r="L80" s="79">
        <v>-0.01</v>
      </c>
      <c r="M80" s="79">
        <v>0.52</v>
      </c>
      <c r="N80" s="79"/>
      <c r="O80" s="79">
        <v>0.41</v>
      </c>
      <c r="P80" s="79">
        <v>0.05</v>
      </c>
      <c r="Q80" s="33">
        <f t="shared" si="2"/>
        <v>0.97</v>
      </c>
    </row>
    <row r="81" spans="1:17" ht="12.75">
      <c r="A81" s="38" t="s">
        <v>162</v>
      </c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>
        <v>0.28</v>
      </c>
      <c r="O81" s="80">
        <v>0.23</v>
      </c>
      <c r="P81" s="80">
        <v>0.43</v>
      </c>
      <c r="Q81" s="33">
        <f t="shared" si="2"/>
        <v>0.94</v>
      </c>
    </row>
    <row r="82" spans="1:17" ht="12.75">
      <c r="A82" s="38" t="s">
        <v>73</v>
      </c>
      <c r="B82" s="79"/>
      <c r="C82" s="79"/>
      <c r="D82" s="79"/>
      <c r="E82" s="79"/>
      <c r="F82" s="79"/>
      <c r="G82" s="79"/>
      <c r="H82" s="79"/>
      <c r="I82" s="79">
        <v>0.51</v>
      </c>
      <c r="J82" s="79">
        <v>0.62</v>
      </c>
      <c r="K82" s="79">
        <v>0.23</v>
      </c>
      <c r="L82" s="79">
        <v>0.13</v>
      </c>
      <c r="M82" s="79"/>
      <c r="N82" s="79">
        <v>0.44</v>
      </c>
      <c r="O82" s="79"/>
      <c r="P82" s="79">
        <v>0.36</v>
      </c>
      <c r="Q82" s="33">
        <f t="shared" si="2"/>
        <v>0.93</v>
      </c>
    </row>
    <row r="83" spans="1:17" ht="12.75">
      <c r="A83" s="38" t="s">
        <v>135</v>
      </c>
      <c r="B83" s="79"/>
      <c r="C83" s="79">
        <v>0.01</v>
      </c>
      <c r="D83" s="79"/>
      <c r="E83" s="79">
        <v>0.01</v>
      </c>
      <c r="F83" s="79"/>
      <c r="G83" s="79"/>
      <c r="H83" s="79">
        <v>0.02</v>
      </c>
      <c r="I83" s="79">
        <v>0.03</v>
      </c>
      <c r="J83" s="79">
        <v>0.15</v>
      </c>
      <c r="K83" s="79">
        <v>0.01</v>
      </c>
      <c r="L83" s="79">
        <v>0.01</v>
      </c>
      <c r="M83" s="79">
        <v>0.8</v>
      </c>
      <c r="N83" s="79"/>
      <c r="O83" s="79"/>
      <c r="P83" s="79"/>
      <c r="Q83" s="33">
        <f t="shared" si="2"/>
        <v>0.81</v>
      </c>
    </row>
    <row r="84" spans="1:17" ht="12.75">
      <c r="A84" s="38" t="s">
        <v>60</v>
      </c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>
        <v>0.75</v>
      </c>
      <c r="M84" s="80"/>
      <c r="N84" s="80"/>
      <c r="O84" s="80"/>
      <c r="P84" s="80"/>
      <c r="Q84" s="33">
        <f t="shared" si="2"/>
        <v>0.75</v>
      </c>
    </row>
    <row r="85" spans="1:17" ht="12.75">
      <c r="A85" s="38" t="s">
        <v>37</v>
      </c>
      <c r="B85" s="79"/>
      <c r="C85" s="79">
        <v>0.15</v>
      </c>
      <c r="D85" s="79">
        <v>0.38</v>
      </c>
      <c r="E85" s="79">
        <v>0.33</v>
      </c>
      <c r="F85" s="79">
        <v>0.49</v>
      </c>
      <c r="G85" s="79">
        <v>0.41</v>
      </c>
      <c r="H85" s="79"/>
      <c r="I85" s="79"/>
      <c r="J85" s="79"/>
      <c r="K85" s="79">
        <v>0.02</v>
      </c>
      <c r="L85" s="79"/>
      <c r="M85" s="79">
        <v>0.01</v>
      </c>
      <c r="N85" s="79">
        <v>0.47</v>
      </c>
      <c r="O85" s="79">
        <v>0.13</v>
      </c>
      <c r="P85" s="79">
        <v>0.14</v>
      </c>
      <c r="Q85" s="33">
        <f t="shared" si="2"/>
        <v>0.75</v>
      </c>
    </row>
    <row r="86" spans="1:17" ht="12.75">
      <c r="A86" s="38" t="s">
        <v>4</v>
      </c>
      <c r="B86" s="79"/>
      <c r="C86" s="79"/>
      <c r="D86" s="79"/>
      <c r="E86" s="79">
        <v>0.09</v>
      </c>
      <c r="F86" s="79"/>
      <c r="G86" s="79">
        <v>0.05</v>
      </c>
      <c r="H86" s="79">
        <v>0.02</v>
      </c>
      <c r="I86" s="79">
        <v>0.49</v>
      </c>
      <c r="J86" s="79">
        <v>0.38</v>
      </c>
      <c r="K86" s="79">
        <v>0.38</v>
      </c>
      <c r="L86" s="79"/>
      <c r="M86" s="79"/>
      <c r="N86" s="79"/>
      <c r="O86" s="79">
        <v>0.43</v>
      </c>
      <c r="P86" s="79">
        <v>0.29</v>
      </c>
      <c r="Q86" s="33">
        <f t="shared" si="2"/>
        <v>0.72</v>
      </c>
    </row>
    <row r="87" spans="1:17" ht="12.75">
      <c r="A87" s="38" t="s">
        <v>56</v>
      </c>
      <c r="B87" s="80"/>
      <c r="C87" s="80">
        <v>0.04</v>
      </c>
      <c r="D87" s="80">
        <v>0.01</v>
      </c>
      <c r="E87" s="80">
        <v>0.06</v>
      </c>
      <c r="F87" s="80">
        <v>0.8</v>
      </c>
      <c r="G87" s="80"/>
      <c r="H87" s="80">
        <v>0.03</v>
      </c>
      <c r="I87" s="80">
        <v>0.02</v>
      </c>
      <c r="J87" s="80">
        <v>0.01</v>
      </c>
      <c r="K87" s="80"/>
      <c r="L87" s="80">
        <v>0.13</v>
      </c>
      <c r="M87" s="80">
        <v>0.5</v>
      </c>
      <c r="N87" s="80"/>
      <c r="O87" s="80"/>
      <c r="P87" s="80"/>
      <c r="Q87" s="33">
        <f t="shared" si="2"/>
        <v>0.63</v>
      </c>
    </row>
    <row r="88" spans="1:17" ht="12.75">
      <c r="A88" s="38" t="s">
        <v>14</v>
      </c>
      <c r="B88" s="80"/>
      <c r="C88" s="80">
        <v>0.01</v>
      </c>
      <c r="D88" s="80"/>
      <c r="E88" s="80">
        <v>2.65</v>
      </c>
      <c r="F88" s="80"/>
      <c r="G88" s="80"/>
      <c r="H88" s="80"/>
      <c r="I88" s="80"/>
      <c r="J88" s="80">
        <v>0.01</v>
      </c>
      <c r="K88" s="80">
        <v>0.02</v>
      </c>
      <c r="L88" s="80">
        <v>0.27</v>
      </c>
      <c r="M88" s="80">
        <v>0.18</v>
      </c>
      <c r="N88" s="80">
        <v>0.03</v>
      </c>
      <c r="O88" s="80">
        <v>0.05</v>
      </c>
      <c r="P88" s="80">
        <v>0.07</v>
      </c>
      <c r="Q88" s="33">
        <f t="shared" si="2"/>
        <v>0.6000000000000001</v>
      </c>
    </row>
    <row r="89" spans="1:17" ht="12.75">
      <c r="A89" s="38" t="s">
        <v>45</v>
      </c>
      <c r="B89" s="79"/>
      <c r="C89" s="79">
        <v>2.6</v>
      </c>
      <c r="D89" s="79">
        <v>1.6</v>
      </c>
      <c r="E89" s="79">
        <v>1.94</v>
      </c>
      <c r="F89" s="79">
        <v>1.27</v>
      </c>
      <c r="G89" s="79">
        <v>1.12</v>
      </c>
      <c r="H89" s="79">
        <v>0.42</v>
      </c>
      <c r="I89" s="79">
        <v>0.64</v>
      </c>
      <c r="J89" s="79">
        <v>1.46</v>
      </c>
      <c r="K89" s="79">
        <v>0.01</v>
      </c>
      <c r="L89" s="79">
        <v>0.11</v>
      </c>
      <c r="M89" s="79">
        <v>0.45</v>
      </c>
      <c r="N89" s="79"/>
      <c r="O89" s="79"/>
      <c r="P89" s="79"/>
      <c r="Q89" s="33">
        <f t="shared" si="2"/>
        <v>0.56</v>
      </c>
    </row>
    <row r="90" spans="1:17" ht="12.75">
      <c r="A90" s="38" t="s">
        <v>51</v>
      </c>
      <c r="B90" s="79"/>
      <c r="C90" s="79"/>
      <c r="D90" s="79">
        <v>0.8</v>
      </c>
      <c r="E90" s="79">
        <v>0.01</v>
      </c>
      <c r="F90" s="79"/>
      <c r="G90" s="79"/>
      <c r="H90" s="79"/>
      <c r="I90" s="79"/>
      <c r="J90" s="79">
        <v>0.01</v>
      </c>
      <c r="K90" s="79"/>
      <c r="L90" s="79">
        <v>0.12</v>
      </c>
      <c r="M90" s="79">
        <v>0.05</v>
      </c>
      <c r="N90" s="79">
        <v>0.06</v>
      </c>
      <c r="O90" s="79">
        <v>0.15</v>
      </c>
      <c r="P90" s="79">
        <v>0.17</v>
      </c>
      <c r="Q90" s="33">
        <f t="shared" si="2"/>
        <v>0.55</v>
      </c>
    </row>
    <row r="91" spans="1:17" ht="12.75">
      <c r="A91" s="38" t="s">
        <v>10</v>
      </c>
      <c r="B91" s="80"/>
      <c r="C91" s="80"/>
      <c r="D91" s="80"/>
      <c r="E91" s="80">
        <v>0.97</v>
      </c>
      <c r="F91" s="80">
        <v>0.49</v>
      </c>
      <c r="G91" s="80"/>
      <c r="H91" s="80">
        <v>0.02</v>
      </c>
      <c r="I91" s="80"/>
      <c r="J91" s="80"/>
      <c r="K91" s="80">
        <v>0.22</v>
      </c>
      <c r="L91" s="80"/>
      <c r="M91" s="80"/>
      <c r="N91" s="80">
        <v>0.2</v>
      </c>
      <c r="O91" s="80">
        <v>0.32</v>
      </c>
      <c r="P91" s="80">
        <v>0.02</v>
      </c>
      <c r="Q91" s="33">
        <f t="shared" si="2"/>
        <v>0.54</v>
      </c>
    </row>
    <row r="92" spans="1:17" ht="12.75">
      <c r="A92" s="38" t="s">
        <v>116</v>
      </c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>
        <v>0.53</v>
      </c>
      <c r="N92" s="80"/>
      <c r="O92" s="80"/>
      <c r="P92" s="80"/>
      <c r="Q92" s="33">
        <f t="shared" si="2"/>
        <v>0.53</v>
      </c>
    </row>
    <row r="93" spans="1:17" ht="12.75">
      <c r="A93" s="38" t="s">
        <v>104</v>
      </c>
      <c r="B93" s="79"/>
      <c r="C93" s="79">
        <v>0.43</v>
      </c>
      <c r="D93" s="79">
        <v>1.83</v>
      </c>
      <c r="E93" s="79">
        <v>1.36</v>
      </c>
      <c r="F93" s="79">
        <v>1.59</v>
      </c>
      <c r="G93" s="79">
        <v>1.27</v>
      </c>
      <c r="H93" s="79">
        <v>3.39</v>
      </c>
      <c r="I93" s="79">
        <v>0.08</v>
      </c>
      <c r="J93" s="79">
        <v>0.08</v>
      </c>
      <c r="K93" s="79">
        <v>0.5</v>
      </c>
      <c r="L93" s="79">
        <v>0.49</v>
      </c>
      <c r="M93" s="79"/>
      <c r="N93" s="79"/>
      <c r="O93" s="79"/>
      <c r="P93" s="79"/>
      <c r="Q93" s="33">
        <f t="shared" si="2"/>
        <v>0.49</v>
      </c>
    </row>
    <row r="94" spans="1:17" ht="12.75">
      <c r="A94" s="38" t="s">
        <v>189</v>
      </c>
      <c r="B94" s="80"/>
      <c r="C94" s="80"/>
      <c r="D94" s="80"/>
      <c r="E94" s="80"/>
      <c r="F94" s="80"/>
      <c r="G94" s="80">
        <v>1.7</v>
      </c>
      <c r="H94" s="80">
        <v>1.76</v>
      </c>
      <c r="I94" s="80">
        <v>0.18</v>
      </c>
      <c r="J94" s="80"/>
      <c r="K94" s="80">
        <v>0.61</v>
      </c>
      <c r="L94" s="80">
        <v>0.05</v>
      </c>
      <c r="M94" s="80">
        <v>0.11</v>
      </c>
      <c r="N94" s="80">
        <v>0.29</v>
      </c>
      <c r="O94" s="80"/>
      <c r="P94" s="80"/>
      <c r="Q94" s="33">
        <f t="shared" si="2"/>
        <v>0.44999999999999996</v>
      </c>
    </row>
    <row r="95" spans="1:17" ht="12.75">
      <c r="A95" s="38" t="s">
        <v>63</v>
      </c>
      <c r="B95" s="79"/>
      <c r="C95" s="79">
        <v>0.04</v>
      </c>
      <c r="D95" s="79">
        <v>0.37</v>
      </c>
      <c r="E95" s="79">
        <v>0.23</v>
      </c>
      <c r="F95" s="79">
        <v>0.77</v>
      </c>
      <c r="G95" s="79">
        <v>0.07</v>
      </c>
      <c r="H95" s="79"/>
      <c r="I95" s="79"/>
      <c r="J95" s="79"/>
      <c r="K95" s="79"/>
      <c r="L95" s="79"/>
      <c r="M95" s="79"/>
      <c r="N95" s="79">
        <v>0.42</v>
      </c>
      <c r="O95" s="79"/>
      <c r="P95" s="79"/>
      <c r="Q95" s="33">
        <f t="shared" si="2"/>
        <v>0.42</v>
      </c>
    </row>
    <row r="96" spans="1:17" ht="12.75">
      <c r="A96" s="38" t="s">
        <v>72</v>
      </c>
      <c r="B96" s="80"/>
      <c r="C96" s="80">
        <v>0.1</v>
      </c>
      <c r="D96" s="80"/>
      <c r="E96" s="80"/>
      <c r="F96" s="80">
        <v>0.01</v>
      </c>
      <c r="G96" s="80">
        <v>0.07</v>
      </c>
      <c r="H96" s="80">
        <v>0.16</v>
      </c>
      <c r="I96" s="80"/>
      <c r="J96" s="80">
        <v>0.08</v>
      </c>
      <c r="K96" s="80">
        <v>0.07</v>
      </c>
      <c r="L96" s="80"/>
      <c r="M96" s="80">
        <v>0.04</v>
      </c>
      <c r="N96" s="80"/>
      <c r="O96" s="80">
        <v>0.22</v>
      </c>
      <c r="P96" s="80">
        <v>0.15</v>
      </c>
      <c r="Q96" s="33">
        <f t="shared" si="2"/>
        <v>0.41000000000000003</v>
      </c>
    </row>
    <row r="97" spans="1:17" ht="12.75">
      <c r="A97" s="38" t="s">
        <v>26</v>
      </c>
      <c r="B97" s="79"/>
      <c r="C97" s="79">
        <v>0.01</v>
      </c>
      <c r="D97" s="79"/>
      <c r="E97" s="79"/>
      <c r="F97" s="79"/>
      <c r="G97" s="79">
        <v>0.1</v>
      </c>
      <c r="H97" s="79"/>
      <c r="I97" s="79"/>
      <c r="J97" s="79">
        <v>0.04</v>
      </c>
      <c r="K97" s="79"/>
      <c r="L97" s="79"/>
      <c r="M97" s="79"/>
      <c r="N97" s="79"/>
      <c r="O97" s="79"/>
      <c r="P97" s="79">
        <v>0.38</v>
      </c>
      <c r="Q97" s="33">
        <f t="shared" si="2"/>
        <v>0.38</v>
      </c>
    </row>
    <row r="98" spans="1:17" ht="12.75">
      <c r="A98" s="38" t="s">
        <v>167</v>
      </c>
      <c r="B98" s="79"/>
      <c r="C98" s="79">
        <v>0.94</v>
      </c>
      <c r="D98" s="79">
        <v>0.15</v>
      </c>
      <c r="E98" s="79">
        <v>0.09</v>
      </c>
      <c r="F98" s="79">
        <v>0.06</v>
      </c>
      <c r="G98" s="79">
        <v>0.05</v>
      </c>
      <c r="H98" s="79">
        <v>0.09</v>
      </c>
      <c r="I98" s="79">
        <v>0.15</v>
      </c>
      <c r="J98" s="79">
        <v>0.22</v>
      </c>
      <c r="K98" s="79">
        <v>0.09</v>
      </c>
      <c r="L98" s="79">
        <v>0.08</v>
      </c>
      <c r="M98" s="79"/>
      <c r="N98" s="79"/>
      <c r="O98" s="79">
        <v>0.29</v>
      </c>
      <c r="P98" s="79"/>
      <c r="Q98" s="33">
        <f t="shared" si="2"/>
        <v>0.37</v>
      </c>
    </row>
    <row r="99" spans="1:17" ht="12.75">
      <c r="A99" s="38" t="s">
        <v>171</v>
      </c>
      <c r="B99" s="79"/>
      <c r="C99" s="79"/>
      <c r="D99" s="79"/>
      <c r="E99" s="79">
        <v>0.04</v>
      </c>
      <c r="F99" s="79"/>
      <c r="G99" s="79"/>
      <c r="H99" s="79"/>
      <c r="I99" s="79">
        <v>0.03</v>
      </c>
      <c r="J99" s="79"/>
      <c r="K99" s="79"/>
      <c r="L99" s="79"/>
      <c r="M99" s="79"/>
      <c r="N99" s="79"/>
      <c r="O99" s="79">
        <v>0.07</v>
      </c>
      <c r="P99" s="79">
        <v>0.22</v>
      </c>
      <c r="Q99" s="33">
        <f t="shared" si="2"/>
        <v>0.29000000000000004</v>
      </c>
    </row>
    <row r="100" spans="1:17" ht="12.75">
      <c r="A100" s="38" t="s">
        <v>154</v>
      </c>
      <c r="B100" s="79"/>
      <c r="C100" s="79">
        <v>0.01</v>
      </c>
      <c r="D100" s="79">
        <v>0.04</v>
      </c>
      <c r="E100" s="79">
        <v>0.01</v>
      </c>
      <c r="F100" s="79">
        <v>11.41</v>
      </c>
      <c r="G100" s="79">
        <v>0.29</v>
      </c>
      <c r="H100" s="79">
        <v>4.49</v>
      </c>
      <c r="I100" s="79">
        <v>2.37</v>
      </c>
      <c r="J100" s="79">
        <v>0.03</v>
      </c>
      <c r="K100" s="79">
        <v>0.33</v>
      </c>
      <c r="L100" s="79">
        <v>0.11</v>
      </c>
      <c r="M100" s="79"/>
      <c r="N100" s="79">
        <v>0.15</v>
      </c>
      <c r="O100" s="79"/>
      <c r="P100" s="79"/>
      <c r="Q100" s="33">
        <f t="shared" si="2"/>
        <v>0.26</v>
      </c>
    </row>
    <row r="101" spans="1:17" ht="12.75">
      <c r="A101" s="38" t="s">
        <v>115</v>
      </c>
      <c r="B101" s="79"/>
      <c r="C101" s="79">
        <v>0.31</v>
      </c>
      <c r="D101" s="79">
        <v>0.23</v>
      </c>
      <c r="E101" s="79">
        <v>0.3</v>
      </c>
      <c r="F101" s="79">
        <v>0.13</v>
      </c>
      <c r="G101" s="79">
        <v>0.14</v>
      </c>
      <c r="H101" s="79">
        <v>0.26</v>
      </c>
      <c r="I101" s="79">
        <v>0.18</v>
      </c>
      <c r="J101" s="79">
        <v>0.2</v>
      </c>
      <c r="K101" s="79">
        <v>0.17</v>
      </c>
      <c r="L101" s="79">
        <v>0.08</v>
      </c>
      <c r="M101" s="79">
        <v>0.17</v>
      </c>
      <c r="N101" s="79"/>
      <c r="O101" s="79"/>
      <c r="P101" s="79"/>
      <c r="Q101" s="33">
        <f t="shared" si="2"/>
        <v>0.25</v>
      </c>
    </row>
    <row r="102" spans="1:17" ht="12.75">
      <c r="A102" s="38" t="s">
        <v>152</v>
      </c>
      <c r="B102" s="79"/>
      <c r="C102" s="79">
        <v>0.2</v>
      </c>
      <c r="D102" s="79">
        <v>0.18</v>
      </c>
      <c r="E102" s="79">
        <v>0.24</v>
      </c>
      <c r="F102" s="79">
        <v>0.3</v>
      </c>
      <c r="G102" s="79"/>
      <c r="H102" s="79"/>
      <c r="I102" s="79"/>
      <c r="J102" s="79"/>
      <c r="K102" s="79"/>
      <c r="L102" s="79">
        <v>0.06</v>
      </c>
      <c r="M102" s="79"/>
      <c r="N102" s="79">
        <v>0.15</v>
      </c>
      <c r="O102" s="79"/>
      <c r="P102" s="79"/>
      <c r="Q102" s="33">
        <f t="shared" si="2"/>
        <v>0.21</v>
      </c>
    </row>
    <row r="103" spans="1:17" ht="12.75">
      <c r="A103" s="38" t="s">
        <v>23</v>
      </c>
      <c r="B103" s="80"/>
      <c r="C103" s="80"/>
      <c r="D103" s="80"/>
      <c r="E103" s="80"/>
      <c r="F103" s="80"/>
      <c r="G103" s="80"/>
      <c r="H103" s="80"/>
      <c r="I103" s="80"/>
      <c r="J103" s="80">
        <v>0.03</v>
      </c>
      <c r="K103" s="80"/>
      <c r="L103" s="80"/>
      <c r="M103" s="80"/>
      <c r="N103" s="80"/>
      <c r="O103" s="80">
        <v>0.14</v>
      </c>
      <c r="P103" s="80"/>
      <c r="Q103" s="33">
        <f t="shared" si="2"/>
        <v>0.14</v>
      </c>
    </row>
    <row r="104" spans="1:17" ht="12.75">
      <c r="A104" s="38" t="s">
        <v>156</v>
      </c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>
        <v>0.14</v>
      </c>
      <c r="Q104" s="33">
        <f t="shared" si="2"/>
        <v>0.14</v>
      </c>
    </row>
    <row r="105" spans="1:17" ht="12.75">
      <c r="A105" s="38" t="s">
        <v>32</v>
      </c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>
        <v>0.14</v>
      </c>
      <c r="Q105" s="33">
        <f aca="true" t="shared" si="3" ref="Q105:Q136">SUM(L105:P105)</f>
        <v>0.14</v>
      </c>
    </row>
    <row r="106" spans="1:17" ht="12.75">
      <c r="A106" s="38" t="s">
        <v>200</v>
      </c>
      <c r="B106" s="79"/>
      <c r="C106" s="79"/>
      <c r="D106" s="79"/>
      <c r="E106" s="79"/>
      <c r="F106" s="79">
        <v>0.32</v>
      </c>
      <c r="G106" s="79">
        <v>2.99</v>
      </c>
      <c r="H106" s="79"/>
      <c r="I106" s="79"/>
      <c r="J106" s="79">
        <v>-0.07</v>
      </c>
      <c r="K106" s="79"/>
      <c r="L106" s="79">
        <v>0.14</v>
      </c>
      <c r="M106" s="79"/>
      <c r="N106" s="79"/>
      <c r="O106" s="79"/>
      <c r="P106" s="79"/>
      <c r="Q106" s="33">
        <f t="shared" si="3"/>
        <v>0.14</v>
      </c>
    </row>
    <row r="107" spans="1:17" ht="12.75">
      <c r="A107" s="38" t="s">
        <v>15</v>
      </c>
      <c r="B107" s="80"/>
      <c r="C107" s="80"/>
      <c r="D107" s="80"/>
      <c r="E107" s="80">
        <v>0.01</v>
      </c>
      <c r="F107" s="80"/>
      <c r="G107" s="80"/>
      <c r="H107" s="80"/>
      <c r="I107" s="80"/>
      <c r="J107" s="80"/>
      <c r="K107" s="80"/>
      <c r="L107" s="80">
        <v>0.13</v>
      </c>
      <c r="M107" s="80"/>
      <c r="N107" s="80"/>
      <c r="O107" s="80"/>
      <c r="P107" s="80"/>
      <c r="Q107" s="33">
        <f t="shared" si="3"/>
        <v>0.13</v>
      </c>
    </row>
    <row r="108" spans="1:17" ht="12.75">
      <c r="A108" s="38" t="s">
        <v>64</v>
      </c>
      <c r="B108" s="80"/>
      <c r="C108" s="80">
        <v>0.01</v>
      </c>
      <c r="D108" s="80">
        <v>0.06</v>
      </c>
      <c r="E108" s="80">
        <v>0.01</v>
      </c>
      <c r="F108" s="80"/>
      <c r="G108" s="80">
        <v>0.1</v>
      </c>
      <c r="H108" s="80">
        <v>1.05</v>
      </c>
      <c r="I108" s="80"/>
      <c r="J108" s="80"/>
      <c r="K108" s="80">
        <v>0.01</v>
      </c>
      <c r="L108" s="80">
        <v>0.04</v>
      </c>
      <c r="M108" s="80"/>
      <c r="N108" s="80"/>
      <c r="O108" s="80"/>
      <c r="P108" s="80">
        <v>0.07</v>
      </c>
      <c r="Q108" s="33">
        <f t="shared" si="3"/>
        <v>0.11000000000000001</v>
      </c>
    </row>
    <row r="109" spans="1:17" ht="12.75">
      <c r="A109" s="38" t="s">
        <v>103</v>
      </c>
      <c r="B109" s="79"/>
      <c r="C109" s="79"/>
      <c r="D109" s="79"/>
      <c r="E109" s="79">
        <v>0.07</v>
      </c>
      <c r="F109" s="79"/>
      <c r="G109" s="79"/>
      <c r="H109" s="79"/>
      <c r="I109" s="79">
        <v>0.23</v>
      </c>
      <c r="J109" s="79">
        <v>0.09</v>
      </c>
      <c r="K109" s="79"/>
      <c r="L109" s="79">
        <v>0.04</v>
      </c>
      <c r="M109" s="79"/>
      <c r="N109" s="79">
        <v>0.06</v>
      </c>
      <c r="O109" s="79"/>
      <c r="P109" s="79">
        <v>0.01</v>
      </c>
      <c r="Q109" s="33">
        <f t="shared" si="3"/>
        <v>0.11</v>
      </c>
    </row>
    <row r="110" spans="1:17" ht="12.75">
      <c r="A110" s="38" t="s">
        <v>75</v>
      </c>
      <c r="B110" s="80"/>
      <c r="C110" s="80"/>
      <c r="D110" s="80"/>
      <c r="E110" s="80"/>
      <c r="F110" s="80"/>
      <c r="G110" s="80"/>
      <c r="H110" s="80">
        <v>0.05</v>
      </c>
      <c r="I110" s="80"/>
      <c r="J110" s="80"/>
      <c r="K110" s="80"/>
      <c r="L110" s="80">
        <v>0.06</v>
      </c>
      <c r="M110" s="80"/>
      <c r="N110" s="80">
        <v>0.05</v>
      </c>
      <c r="O110" s="80"/>
      <c r="P110" s="80"/>
      <c r="Q110" s="33">
        <f t="shared" si="3"/>
        <v>0.11</v>
      </c>
    </row>
    <row r="111" spans="1:17" ht="12.75">
      <c r="A111" s="38" t="s">
        <v>138</v>
      </c>
      <c r="B111" s="80"/>
      <c r="C111" s="80"/>
      <c r="D111" s="80"/>
      <c r="E111" s="80"/>
      <c r="F111" s="80"/>
      <c r="G111" s="80"/>
      <c r="H111" s="80"/>
      <c r="I111" s="80"/>
      <c r="J111" s="80"/>
      <c r="K111" s="80">
        <v>0.02</v>
      </c>
      <c r="L111" s="80">
        <v>0.1</v>
      </c>
      <c r="M111" s="80"/>
      <c r="N111" s="80"/>
      <c r="O111" s="80"/>
      <c r="P111" s="80"/>
      <c r="Q111" s="33">
        <f t="shared" si="3"/>
        <v>0.1</v>
      </c>
    </row>
    <row r="112" spans="1:17" ht="12.75">
      <c r="A112" s="38" t="s">
        <v>119</v>
      </c>
      <c r="B112" s="80"/>
      <c r="C112" s="80"/>
      <c r="D112" s="80"/>
      <c r="E112" s="80">
        <v>0.04</v>
      </c>
      <c r="F112" s="80"/>
      <c r="G112" s="80">
        <v>0.1</v>
      </c>
      <c r="H112" s="80">
        <v>0.1</v>
      </c>
      <c r="I112" s="80"/>
      <c r="J112" s="80"/>
      <c r="K112" s="80"/>
      <c r="L112" s="80">
        <v>0.01</v>
      </c>
      <c r="M112" s="80">
        <v>0.07</v>
      </c>
      <c r="N112" s="80"/>
      <c r="O112" s="80"/>
      <c r="P112" s="80"/>
      <c r="Q112" s="33">
        <f t="shared" si="3"/>
        <v>0.08</v>
      </c>
    </row>
    <row r="113" spans="1:17" ht="12.75">
      <c r="A113" s="38" t="s">
        <v>8</v>
      </c>
      <c r="B113" s="79"/>
      <c r="C113" s="79">
        <v>0.06</v>
      </c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>
        <v>0.08</v>
      </c>
      <c r="Q113" s="33">
        <f t="shared" si="3"/>
        <v>0.08</v>
      </c>
    </row>
    <row r="114" spans="1:17" ht="12.75">
      <c r="A114" s="38" t="s">
        <v>68</v>
      </c>
      <c r="B114" s="80"/>
      <c r="C114" s="80"/>
      <c r="D114" s="80">
        <v>0.15</v>
      </c>
      <c r="E114" s="80">
        <v>0.09</v>
      </c>
      <c r="F114" s="80"/>
      <c r="G114" s="80"/>
      <c r="H114" s="80"/>
      <c r="I114" s="80">
        <v>0.08</v>
      </c>
      <c r="J114" s="80"/>
      <c r="K114" s="80"/>
      <c r="L114" s="80"/>
      <c r="M114" s="80"/>
      <c r="N114" s="80">
        <v>0.03</v>
      </c>
      <c r="O114" s="80"/>
      <c r="P114" s="80">
        <v>0.05</v>
      </c>
      <c r="Q114" s="33">
        <f t="shared" si="3"/>
        <v>0.08</v>
      </c>
    </row>
    <row r="115" spans="1:17" ht="12.75">
      <c r="A115" s="38" t="s">
        <v>110</v>
      </c>
      <c r="B115" s="80"/>
      <c r="C115" s="80">
        <v>0.06</v>
      </c>
      <c r="D115" s="80">
        <v>0.18</v>
      </c>
      <c r="E115" s="80">
        <v>0.01</v>
      </c>
      <c r="F115" s="80"/>
      <c r="G115" s="80">
        <v>0.03</v>
      </c>
      <c r="H115" s="80"/>
      <c r="I115" s="80">
        <v>0.03</v>
      </c>
      <c r="J115" s="80"/>
      <c r="K115" s="80"/>
      <c r="L115" s="80"/>
      <c r="M115" s="80"/>
      <c r="N115" s="80"/>
      <c r="O115" s="80"/>
      <c r="P115" s="80">
        <v>0.07</v>
      </c>
      <c r="Q115" s="33">
        <f t="shared" si="3"/>
        <v>0.07</v>
      </c>
    </row>
    <row r="116" spans="1:17" ht="12.75">
      <c r="A116" s="38" t="s">
        <v>19</v>
      </c>
      <c r="B116" s="80"/>
      <c r="C116" s="80"/>
      <c r="D116" s="80"/>
      <c r="E116" s="80"/>
      <c r="F116" s="80"/>
      <c r="G116" s="80"/>
      <c r="H116" s="80"/>
      <c r="I116" s="80">
        <v>0.05</v>
      </c>
      <c r="J116" s="80"/>
      <c r="K116" s="80">
        <v>0.07</v>
      </c>
      <c r="L116" s="80"/>
      <c r="M116" s="80"/>
      <c r="N116" s="80">
        <v>0.07</v>
      </c>
      <c r="O116" s="80"/>
      <c r="P116" s="80"/>
      <c r="Q116" s="33">
        <f t="shared" si="3"/>
        <v>0.07</v>
      </c>
    </row>
    <row r="117" spans="1:17" ht="12.75">
      <c r="A117" s="38" t="s">
        <v>71</v>
      </c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>
        <v>0.07</v>
      </c>
      <c r="O117" s="80"/>
      <c r="P117" s="80"/>
      <c r="Q117" s="33">
        <f t="shared" si="3"/>
        <v>0.07</v>
      </c>
    </row>
    <row r="118" spans="1:17" ht="12.75">
      <c r="A118" s="38" t="s">
        <v>122</v>
      </c>
      <c r="B118" s="79"/>
      <c r="C118" s="79">
        <v>0.11</v>
      </c>
      <c r="D118" s="79">
        <v>0.17</v>
      </c>
      <c r="E118" s="79">
        <v>0.04</v>
      </c>
      <c r="F118" s="79">
        <v>0.49</v>
      </c>
      <c r="G118" s="79">
        <v>1.08</v>
      </c>
      <c r="H118" s="79">
        <v>0.35</v>
      </c>
      <c r="I118" s="79">
        <v>2.44</v>
      </c>
      <c r="J118" s="79">
        <v>0.51</v>
      </c>
      <c r="K118" s="79">
        <v>0.02</v>
      </c>
      <c r="L118" s="79">
        <v>0.05</v>
      </c>
      <c r="M118" s="79"/>
      <c r="N118" s="79"/>
      <c r="O118" s="79"/>
      <c r="P118" s="79"/>
      <c r="Q118" s="33">
        <f t="shared" si="3"/>
        <v>0.05</v>
      </c>
    </row>
    <row r="119" spans="1:17" ht="12.75">
      <c r="A119" s="38" t="s">
        <v>39</v>
      </c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>
        <v>0.05</v>
      </c>
      <c r="M119" s="79"/>
      <c r="N119" s="79"/>
      <c r="O119" s="79"/>
      <c r="P119" s="79"/>
      <c r="Q119" s="33">
        <f t="shared" si="3"/>
        <v>0.05</v>
      </c>
    </row>
    <row r="120" spans="1:17" ht="12.75">
      <c r="A120" s="38" t="s">
        <v>193</v>
      </c>
      <c r="B120" s="79"/>
      <c r="C120" s="79">
        <v>0.43</v>
      </c>
      <c r="D120" s="79">
        <v>0.42</v>
      </c>
      <c r="E120" s="79">
        <v>0.79</v>
      </c>
      <c r="F120" s="79">
        <v>0.35</v>
      </c>
      <c r="G120" s="79">
        <v>0.17</v>
      </c>
      <c r="H120" s="79">
        <v>0.05</v>
      </c>
      <c r="I120" s="79">
        <v>0.1</v>
      </c>
      <c r="J120" s="79">
        <v>0.01</v>
      </c>
      <c r="K120" s="79">
        <v>0.09</v>
      </c>
      <c r="L120" s="79">
        <v>0.04</v>
      </c>
      <c r="M120" s="79"/>
      <c r="N120" s="79"/>
      <c r="O120" s="79"/>
      <c r="P120" s="79"/>
      <c r="Q120" s="33">
        <f t="shared" si="3"/>
        <v>0.04</v>
      </c>
    </row>
    <row r="121" spans="1:17" ht="12.75">
      <c r="A121" s="38" t="s">
        <v>108</v>
      </c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>
        <v>0.02</v>
      </c>
      <c r="M121" s="79"/>
      <c r="N121" s="79"/>
      <c r="O121" s="79"/>
      <c r="P121" s="79"/>
      <c r="Q121" s="33">
        <f t="shared" si="3"/>
        <v>0.02</v>
      </c>
    </row>
    <row r="122" spans="1:17" ht="12.75">
      <c r="A122" s="38" t="s">
        <v>172</v>
      </c>
      <c r="B122" s="79"/>
      <c r="C122" s="79"/>
      <c r="D122" s="79"/>
      <c r="E122" s="79">
        <v>0.04</v>
      </c>
      <c r="F122" s="79"/>
      <c r="G122" s="79"/>
      <c r="H122" s="79"/>
      <c r="I122" s="79"/>
      <c r="J122" s="79"/>
      <c r="K122" s="79">
        <v>0.02</v>
      </c>
      <c r="L122" s="79"/>
      <c r="M122" s="79"/>
      <c r="N122" s="79">
        <v>0.02</v>
      </c>
      <c r="O122" s="79"/>
      <c r="P122" s="79"/>
      <c r="Q122" s="33">
        <f t="shared" si="3"/>
        <v>0.02</v>
      </c>
    </row>
    <row r="123" spans="1:17" ht="12.75">
      <c r="A123" s="38" t="s">
        <v>134</v>
      </c>
      <c r="B123" s="80"/>
      <c r="C123" s="80"/>
      <c r="D123" s="80"/>
      <c r="E123" s="80"/>
      <c r="F123" s="80">
        <v>0.01</v>
      </c>
      <c r="G123" s="80"/>
      <c r="H123" s="80"/>
      <c r="I123" s="80"/>
      <c r="J123" s="80"/>
      <c r="K123" s="80"/>
      <c r="L123" s="80">
        <v>0.01</v>
      </c>
      <c r="M123" s="80"/>
      <c r="N123" s="80"/>
      <c r="O123" s="80"/>
      <c r="P123" s="80"/>
      <c r="Q123" s="33">
        <f t="shared" si="3"/>
        <v>0.01</v>
      </c>
    </row>
    <row r="124" spans="1:17" ht="12.75">
      <c r="A124" s="38" t="s">
        <v>161</v>
      </c>
      <c r="B124" s="79"/>
      <c r="C124" s="79"/>
      <c r="D124" s="79">
        <v>0.04</v>
      </c>
      <c r="E124" s="79">
        <v>0.21</v>
      </c>
      <c r="F124" s="79">
        <v>0.03</v>
      </c>
      <c r="G124" s="79">
        <v>0.05</v>
      </c>
      <c r="H124" s="79">
        <v>0.05</v>
      </c>
      <c r="I124" s="79"/>
      <c r="J124" s="79">
        <v>0.01</v>
      </c>
      <c r="K124" s="79">
        <v>0.01</v>
      </c>
      <c r="L124" s="79">
        <v>0.01</v>
      </c>
      <c r="M124" s="79"/>
      <c r="N124" s="79"/>
      <c r="O124" s="79"/>
      <c r="P124" s="79"/>
      <c r="Q124" s="33">
        <f t="shared" si="3"/>
        <v>0.01</v>
      </c>
    </row>
    <row r="125" spans="1:17" ht="12.75">
      <c r="A125" s="38" t="s">
        <v>194</v>
      </c>
      <c r="B125" s="80"/>
      <c r="C125" s="80"/>
      <c r="D125" s="80"/>
      <c r="E125" s="80">
        <v>0.01</v>
      </c>
      <c r="F125" s="80"/>
      <c r="G125" s="80"/>
      <c r="H125" s="80"/>
      <c r="I125" s="80"/>
      <c r="J125" s="80">
        <v>0.04</v>
      </c>
      <c r="K125" s="80">
        <v>0.02</v>
      </c>
      <c r="L125" s="80">
        <v>0.01</v>
      </c>
      <c r="M125" s="80"/>
      <c r="N125" s="80"/>
      <c r="O125" s="80"/>
      <c r="P125" s="80"/>
      <c r="Q125" s="33">
        <f t="shared" si="3"/>
        <v>0.01</v>
      </c>
    </row>
    <row r="126" spans="1:17" ht="12.75">
      <c r="A126" s="38" t="s">
        <v>198</v>
      </c>
      <c r="B126" s="79"/>
      <c r="C126" s="79">
        <v>0.01</v>
      </c>
      <c r="D126" s="79">
        <v>0.01</v>
      </c>
      <c r="E126" s="79">
        <v>0.16</v>
      </c>
      <c r="F126" s="79"/>
      <c r="G126" s="79"/>
      <c r="H126" s="79"/>
      <c r="I126" s="79">
        <v>0.1</v>
      </c>
      <c r="J126" s="79"/>
      <c r="K126" s="79">
        <v>0.01</v>
      </c>
      <c r="L126" s="79">
        <v>0.01</v>
      </c>
      <c r="M126" s="79"/>
      <c r="N126" s="79"/>
      <c r="O126" s="79"/>
      <c r="P126" s="79"/>
      <c r="Q126" s="33">
        <f t="shared" si="3"/>
        <v>0.01</v>
      </c>
    </row>
    <row r="127" spans="1:17" ht="12.75">
      <c r="A127" s="38" t="s">
        <v>101</v>
      </c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33">
        <f t="shared" si="3"/>
        <v>0</v>
      </c>
    </row>
    <row r="128" spans="1:17" ht="12.75">
      <c r="A128" s="38" t="s">
        <v>102</v>
      </c>
      <c r="B128" s="80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33">
        <f t="shared" si="3"/>
        <v>0</v>
      </c>
    </row>
    <row r="129" spans="1:17" ht="12.75">
      <c r="A129" s="38" t="s">
        <v>105</v>
      </c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33">
        <f t="shared" si="3"/>
        <v>0</v>
      </c>
    </row>
    <row r="130" spans="1:17" ht="12.75">
      <c r="A130" s="38" t="s">
        <v>47</v>
      </c>
      <c r="B130" s="80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33">
        <f t="shared" si="3"/>
        <v>0</v>
      </c>
    </row>
    <row r="131" spans="1:17" ht="12.75">
      <c r="A131" s="38" t="s">
        <v>106</v>
      </c>
      <c r="B131" s="80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33">
        <f t="shared" si="3"/>
        <v>0</v>
      </c>
    </row>
    <row r="132" spans="1:17" ht="12.75">
      <c r="A132" s="38" t="s">
        <v>107</v>
      </c>
      <c r="B132" s="79"/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33">
        <f t="shared" si="3"/>
        <v>0</v>
      </c>
    </row>
    <row r="133" spans="1:17" ht="12.75">
      <c r="A133" s="38" t="s">
        <v>2</v>
      </c>
      <c r="B133" s="80"/>
      <c r="C133" s="80"/>
      <c r="D133" s="80"/>
      <c r="E133" s="80"/>
      <c r="F133" s="80"/>
      <c r="G133" s="80">
        <v>0.09</v>
      </c>
      <c r="H133" s="80">
        <v>0.14</v>
      </c>
      <c r="I133" s="80"/>
      <c r="J133" s="80"/>
      <c r="K133" s="80"/>
      <c r="L133" s="80"/>
      <c r="M133" s="80"/>
      <c r="N133" s="80"/>
      <c r="O133" s="80"/>
      <c r="P133" s="80"/>
      <c r="Q133" s="33">
        <f t="shared" si="3"/>
        <v>0</v>
      </c>
    </row>
    <row r="134" spans="1:17" ht="12.75">
      <c r="A134" s="38" t="s">
        <v>109</v>
      </c>
      <c r="B134" s="79"/>
      <c r="C134" s="79"/>
      <c r="D134" s="79"/>
      <c r="E134" s="79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33">
        <f t="shared" si="3"/>
        <v>0</v>
      </c>
    </row>
    <row r="135" spans="1:17" ht="12.75">
      <c r="A135" s="38" t="s">
        <v>112</v>
      </c>
      <c r="B135" s="80"/>
      <c r="C135" s="80"/>
      <c r="D135" s="80"/>
      <c r="E135" s="80"/>
      <c r="F135" s="80"/>
      <c r="G135" s="80">
        <v>0.19</v>
      </c>
      <c r="H135" s="80"/>
      <c r="I135" s="80"/>
      <c r="J135" s="80"/>
      <c r="K135" s="80"/>
      <c r="L135" s="80"/>
      <c r="M135" s="80"/>
      <c r="N135" s="80"/>
      <c r="O135" s="80"/>
      <c r="P135" s="80"/>
      <c r="Q135" s="33">
        <f t="shared" si="3"/>
        <v>0</v>
      </c>
    </row>
    <row r="136" spans="1:17" ht="12.75">
      <c r="A136" s="38" t="s">
        <v>113</v>
      </c>
      <c r="B136" s="80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33">
        <f t="shared" si="3"/>
        <v>0</v>
      </c>
    </row>
    <row r="137" spans="1:17" ht="12.75">
      <c r="A137" s="38" t="s">
        <v>117</v>
      </c>
      <c r="B137" s="80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33">
        <f aca="true" t="shared" si="4" ref="Q137:Q168">SUM(L137:P137)</f>
        <v>0</v>
      </c>
    </row>
    <row r="138" spans="1:17" ht="12.75">
      <c r="A138" s="38" t="s">
        <v>120</v>
      </c>
      <c r="B138" s="79"/>
      <c r="C138" s="79"/>
      <c r="D138" s="79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33">
        <f t="shared" si="4"/>
        <v>0</v>
      </c>
    </row>
    <row r="139" spans="1:17" ht="12.75">
      <c r="A139" s="38" t="s">
        <v>50</v>
      </c>
      <c r="B139" s="79"/>
      <c r="C139" s="79"/>
      <c r="D139" s="79"/>
      <c r="E139" s="79">
        <v>0.01</v>
      </c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33">
        <f t="shared" si="4"/>
        <v>0</v>
      </c>
    </row>
    <row r="140" spans="1:17" ht="12.75">
      <c r="A140" s="38" t="s">
        <v>123</v>
      </c>
      <c r="B140" s="79"/>
      <c r="C140" s="79"/>
      <c r="D140" s="79"/>
      <c r="E140" s="79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33">
        <f t="shared" si="4"/>
        <v>0</v>
      </c>
    </row>
    <row r="141" spans="1:17" ht="12.75">
      <c r="A141" s="38" t="s">
        <v>126</v>
      </c>
      <c r="B141" s="80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33">
        <f t="shared" si="4"/>
        <v>0</v>
      </c>
    </row>
    <row r="142" spans="1:17" ht="12.75">
      <c r="A142" s="38" t="s">
        <v>127</v>
      </c>
      <c r="B142" s="79"/>
      <c r="C142" s="79"/>
      <c r="D142" s="79"/>
      <c r="E142" s="79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33">
        <f t="shared" si="4"/>
        <v>0</v>
      </c>
    </row>
    <row r="143" spans="1:17" ht="12.75">
      <c r="A143" s="38" t="s">
        <v>128</v>
      </c>
      <c r="B143" s="80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33">
        <f t="shared" si="4"/>
        <v>0</v>
      </c>
    </row>
    <row r="144" spans="1:17" ht="12.75">
      <c r="A144" s="38" t="s">
        <v>129</v>
      </c>
      <c r="B144" s="79"/>
      <c r="C144" s="79"/>
      <c r="D144" s="79"/>
      <c r="E144" s="79"/>
      <c r="F144" s="79"/>
      <c r="G144" s="79">
        <v>0.02</v>
      </c>
      <c r="H144" s="79"/>
      <c r="I144" s="79"/>
      <c r="J144" s="79"/>
      <c r="K144" s="79"/>
      <c r="L144" s="79"/>
      <c r="M144" s="79"/>
      <c r="N144" s="79"/>
      <c r="O144" s="79"/>
      <c r="P144" s="79"/>
      <c r="Q144" s="33">
        <f t="shared" si="4"/>
        <v>0</v>
      </c>
    </row>
    <row r="145" spans="1:17" ht="12.75">
      <c r="A145" s="38" t="s">
        <v>131</v>
      </c>
      <c r="B145" s="79"/>
      <c r="C145" s="79"/>
      <c r="D145" s="79"/>
      <c r="E145" s="79"/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33">
        <f t="shared" si="4"/>
        <v>0</v>
      </c>
    </row>
    <row r="146" spans="1:17" ht="12.75">
      <c r="A146" s="38" t="s">
        <v>132</v>
      </c>
      <c r="B146" s="80"/>
      <c r="C146" s="80"/>
      <c r="D146" s="80"/>
      <c r="E146" s="80"/>
      <c r="F146" s="80"/>
      <c r="G146" s="80"/>
      <c r="H146" s="80"/>
      <c r="I146" s="80"/>
      <c r="J146" s="80">
        <v>0.04</v>
      </c>
      <c r="K146" s="80"/>
      <c r="L146" s="80"/>
      <c r="M146" s="80"/>
      <c r="N146" s="80"/>
      <c r="O146" s="80"/>
      <c r="P146" s="80"/>
      <c r="Q146" s="33">
        <f t="shared" si="4"/>
        <v>0</v>
      </c>
    </row>
    <row r="147" spans="1:17" ht="12.75">
      <c r="A147" s="38" t="s">
        <v>133</v>
      </c>
      <c r="B147" s="79"/>
      <c r="C147" s="79"/>
      <c r="D147" s="79"/>
      <c r="E147" s="79"/>
      <c r="F147" s="79"/>
      <c r="G147" s="79"/>
      <c r="H147" s="79"/>
      <c r="I147" s="79"/>
      <c r="J147" s="79"/>
      <c r="K147" s="79"/>
      <c r="L147" s="79"/>
      <c r="M147" s="79"/>
      <c r="N147" s="79"/>
      <c r="O147" s="79"/>
      <c r="P147" s="79"/>
      <c r="Q147" s="33">
        <f t="shared" si="4"/>
        <v>0</v>
      </c>
    </row>
    <row r="148" spans="1:17" ht="12.75">
      <c r="A148" s="38" t="s">
        <v>137</v>
      </c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79"/>
      <c r="M148" s="79"/>
      <c r="N148" s="79"/>
      <c r="O148" s="79"/>
      <c r="P148" s="79"/>
      <c r="Q148" s="33">
        <f t="shared" si="4"/>
        <v>0</v>
      </c>
    </row>
    <row r="149" spans="1:17" ht="12.75">
      <c r="A149" s="38" t="s">
        <v>141</v>
      </c>
      <c r="B149" s="80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33">
        <f t="shared" si="4"/>
        <v>0</v>
      </c>
    </row>
    <row r="150" spans="1:17" ht="12.75">
      <c r="A150" s="38" t="s">
        <v>142</v>
      </c>
      <c r="B150" s="79"/>
      <c r="C150" s="79"/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33">
        <f t="shared" si="4"/>
        <v>0</v>
      </c>
    </row>
    <row r="151" spans="1:17" ht="12.75">
      <c r="A151" s="38" t="s">
        <v>144</v>
      </c>
      <c r="B151" s="79"/>
      <c r="C151" s="79">
        <v>0.05</v>
      </c>
      <c r="D151" s="79"/>
      <c r="E151" s="79"/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33">
        <f t="shared" si="4"/>
        <v>0</v>
      </c>
    </row>
    <row r="152" spans="1:17" ht="12.75">
      <c r="A152" s="38" t="s">
        <v>145</v>
      </c>
      <c r="B152" s="80"/>
      <c r="C152" s="80">
        <v>0.15</v>
      </c>
      <c r="D152" s="80">
        <v>0.01</v>
      </c>
      <c r="E152" s="80">
        <v>0.2</v>
      </c>
      <c r="F152" s="80"/>
      <c r="G152" s="80">
        <v>0.07</v>
      </c>
      <c r="H152" s="80">
        <v>0.03</v>
      </c>
      <c r="I152" s="80">
        <v>0.03</v>
      </c>
      <c r="J152" s="80">
        <v>0.01</v>
      </c>
      <c r="K152" s="80">
        <v>0.01</v>
      </c>
      <c r="L152" s="80"/>
      <c r="M152" s="80"/>
      <c r="N152" s="80"/>
      <c r="O152" s="80"/>
      <c r="P152" s="80"/>
      <c r="Q152" s="33">
        <f t="shared" si="4"/>
        <v>0</v>
      </c>
    </row>
    <row r="153" spans="1:17" ht="12.75">
      <c r="A153" s="38" t="s">
        <v>146</v>
      </c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33">
        <f t="shared" si="4"/>
        <v>0</v>
      </c>
    </row>
    <row r="154" spans="1:17" ht="12.75">
      <c r="A154" s="38" t="s">
        <v>147</v>
      </c>
      <c r="B154" s="80"/>
      <c r="C154" s="80">
        <v>0.27</v>
      </c>
      <c r="D154" s="80">
        <v>0.01</v>
      </c>
      <c r="E154" s="80">
        <v>0.01</v>
      </c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33">
        <f t="shared" si="4"/>
        <v>0</v>
      </c>
    </row>
    <row r="155" spans="1:17" ht="12.75">
      <c r="A155" s="38" t="s">
        <v>149</v>
      </c>
      <c r="B155" s="79"/>
      <c r="C155" s="79"/>
      <c r="D155" s="79"/>
      <c r="E155" s="79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33">
        <f t="shared" si="4"/>
        <v>0</v>
      </c>
    </row>
    <row r="156" spans="1:17" ht="12.75">
      <c r="A156" s="38" t="s">
        <v>153</v>
      </c>
      <c r="B156" s="79"/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33">
        <f t="shared" si="4"/>
        <v>0</v>
      </c>
    </row>
    <row r="157" spans="1:17" ht="12.75">
      <c r="A157" s="38" t="s">
        <v>155</v>
      </c>
      <c r="B157" s="80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33">
        <f t="shared" si="4"/>
        <v>0</v>
      </c>
    </row>
    <row r="158" spans="1:17" ht="12.75">
      <c r="A158" s="38" t="s">
        <v>157</v>
      </c>
      <c r="B158" s="80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33">
        <f t="shared" si="4"/>
        <v>0</v>
      </c>
    </row>
    <row r="159" spans="1:17" ht="12.75">
      <c r="A159" s="38" t="s">
        <v>158</v>
      </c>
      <c r="B159" s="79"/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33">
        <f t="shared" si="4"/>
        <v>0</v>
      </c>
    </row>
    <row r="160" spans="1:17" ht="12.75">
      <c r="A160" s="38" t="s">
        <v>159</v>
      </c>
      <c r="B160" s="79"/>
      <c r="C160" s="79"/>
      <c r="D160" s="79"/>
      <c r="E160" s="79"/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33">
        <f t="shared" si="4"/>
        <v>0</v>
      </c>
    </row>
    <row r="161" spans="1:17" ht="12.75">
      <c r="A161" s="38" t="s">
        <v>160</v>
      </c>
      <c r="B161" s="80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33">
        <f t="shared" si="4"/>
        <v>0</v>
      </c>
    </row>
    <row r="162" spans="1:17" ht="12.75">
      <c r="A162" s="38" t="s">
        <v>163</v>
      </c>
      <c r="B162" s="80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33">
        <f t="shared" si="4"/>
        <v>0</v>
      </c>
    </row>
    <row r="163" spans="1:17" ht="12.75">
      <c r="A163" s="38" t="s">
        <v>65</v>
      </c>
      <c r="B163" s="80"/>
      <c r="C163" s="80">
        <v>0.07</v>
      </c>
      <c r="D163" s="80">
        <v>0.01</v>
      </c>
      <c r="E163" s="80"/>
      <c r="F163" s="80">
        <v>0.03</v>
      </c>
      <c r="G163" s="80">
        <v>0.02</v>
      </c>
      <c r="H163" s="80">
        <v>0.02</v>
      </c>
      <c r="I163" s="80">
        <v>0.02</v>
      </c>
      <c r="J163" s="80"/>
      <c r="K163" s="80">
        <v>0.11</v>
      </c>
      <c r="L163" s="80"/>
      <c r="M163" s="80"/>
      <c r="N163" s="80"/>
      <c r="O163" s="80"/>
      <c r="P163" s="80"/>
      <c r="Q163" s="33">
        <f t="shared" si="4"/>
        <v>0</v>
      </c>
    </row>
    <row r="164" spans="1:17" ht="12.75">
      <c r="A164" s="38" t="s">
        <v>164</v>
      </c>
      <c r="B164" s="79"/>
      <c r="C164" s="79"/>
      <c r="D164" s="79"/>
      <c r="E164" s="79"/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P164" s="79"/>
      <c r="Q164" s="33">
        <f t="shared" si="4"/>
        <v>0</v>
      </c>
    </row>
    <row r="165" spans="1:17" ht="12.75">
      <c r="A165" s="38" t="s">
        <v>165</v>
      </c>
      <c r="B165" s="79"/>
      <c r="C165" s="79"/>
      <c r="D165" s="79"/>
      <c r="E165" s="79"/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33">
        <f t="shared" si="4"/>
        <v>0</v>
      </c>
    </row>
    <row r="166" spans="1:17" ht="12.75">
      <c r="A166" s="38" t="s">
        <v>166</v>
      </c>
      <c r="B166" s="80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33">
        <f t="shared" si="4"/>
        <v>0</v>
      </c>
    </row>
    <row r="167" spans="1:17" ht="12.75">
      <c r="A167" s="38" t="s">
        <v>168</v>
      </c>
      <c r="B167" s="79"/>
      <c r="C167" s="79"/>
      <c r="D167" s="79"/>
      <c r="E167" s="79"/>
      <c r="F167" s="79"/>
      <c r="G167" s="79"/>
      <c r="H167" s="79"/>
      <c r="I167" s="79"/>
      <c r="J167" s="79"/>
      <c r="K167" s="79">
        <v>0.01</v>
      </c>
      <c r="L167" s="79"/>
      <c r="M167" s="79"/>
      <c r="N167" s="79"/>
      <c r="O167" s="79"/>
      <c r="P167" s="79"/>
      <c r="Q167" s="33">
        <f t="shared" si="4"/>
        <v>0</v>
      </c>
    </row>
    <row r="168" spans="1:17" ht="12.75">
      <c r="A168" s="38" t="s">
        <v>169</v>
      </c>
      <c r="B168" s="80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33">
        <f t="shared" si="4"/>
        <v>0</v>
      </c>
    </row>
    <row r="169" spans="1:17" ht="12.75">
      <c r="A169" s="38" t="s">
        <v>67</v>
      </c>
      <c r="B169" s="79"/>
      <c r="C169" s="79"/>
      <c r="D169" s="79"/>
      <c r="E169" s="79"/>
      <c r="F169" s="79"/>
      <c r="G169" s="79"/>
      <c r="H169" s="79"/>
      <c r="I169" s="79"/>
      <c r="J169" s="79"/>
      <c r="K169" s="79"/>
      <c r="L169" s="79"/>
      <c r="M169" s="79"/>
      <c r="N169" s="79"/>
      <c r="O169" s="79"/>
      <c r="P169" s="79"/>
      <c r="Q169" s="33">
        <f aca="true" t="shared" si="5" ref="Q169:Q191">SUM(L169:P169)</f>
        <v>0</v>
      </c>
    </row>
    <row r="170" spans="1:17" ht="12.75">
      <c r="A170" s="38" t="s">
        <v>170</v>
      </c>
      <c r="B170" s="79"/>
      <c r="C170" s="79"/>
      <c r="D170" s="79"/>
      <c r="E170" s="79"/>
      <c r="F170" s="79"/>
      <c r="G170" s="79"/>
      <c r="H170" s="79"/>
      <c r="I170" s="79"/>
      <c r="J170" s="79"/>
      <c r="K170" s="79"/>
      <c r="L170" s="79"/>
      <c r="M170" s="79"/>
      <c r="N170" s="79"/>
      <c r="O170" s="79"/>
      <c r="P170" s="79"/>
      <c r="Q170" s="33">
        <f t="shared" si="5"/>
        <v>0</v>
      </c>
    </row>
    <row r="171" spans="1:17" ht="12.75">
      <c r="A171" s="38" t="s">
        <v>173</v>
      </c>
      <c r="B171" s="79"/>
      <c r="C171" s="79"/>
      <c r="D171" s="79"/>
      <c r="E171" s="79"/>
      <c r="F171" s="79"/>
      <c r="G171" s="79"/>
      <c r="H171" s="79"/>
      <c r="I171" s="79"/>
      <c r="J171" s="79"/>
      <c r="K171" s="79"/>
      <c r="L171" s="79"/>
      <c r="M171" s="79"/>
      <c r="N171" s="79"/>
      <c r="O171" s="79"/>
      <c r="P171" s="79"/>
      <c r="Q171" s="33">
        <f t="shared" si="5"/>
        <v>0</v>
      </c>
    </row>
    <row r="172" spans="1:17" ht="12.75">
      <c r="A172" s="38" t="s">
        <v>174</v>
      </c>
      <c r="B172" s="79"/>
      <c r="C172" s="79"/>
      <c r="D172" s="79"/>
      <c r="E172" s="79"/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33">
        <f t="shared" si="5"/>
        <v>0</v>
      </c>
    </row>
    <row r="173" spans="1:17" ht="12.75">
      <c r="A173" s="73" t="s">
        <v>175</v>
      </c>
      <c r="B173" s="80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33">
        <f t="shared" si="5"/>
        <v>0</v>
      </c>
    </row>
    <row r="174" spans="1:17" ht="12.75">
      <c r="A174" s="73" t="s">
        <v>178</v>
      </c>
      <c r="B174" s="79"/>
      <c r="C174" s="79"/>
      <c r="D174" s="79"/>
      <c r="E174" s="79"/>
      <c r="F174" s="79"/>
      <c r="G174" s="79"/>
      <c r="H174" s="79"/>
      <c r="I174" s="79"/>
      <c r="J174" s="79"/>
      <c r="K174" s="79"/>
      <c r="L174" s="79"/>
      <c r="M174" s="79"/>
      <c r="N174" s="79"/>
      <c r="O174" s="79"/>
      <c r="P174" s="79"/>
      <c r="Q174" s="33">
        <f t="shared" si="5"/>
        <v>0</v>
      </c>
    </row>
    <row r="175" spans="1:17" ht="12.75">
      <c r="A175" s="73" t="s">
        <v>70</v>
      </c>
      <c r="B175" s="80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33">
        <f t="shared" si="5"/>
        <v>0</v>
      </c>
    </row>
    <row r="176" spans="1:17" ht="12.75">
      <c r="A176" s="73" t="s">
        <v>180</v>
      </c>
      <c r="B176" s="80"/>
      <c r="C176" s="80"/>
      <c r="D176" s="80"/>
      <c r="E176" s="80"/>
      <c r="F176" s="80">
        <v>0.01</v>
      </c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33">
        <f t="shared" si="5"/>
        <v>0</v>
      </c>
    </row>
    <row r="177" spans="1:17" ht="12.75">
      <c r="A177" s="73" t="s">
        <v>181</v>
      </c>
      <c r="B177" s="79"/>
      <c r="C177" s="79"/>
      <c r="D177" s="79"/>
      <c r="E177" s="79"/>
      <c r="F177" s="79"/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33">
        <f t="shared" si="5"/>
        <v>0</v>
      </c>
    </row>
    <row r="178" spans="1:17" ht="12.75">
      <c r="A178" s="73" t="s">
        <v>182</v>
      </c>
      <c r="B178" s="80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33">
        <f t="shared" si="5"/>
        <v>0</v>
      </c>
    </row>
    <row r="179" spans="1:17" ht="12.75">
      <c r="A179" s="73" t="s">
        <v>183</v>
      </c>
      <c r="B179" s="79"/>
      <c r="C179" s="79"/>
      <c r="D179" s="79"/>
      <c r="E179" s="79"/>
      <c r="F179" s="79"/>
      <c r="G179" s="79"/>
      <c r="H179" s="79"/>
      <c r="I179" s="79"/>
      <c r="J179" s="79"/>
      <c r="K179" s="79"/>
      <c r="L179" s="79"/>
      <c r="M179" s="79"/>
      <c r="N179" s="79"/>
      <c r="O179" s="79"/>
      <c r="P179" s="79"/>
      <c r="Q179" s="33">
        <f t="shared" si="5"/>
        <v>0</v>
      </c>
    </row>
    <row r="180" spans="1:17" ht="12.75">
      <c r="A180" s="73" t="s">
        <v>184</v>
      </c>
      <c r="B180" s="80"/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33">
        <f t="shared" si="5"/>
        <v>0</v>
      </c>
    </row>
    <row r="181" spans="1:17" ht="12.75">
      <c r="A181" s="73" t="s">
        <v>185</v>
      </c>
      <c r="B181" s="79"/>
      <c r="C181" s="79"/>
      <c r="D181" s="79"/>
      <c r="E181" s="79"/>
      <c r="F181" s="79"/>
      <c r="G181" s="79"/>
      <c r="H181" s="79"/>
      <c r="I181" s="79"/>
      <c r="J181" s="79"/>
      <c r="K181" s="79"/>
      <c r="L181" s="79"/>
      <c r="M181" s="79"/>
      <c r="N181" s="79"/>
      <c r="O181" s="79"/>
      <c r="P181" s="79"/>
      <c r="Q181" s="33">
        <f t="shared" si="5"/>
        <v>0</v>
      </c>
    </row>
    <row r="182" spans="1:17" ht="12.75">
      <c r="A182" s="73" t="s">
        <v>186</v>
      </c>
      <c r="B182" s="79"/>
      <c r="C182" s="79"/>
      <c r="D182" s="79"/>
      <c r="E182" s="79"/>
      <c r="F182" s="79"/>
      <c r="G182" s="79"/>
      <c r="H182" s="79"/>
      <c r="I182" s="79"/>
      <c r="J182" s="79"/>
      <c r="K182" s="79"/>
      <c r="L182" s="79"/>
      <c r="M182" s="79"/>
      <c r="N182" s="79"/>
      <c r="O182" s="79"/>
      <c r="P182" s="79"/>
      <c r="Q182" s="33">
        <f t="shared" si="5"/>
        <v>0</v>
      </c>
    </row>
    <row r="183" spans="1:17" ht="12.75">
      <c r="A183" s="73" t="s">
        <v>190</v>
      </c>
      <c r="B183" s="79"/>
      <c r="C183" s="79"/>
      <c r="D183" s="79"/>
      <c r="E183" s="79"/>
      <c r="F183" s="79"/>
      <c r="G183" s="79"/>
      <c r="H183" s="79"/>
      <c r="I183" s="79"/>
      <c r="J183" s="79"/>
      <c r="K183" s="79"/>
      <c r="L183" s="79"/>
      <c r="M183" s="79"/>
      <c r="N183" s="79"/>
      <c r="O183" s="79"/>
      <c r="P183" s="79"/>
      <c r="Q183" s="33">
        <f t="shared" si="5"/>
        <v>0</v>
      </c>
    </row>
    <row r="184" spans="1:17" ht="12.75">
      <c r="A184" s="73" t="s">
        <v>191</v>
      </c>
      <c r="B184" s="80"/>
      <c r="C184" s="80"/>
      <c r="D184" s="80"/>
      <c r="E184" s="80">
        <v>0.01</v>
      </c>
      <c r="F184" s="80">
        <v>0.01</v>
      </c>
      <c r="G184" s="80"/>
      <c r="H184" s="80"/>
      <c r="I184" s="80">
        <v>0.02</v>
      </c>
      <c r="J184" s="80"/>
      <c r="K184" s="80"/>
      <c r="L184" s="80"/>
      <c r="M184" s="80"/>
      <c r="N184" s="80"/>
      <c r="O184" s="80"/>
      <c r="P184" s="80"/>
      <c r="Q184" s="33">
        <f t="shared" si="5"/>
        <v>0</v>
      </c>
    </row>
    <row r="185" spans="1:17" ht="12.75">
      <c r="A185" s="73" t="s">
        <v>192</v>
      </c>
      <c r="B185" s="79"/>
      <c r="C185" s="79">
        <v>0.06</v>
      </c>
      <c r="D185" s="79"/>
      <c r="E185" s="79"/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33">
        <f t="shared" si="5"/>
        <v>0</v>
      </c>
    </row>
    <row r="186" spans="1:17" ht="12.75">
      <c r="A186" s="73" t="s">
        <v>195</v>
      </c>
      <c r="B186" s="80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33">
        <f t="shared" si="5"/>
        <v>0</v>
      </c>
    </row>
    <row r="187" spans="1:17" ht="12.75">
      <c r="A187" s="73" t="s">
        <v>196</v>
      </c>
      <c r="B187" s="79"/>
      <c r="C187" s="79"/>
      <c r="D187" s="79"/>
      <c r="E187" s="79"/>
      <c r="F187" s="79"/>
      <c r="G187" s="79"/>
      <c r="H187" s="79"/>
      <c r="I187" s="79"/>
      <c r="J187" s="79"/>
      <c r="K187" s="79"/>
      <c r="L187" s="79"/>
      <c r="M187" s="79"/>
      <c r="N187" s="79"/>
      <c r="O187" s="79"/>
      <c r="P187" s="79"/>
      <c r="Q187" s="33">
        <f t="shared" si="5"/>
        <v>0</v>
      </c>
    </row>
    <row r="188" spans="1:17" ht="12.75">
      <c r="A188" s="73" t="s">
        <v>197</v>
      </c>
      <c r="B188" s="80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33">
        <f t="shared" si="5"/>
        <v>0</v>
      </c>
    </row>
    <row r="189" spans="1:17" ht="12.75">
      <c r="A189" s="73" t="s">
        <v>199</v>
      </c>
      <c r="B189" s="80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33">
        <f t="shared" si="5"/>
        <v>0</v>
      </c>
    </row>
    <row r="190" spans="1:17" ht="12.75">
      <c r="A190" s="73" t="s">
        <v>201</v>
      </c>
      <c r="B190" s="79"/>
      <c r="C190" s="79"/>
      <c r="D190" s="79"/>
      <c r="E190" s="79"/>
      <c r="F190" s="79"/>
      <c r="G190" s="79"/>
      <c r="H190" s="79"/>
      <c r="I190" s="79"/>
      <c r="J190" s="79"/>
      <c r="K190" s="79"/>
      <c r="L190" s="79"/>
      <c r="M190" s="79"/>
      <c r="N190" s="79"/>
      <c r="O190" s="79"/>
      <c r="P190" s="79"/>
      <c r="Q190" s="33">
        <f t="shared" si="5"/>
        <v>0</v>
      </c>
    </row>
    <row r="191" spans="1:17" ht="12.75">
      <c r="A191" s="73" t="s">
        <v>202</v>
      </c>
      <c r="B191" s="79"/>
      <c r="C191" s="79"/>
      <c r="D191" s="79"/>
      <c r="E191" s="79"/>
      <c r="F191" s="79"/>
      <c r="G191" s="79"/>
      <c r="H191" s="79"/>
      <c r="I191" s="79"/>
      <c r="J191" s="79"/>
      <c r="K191" s="79"/>
      <c r="L191" s="79"/>
      <c r="M191" s="79"/>
      <c r="N191" s="79"/>
      <c r="O191" s="79"/>
      <c r="P191" s="79"/>
      <c r="Q191" s="33">
        <f t="shared" si="5"/>
        <v>0</v>
      </c>
    </row>
  </sheetData>
  <sheetProtection/>
  <mergeCells count="4">
    <mergeCell ref="B6:P6"/>
    <mergeCell ref="B3:P3"/>
    <mergeCell ref="B4:P4"/>
    <mergeCell ref="B5:P5"/>
  </mergeCells>
  <hyperlinks>
    <hyperlink ref="B5" r:id="rId1" tooltip="Click once to display linked information. Click and hold to select this cell." display="http://stats.oecd.org/OECDStat_Metadata/ShowMetadata.ashx?Dataset=TABLE2A&amp;Coords=[AIDTYPE].[216]&amp;ShowOnWeb=true&amp;Lang=en"/>
    <hyperlink ref="L7" r:id="rId2" tooltip="Click once to display linked information. Click and hold to select this cell." display="http://stats.oecd.org/OECDStat_Metadata/ShowMetadata.ashx?Dataset=TABLE2A&amp;Coords=[TIME].[2005]&amp;ShowOnWeb=true&amp;Lang=en"/>
  </hyperlinks>
  <printOptions/>
  <pageMargins left="0.75" right="0.75" top="1" bottom="1" header="0.5" footer="0.5"/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0">
      <selection activeCell="R26" sqref="R26"/>
    </sheetView>
  </sheetViews>
  <sheetFormatPr defaultColWidth="9.140625" defaultRowHeight="15"/>
  <cols>
    <col min="1" max="1" width="17.7109375" style="0" customWidth="1"/>
  </cols>
  <sheetData>
    <row r="1" spans="1:11" ht="29.25" customHeight="1">
      <c r="A1" s="10" t="s">
        <v>217</v>
      </c>
      <c r="K1" s="10" t="s">
        <v>217</v>
      </c>
    </row>
    <row r="2" spans="1:17" ht="15">
      <c r="A2" s="151" t="s">
        <v>218</v>
      </c>
      <c r="B2" s="174"/>
      <c r="C2" s="152"/>
      <c r="D2" s="140" t="s">
        <v>219</v>
      </c>
      <c r="E2" s="141"/>
      <c r="F2" s="141"/>
      <c r="G2" s="141"/>
      <c r="H2" s="142"/>
      <c r="K2" s="151" t="s">
        <v>218</v>
      </c>
      <c r="L2" s="174"/>
      <c r="M2" s="152"/>
      <c r="N2" s="140" t="s">
        <v>219</v>
      </c>
      <c r="O2" s="141"/>
      <c r="P2" s="141"/>
      <c r="Q2" s="142"/>
    </row>
    <row r="3" spans="1:17" ht="15">
      <c r="A3" s="151" t="s">
        <v>98</v>
      </c>
      <c r="B3" s="174"/>
      <c r="C3" s="152"/>
      <c r="D3" s="140" t="s">
        <v>220</v>
      </c>
      <c r="E3" s="141"/>
      <c r="F3" s="141"/>
      <c r="G3" s="141"/>
      <c r="H3" s="142"/>
      <c r="K3" s="151" t="s">
        <v>98</v>
      </c>
      <c r="L3" s="174"/>
      <c r="M3" s="152"/>
      <c r="N3" s="140" t="s">
        <v>220</v>
      </c>
      <c r="O3" s="141"/>
      <c r="P3" s="141"/>
      <c r="Q3" s="142"/>
    </row>
    <row r="4" spans="1:17" ht="15">
      <c r="A4" s="151" t="s">
        <v>221</v>
      </c>
      <c r="B4" s="174"/>
      <c r="C4" s="152"/>
      <c r="D4" s="140" t="s">
        <v>220</v>
      </c>
      <c r="E4" s="141"/>
      <c r="F4" s="141"/>
      <c r="G4" s="141"/>
      <c r="H4" s="142"/>
      <c r="K4" s="151" t="s">
        <v>221</v>
      </c>
      <c r="L4" s="174"/>
      <c r="M4" s="152"/>
      <c r="N4" s="140" t="s">
        <v>220</v>
      </c>
      <c r="O4" s="141"/>
      <c r="P4" s="141"/>
      <c r="Q4" s="142"/>
    </row>
    <row r="5" spans="1:17" ht="15">
      <c r="A5" s="151" t="s">
        <v>222</v>
      </c>
      <c r="B5" s="174"/>
      <c r="C5" s="152"/>
      <c r="D5" s="140" t="s">
        <v>220</v>
      </c>
      <c r="E5" s="141"/>
      <c r="F5" s="141"/>
      <c r="G5" s="141"/>
      <c r="H5" s="142"/>
      <c r="K5" s="151" t="s">
        <v>222</v>
      </c>
      <c r="L5" s="174"/>
      <c r="M5" s="152"/>
      <c r="N5" s="140" t="s">
        <v>220</v>
      </c>
      <c r="O5" s="141"/>
      <c r="P5" s="141"/>
      <c r="Q5" s="142"/>
    </row>
    <row r="6" spans="1:17" ht="15">
      <c r="A6" s="151" t="s">
        <v>223</v>
      </c>
      <c r="B6" s="174"/>
      <c r="C6" s="152"/>
      <c r="D6" s="140" t="s">
        <v>427</v>
      </c>
      <c r="E6" s="141"/>
      <c r="F6" s="141"/>
      <c r="G6" s="141"/>
      <c r="H6" s="142"/>
      <c r="K6" s="151" t="s">
        <v>223</v>
      </c>
      <c r="L6" s="174"/>
      <c r="M6" s="152"/>
      <c r="N6" s="140" t="s">
        <v>427</v>
      </c>
      <c r="O6" s="141"/>
      <c r="P6" s="141"/>
      <c r="Q6" s="142"/>
    </row>
    <row r="7" spans="1:17" ht="15">
      <c r="A7" s="151" t="s">
        <v>225</v>
      </c>
      <c r="B7" s="174"/>
      <c r="C7" s="152"/>
      <c r="D7" s="140" t="s">
        <v>220</v>
      </c>
      <c r="E7" s="141"/>
      <c r="F7" s="141"/>
      <c r="G7" s="141"/>
      <c r="H7" s="142"/>
      <c r="K7" s="151" t="s">
        <v>225</v>
      </c>
      <c r="L7" s="174"/>
      <c r="M7" s="152"/>
      <c r="N7" s="140" t="s">
        <v>220</v>
      </c>
      <c r="O7" s="141"/>
      <c r="P7" s="141"/>
      <c r="Q7" s="142"/>
    </row>
    <row r="8" spans="1:17" ht="15">
      <c r="A8" s="151" t="s">
        <v>226</v>
      </c>
      <c r="B8" s="174"/>
      <c r="C8" s="152"/>
      <c r="D8" s="140" t="s">
        <v>220</v>
      </c>
      <c r="E8" s="141"/>
      <c r="F8" s="141"/>
      <c r="G8" s="141"/>
      <c r="H8" s="142"/>
      <c r="K8" s="151" t="s">
        <v>226</v>
      </c>
      <c r="L8" s="174"/>
      <c r="M8" s="152"/>
      <c r="N8" s="140" t="s">
        <v>220</v>
      </c>
      <c r="O8" s="141"/>
      <c r="P8" s="141"/>
      <c r="Q8" s="142"/>
    </row>
    <row r="9" spans="1:17" ht="15">
      <c r="A9" s="151" t="s">
        <v>227</v>
      </c>
      <c r="B9" s="174"/>
      <c r="C9" s="152"/>
      <c r="D9" s="140" t="s">
        <v>220</v>
      </c>
      <c r="E9" s="141"/>
      <c r="F9" s="141"/>
      <c r="G9" s="141"/>
      <c r="H9" s="142"/>
      <c r="K9" s="151" t="s">
        <v>227</v>
      </c>
      <c r="L9" s="174"/>
      <c r="M9" s="152"/>
      <c r="N9" s="140" t="s">
        <v>220</v>
      </c>
      <c r="O9" s="141"/>
      <c r="P9" s="141"/>
      <c r="Q9" s="142"/>
    </row>
    <row r="10" spans="1:17" ht="15">
      <c r="A10" s="151" t="s">
        <v>76</v>
      </c>
      <c r="B10" s="174"/>
      <c r="C10" s="152"/>
      <c r="D10" s="143" t="s">
        <v>356</v>
      </c>
      <c r="E10" s="144"/>
      <c r="F10" s="144"/>
      <c r="G10" s="144"/>
      <c r="H10" s="145"/>
      <c r="K10" s="151" t="s">
        <v>232</v>
      </c>
      <c r="L10" s="174"/>
      <c r="M10" s="152"/>
      <c r="N10" s="140" t="s">
        <v>224</v>
      </c>
      <c r="O10" s="141"/>
      <c r="P10" s="141"/>
      <c r="Q10" s="142"/>
    </row>
    <row r="11" spans="1:17" ht="15">
      <c r="A11" s="151" t="s">
        <v>232</v>
      </c>
      <c r="B11" s="174"/>
      <c r="C11" s="152"/>
      <c r="D11" s="140" t="s">
        <v>224</v>
      </c>
      <c r="E11" s="141"/>
      <c r="F11" s="141"/>
      <c r="G11" s="141"/>
      <c r="H11" s="142"/>
      <c r="K11" s="151" t="s">
        <v>229</v>
      </c>
      <c r="L11" s="174"/>
      <c r="M11" s="152"/>
      <c r="N11" s="140" t="s">
        <v>230</v>
      </c>
      <c r="O11" s="141"/>
      <c r="P11" s="141"/>
      <c r="Q11" s="142"/>
    </row>
    <row r="12" spans="1:17" ht="15">
      <c r="A12" s="151" t="s">
        <v>229</v>
      </c>
      <c r="B12" s="174"/>
      <c r="C12" s="152"/>
      <c r="D12" s="140" t="s">
        <v>230</v>
      </c>
      <c r="E12" s="141"/>
      <c r="F12" s="141"/>
      <c r="G12" s="141"/>
      <c r="H12" s="142"/>
      <c r="K12" s="151" t="s">
        <v>76</v>
      </c>
      <c r="L12" s="174"/>
      <c r="M12" s="152"/>
      <c r="N12" s="140" t="s">
        <v>220</v>
      </c>
      <c r="O12" s="141"/>
      <c r="P12" s="141"/>
      <c r="Q12" s="142"/>
    </row>
    <row r="13" spans="1:17" ht="15">
      <c r="A13" s="153" t="s">
        <v>83</v>
      </c>
      <c r="B13" s="180"/>
      <c r="C13" s="154"/>
      <c r="D13" s="59" t="s">
        <v>94</v>
      </c>
      <c r="E13" s="59" t="s">
        <v>95</v>
      </c>
      <c r="F13" s="59" t="s">
        <v>96</v>
      </c>
      <c r="G13" s="59" t="s">
        <v>97</v>
      </c>
      <c r="H13" s="59" t="s">
        <v>231</v>
      </c>
      <c r="K13" s="153" t="s">
        <v>83</v>
      </c>
      <c r="L13" s="180"/>
      <c r="M13" s="154"/>
      <c r="N13" s="59" t="s">
        <v>95</v>
      </c>
      <c r="O13" s="59" t="s">
        <v>96</v>
      </c>
      <c r="P13" s="59" t="s">
        <v>97</v>
      </c>
      <c r="Q13" s="59" t="s">
        <v>231</v>
      </c>
    </row>
    <row r="14" spans="1:17" ht="15">
      <c r="A14" s="181" t="s">
        <v>228</v>
      </c>
      <c r="B14" s="182"/>
      <c r="C14" s="6" t="s">
        <v>99</v>
      </c>
      <c r="D14" s="6" t="s">
        <v>99</v>
      </c>
      <c r="E14" s="6" t="s">
        <v>99</v>
      </c>
      <c r="F14" s="6" t="s">
        <v>99</v>
      </c>
      <c r="G14" s="6" t="s">
        <v>99</v>
      </c>
      <c r="H14" s="6" t="s">
        <v>99</v>
      </c>
      <c r="K14" s="181" t="s">
        <v>228</v>
      </c>
      <c r="L14" s="182"/>
      <c r="M14" s="6" t="s">
        <v>99</v>
      </c>
      <c r="N14" s="6" t="s">
        <v>99</v>
      </c>
      <c r="O14" s="6" t="s">
        <v>99</v>
      </c>
      <c r="P14" s="6" t="s">
        <v>99</v>
      </c>
      <c r="Q14" s="6" t="s">
        <v>99</v>
      </c>
    </row>
    <row r="15" spans="1:17" ht="15">
      <c r="A15" s="175" t="s">
        <v>220</v>
      </c>
      <c r="B15" s="176"/>
      <c r="C15" s="6" t="s">
        <v>99</v>
      </c>
      <c r="D15" s="61">
        <v>381.94679044</v>
      </c>
      <c r="E15" s="61">
        <v>424.87785871</v>
      </c>
      <c r="F15" s="61">
        <v>298.06315405</v>
      </c>
      <c r="G15" s="61">
        <v>302.92445555</v>
      </c>
      <c r="H15" s="61">
        <v>378.98662433</v>
      </c>
      <c r="K15" s="175" t="s">
        <v>220</v>
      </c>
      <c r="L15" s="176"/>
      <c r="M15" s="6" t="s">
        <v>99</v>
      </c>
      <c r="N15" s="61">
        <v>9238.97324196624</v>
      </c>
      <c r="O15" s="61">
        <v>8621.46811789561</v>
      </c>
      <c r="P15" s="61">
        <v>11137.9472116509</v>
      </c>
      <c r="Q15" s="61">
        <v>11083.8370110159</v>
      </c>
    </row>
    <row r="16" spans="1:17" ht="21">
      <c r="A16" s="177" t="s">
        <v>220</v>
      </c>
      <c r="B16" s="7" t="s">
        <v>256</v>
      </c>
      <c r="C16" s="6" t="s">
        <v>99</v>
      </c>
      <c r="D16" s="62">
        <v>32.17953376</v>
      </c>
      <c r="E16" s="62">
        <v>184.93439027</v>
      </c>
      <c r="F16" s="62">
        <v>136.52027415</v>
      </c>
      <c r="G16" s="62">
        <v>74.56083706</v>
      </c>
      <c r="H16" s="62">
        <v>128.29007808</v>
      </c>
      <c r="J16" s="46"/>
      <c r="K16" s="177" t="s">
        <v>220</v>
      </c>
      <c r="L16" s="7" t="s">
        <v>256</v>
      </c>
      <c r="M16" s="6" t="s">
        <v>99</v>
      </c>
      <c r="N16" s="62">
        <v>1721.43323278</v>
      </c>
      <c r="O16" s="62">
        <v>1296.54889727967</v>
      </c>
      <c r="P16" s="62">
        <v>1748.39741400851</v>
      </c>
      <c r="Q16" s="62">
        <v>1021.031860444</v>
      </c>
    </row>
    <row r="17" spans="1:17" ht="31.5">
      <c r="A17" s="178"/>
      <c r="B17" s="7" t="s">
        <v>428</v>
      </c>
      <c r="C17" s="6" t="s">
        <v>99</v>
      </c>
      <c r="D17" s="61">
        <v>170.48220429</v>
      </c>
      <c r="E17" s="61">
        <v>100.16035462</v>
      </c>
      <c r="F17" s="61">
        <v>91.69787699</v>
      </c>
      <c r="G17" s="61">
        <v>111.72648732</v>
      </c>
      <c r="H17" s="61">
        <v>112.20575101</v>
      </c>
      <c r="J17" s="46"/>
      <c r="K17" s="178"/>
      <c r="L17" s="7" t="s">
        <v>428</v>
      </c>
      <c r="M17" s="6" t="s">
        <v>99</v>
      </c>
      <c r="N17" s="61">
        <v>1514.97557301</v>
      </c>
      <c r="O17" s="61">
        <v>2368.19298607027</v>
      </c>
      <c r="P17" s="61">
        <v>2801.58312739067</v>
      </c>
      <c r="Q17" s="61">
        <v>3171.89536773867</v>
      </c>
    </row>
    <row r="18" spans="1:17" ht="42">
      <c r="A18" s="178"/>
      <c r="B18" s="7" t="s">
        <v>429</v>
      </c>
      <c r="C18" s="6" t="s">
        <v>99</v>
      </c>
      <c r="D18" s="62"/>
      <c r="E18" s="62"/>
      <c r="F18" s="62"/>
      <c r="G18" s="62"/>
      <c r="H18" s="62"/>
      <c r="J18" s="46"/>
      <c r="K18" s="178"/>
      <c r="L18" s="7" t="s">
        <v>429</v>
      </c>
      <c r="M18" s="6" t="s">
        <v>99</v>
      </c>
      <c r="N18" s="62">
        <v>0.63456661</v>
      </c>
      <c r="O18" s="62"/>
      <c r="P18" s="62">
        <v>0.88706188</v>
      </c>
      <c r="Q18" s="62">
        <v>0.33611045</v>
      </c>
    </row>
    <row r="19" spans="1:17" ht="42">
      <c r="A19" s="178"/>
      <c r="B19" s="7" t="s">
        <v>430</v>
      </c>
      <c r="C19" s="6" t="s">
        <v>99</v>
      </c>
      <c r="D19" s="61">
        <v>94.99142667</v>
      </c>
      <c r="E19" s="61">
        <v>133.90784874</v>
      </c>
      <c r="F19" s="61">
        <v>68.1641209</v>
      </c>
      <c r="G19" s="61">
        <v>115.01717217</v>
      </c>
      <c r="H19" s="61">
        <v>137.66714637</v>
      </c>
      <c r="K19" s="178"/>
      <c r="L19" s="7" t="s">
        <v>430</v>
      </c>
      <c r="M19" s="6" t="s">
        <v>99</v>
      </c>
      <c r="N19" s="61">
        <v>3653.75956898</v>
      </c>
      <c r="O19" s="61">
        <v>3869.12676472567</v>
      </c>
      <c r="P19" s="61">
        <v>6015.61214722175</v>
      </c>
      <c r="Q19" s="61">
        <v>6356.63922648183</v>
      </c>
    </row>
    <row r="20" spans="1:17" ht="15">
      <c r="A20" s="178"/>
      <c r="B20" s="7" t="s">
        <v>257</v>
      </c>
      <c r="C20" s="6" t="s">
        <v>99</v>
      </c>
      <c r="D20" s="62">
        <v>0.00090001</v>
      </c>
      <c r="E20" s="62">
        <v>5.87526508</v>
      </c>
      <c r="F20" s="62">
        <v>1.68088201</v>
      </c>
      <c r="G20" s="62">
        <v>1.619959</v>
      </c>
      <c r="H20" s="62">
        <v>0.82364887</v>
      </c>
      <c r="J20" s="47"/>
      <c r="K20" s="178"/>
      <c r="L20" s="7" t="s">
        <v>257</v>
      </c>
      <c r="M20" s="6" t="s">
        <v>99</v>
      </c>
      <c r="N20" s="62">
        <v>444.17605795</v>
      </c>
      <c r="O20" s="62">
        <v>136.38566283</v>
      </c>
      <c r="P20" s="62">
        <v>278.61840479</v>
      </c>
      <c r="Q20" s="62">
        <v>290.284880311412</v>
      </c>
    </row>
    <row r="21" spans="1:17" ht="21">
      <c r="A21" s="179"/>
      <c r="B21" s="7" t="s">
        <v>258</v>
      </c>
      <c r="C21" s="6" t="s">
        <v>99</v>
      </c>
      <c r="D21" s="61">
        <v>84.29272571</v>
      </c>
      <c r="E21" s="61"/>
      <c r="F21" s="61"/>
      <c r="G21" s="61"/>
      <c r="H21" s="61"/>
      <c r="K21" s="179"/>
      <c r="L21" s="7" t="s">
        <v>258</v>
      </c>
      <c r="M21" s="6" t="s">
        <v>99</v>
      </c>
      <c r="N21" s="61">
        <v>1903.99424263624</v>
      </c>
      <c r="O21" s="61">
        <v>951.21380699</v>
      </c>
      <c r="P21" s="61">
        <v>292.84905636</v>
      </c>
      <c r="Q21" s="61">
        <v>243.64956559</v>
      </c>
    </row>
    <row r="22" spans="1:11" ht="15">
      <c r="A22" s="16" t="s">
        <v>431</v>
      </c>
      <c r="K22" s="16" t="s">
        <v>442</v>
      </c>
    </row>
    <row r="24" spans="14:17" ht="15">
      <c r="N24" s="59" t="s">
        <v>95</v>
      </c>
      <c r="O24" s="59" t="s">
        <v>96</v>
      </c>
      <c r="P24" s="59" t="s">
        <v>97</v>
      </c>
      <c r="Q24" s="59" t="s">
        <v>231</v>
      </c>
    </row>
    <row r="25" spans="12:18" ht="21">
      <c r="L25" s="7" t="s">
        <v>256</v>
      </c>
      <c r="N25" s="183">
        <f>N16/$N$15</f>
        <v>0.1863230023181282</v>
      </c>
      <c r="O25" s="183">
        <f>O16/$O$15</f>
        <v>0.1503860919683063</v>
      </c>
      <c r="P25" s="183">
        <f>P16/$P$15</f>
        <v>0.15697662960546185</v>
      </c>
      <c r="Q25" s="183">
        <f>Q16/$Q$15</f>
        <v>0.09211898906752476</v>
      </c>
      <c r="R25" s="51">
        <f>AVERAGE(N25:Q250)</f>
        <v>0.16666666666666685</v>
      </c>
    </row>
    <row r="26" spans="12:17" ht="31.5">
      <c r="L26" s="7" t="s">
        <v>428</v>
      </c>
      <c r="N26" s="183">
        <f>N17/$N$15</f>
        <v>0.1639766165929043</v>
      </c>
      <c r="O26" s="183">
        <f>O17/$O$15</f>
        <v>0.2746855818157703</v>
      </c>
      <c r="P26" s="183">
        <f>P17/$P$15</f>
        <v>0.25153496188777597</v>
      </c>
      <c r="Q26" s="183">
        <f>Q17/$Q$15</f>
        <v>0.2861730431967031</v>
      </c>
    </row>
    <row r="27" spans="12:17" ht="42">
      <c r="L27" s="7" t="s">
        <v>429</v>
      </c>
      <c r="N27" s="183">
        <f>N18/$N$15</f>
        <v>6.868367224158683E-05</v>
      </c>
      <c r="O27" s="183">
        <f>O18/$O$15</f>
        <v>0</v>
      </c>
      <c r="P27" s="183">
        <f>P18/$P$15</f>
        <v>7.964321101038123E-05</v>
      </c>
      <c r="Q27" s="183">
        <f>Q18/$Q$15</f>
        <v>3.0324376807954657E-05</v>
      </c>
    </row>
    <row r="28" spans="12:17" ht="42">
      <c r="L28" s="7" t="s">
        <v>430</v>
      </c>
      <c r="N28" s="183">
        <f>N19/$N$15</f>
        <v>0.3954724700774657</v>
      </c>
      <c r="O28" s="183">
        <f>O19/$O$15</f>
        <v>0.4487781792864849</v>
      </c>
      <c r="P28" s="183">
        <f>P19/$P$15</f>
        <v>0.5401006157516254</v>
      </c>
      <c r="Q28" s="183">
        <f>Q19/$Q$15</f>
        <v>0.573505296059853</v>
      </c>
    </row>
    <row r="29" spans="12:17" ht="15">
      <c r="L29" s="7" t="s">
        <v>257</v>
      </c>
      <c r="N29" s="183">
        <f>N20/$N$15</f>
        <v>0.04807634423405586</v>
      </c>
      <c r="O29" s="183">
        <f>O20/$O$15</f>
        <v>0.015819308378222013</v>
      </c>
      <c r="P29" s="183">
        <f>P20/$P$15</f>
        <v>0.02501523840035352</v>
      </c>
      <c r="Q29" s="183">
        <f>Q20/$Q$15</f>
        <v>0.026189926829752765</v>
      </c>
    </row>
    <row r="30" spans="12:17" ht="21">
      <c r="L30" s="7" t="s">
        <v>258</v>
      </c>
      <c r="N30" s="183">
        <f>N21/$N$15</f>
        <v>0.2060828831052044</v>
      </c>
      <c r="O30" s="183">
        <f>O21/$O$15</f>
        <v>0.11033083855121638</v>
      </c>
      <c r="P30" s="183">
        <f>P21/$P$15</f>
        <v>0.026292911143775573</v>
      </c>
      <c r="Q30" s="183">
        <f>Q21/$Q$15</f>
        <v>0.02198242046935947</v>
      </c>
    </row>
  </sheetData>
  <sheetProtection/>
  <mergeCells count="52">
    <mergeCell ref="K12:M12"/>
    <mergeCell ref="N12:Q12"/>
    <mergeCell ref="K13:M13"/>
    <mergeCell ref="K14:L14"/>
    <mergeCell ref="K15:L15"/>
    <mergeCell ref="K16:K21"/>
    <mergeCell ref="K9:M9"/>
    <mergeCell ref="N9:Q9"/>
    <mergeCell ref="K10:M10"/>
    <mergeCell ref="N10:Q10"/>
    <mergeCell ref="K11:M11"/>
    <mergeCell ref="N11:Q11"/>
    <mergeCell ref="K6:M6"/>
    <mergeCell ref="N6:Q6"/>
    <mergeCell ref="K7:M7"/>
    <mergeCell ref="N7:Q7"/>
    <mergeCell ref="K8:M8"/>
    <mergeCell ref="N8:Q8"/>
    <mergeCell ref="K2:M2"/>
    <mergeCell ref="N2:Q2"/>
    <mergeCell ref="K3:M3"/>
    <mergeCell ref="N3:Q3"/>
    <mergeCell ref="K4:M4"/>
    <mergeCell ref="N4:Q4"/>
    <mergeCell ref="K5:M5"/>
    <mergeCell ref="N5:Q5"/>
    <mergeCell ref="A15:B15"/>
    <mergeCell ref="A16:A21"/>
    <mergeCell ref="A11:C11"/>
    <mergeCell ref="D11:H11"/>
    <mergeCell ref="A12:C12"/>
    <mergeCell ref="D12:H12"/>
    <mergeCell ref="A13:C13"/>
    <mergeCell ref="A14:B14"/>
    <mergeCell ref="A8:C8"/>
    <mergeCell ref="D8:H8"/>
    <mergeCell ref="A9:C9"/>
    <mergeCell ref="D9:H9"/>
    <mergeCell ref="A10:C10"/>
    <mergeCell ref="D10:H10"/>
    <mergeCell ref="A5:C5"/>
    <mergeCell ref="D5:H5"/>
    <mergeCell ref="A6:C6"/>
    <mergeCell ref="D6:H6"/>
    <mergeCell ref="A7:C7"/>
    <mergeCell ref="D7:H7"/>
    <mergeCell ref="A2:C2"/>
    <mergeCell ref="D2:H2"/>
    <mergeCell ref="A3:C3"/>
    <mergeCell ref="D3:H3"/>
    <mergeCell ref="A4:C4"/>
    <mergeCell ref="D4:H4"/>
  </mergeCells>
  <hyperlinks>
    <hyperlink ref="A1" r:id="rId1" tooltip="Click once to display linked information. Click and hold to select this cell." display="http://stats.oecd.org/OECDStat_Metadata/ShowMetadata.ashx?Dataset=CRSNEW&amp;ShowOnWeb=true&amp;Lang=en"/>
    <hyperlink ref="D10" r:id="rId2" tooltip="Click once to display linked information. Click and hold to select this cell." display="http://stats.oecd.org/OECDStat_Metadata/ShowMetadata.ashx?Dataset=CRSNEW&amp;Coords=[DON].[5]&amp;ShowOnWeb=true&amp;Lang=en"/>
    <hyperlink ref="A22" r:id="rId3" tooltip="Click once to display linked information. Click and hold to select this cell." display="http://stats.oecd.org/WBOS/index.aspx"/>
    <hyperlink ref="K1" r:id="rId4" tooltip="Click once to display linked information. Click and hold to select this cell." display="http://stats.oecd.org/OECDStat_Metadata/ShowMetadata.ashx?Dataset=CRSNEW&amp;ShowOnWeb=true&amp;Lang=en"/>
    <hyperlink ref="K22" r:id="rId5" tooltip="Click once to display linked information. Click and hold to select this cell." display="http://stats.oecd.org/WBOS/index.aspx"/>
  </hyperlink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selection activeCell="A4" sqref="A4:A21"/>
    </sheetView>
  </sheetViews>
  <sheetFormatPr defaultColWidth="9.140625" defaultRowHeight="15"/>
  <cols>
    <col min="1" max="1" width="73.421875" style="0" bestFit="1" customWidth="1"/>
  </cols>
  <sheetData>
    <row r="1" ht="15">
      <c r="A1" s="95" t="s">
        <v>433</v>
      </c>
    </row>
    <row r="2" spans="2:6" ht="15">
      <c r="B2" s="81" t="s">
        <v>341</v>
      </c>
      <c r="C2" s="81" t="s">
        <v>342</v>
      </c>
      <c r="D2" s="81" t="s">
        <v>267</v>
      </c>
      <c r="E2" s="81" t="s">
        <v>343</v>
      </c>
      <c r="F2" s="81" t="s">
        <v>344</v>
      </c>
    </row>
    <row r="3" spans="1:5" ht="15">
      <c r="A3" s="81" t="s">
        <v>397</v>
      </c>
      <c r="B3" t="s">
        <v>423</v>
      </c>
      <c r="E3" s="82"/>
    </row>
    <row r="4" spans="1:5" ht="15">
      <c r="A4" s="126" t="s">
        <v>401</v>
      </c>
      <c r="B4" s="2"/>
      <c r="C4" s="2">
        <f>'[8]core ha to eu constant'!$V$25</f>
        <v>336.4727657345917</v>
      </c>
      <c r="D4" s="2">
        <f aca="true" t="shared" si="0" ref="D4:D22">B4+C4</f>
        <v>336.4727657345917</v>
      </c>
      <c r="E4" s="85">
        <f aca="true" t="shared" si="1" ref="E4:E21">D4/$D$22</f>
        <v>0.4557279278139199</v>
      </c>
    </row>
    <row r="5" spans="1:5" ht="15">
      <c r="A5" s="47" t="s">
        <v>399</v>
      </c>
      <c r="B5" s="2">
        <v>66.51939022079702</v>
      </c>
      <c r="C5" s="2"/>
      <c r="D5" s="2">
        <f t="shared" si="0"/>
        <v>66.51939022079702</v>
      </c>
      <c r="E5" s="85">
        <f t="shared" si="1"/>
        <v>0.09009568366873857</v>
      </c>
    </row>
    <row r="6" spans="1:5" ht="15">
      <c r="A6" s="47" t="s">
        <v>417</v>
      </c>
      <c r="B6" s="2">
        <v>58.71596627454267</v>
      </c>
      <c r="C6" s="2"/>
      <c r="D6" s="2">
        <f t="shared" si="0"/>
        <v>58.71596627454267</v>
      </c>
      <c r="E6" s="85">
        <f t="shared" si="1"/>
        <v>0.07952651258852948</v>
      </c>
    </row>
    <row r="7" spans="1:5" ht="15">
      <c r="A7" s="47" t="s">
        <v>422</v>
      </c>
      <c r="B7" s="2">
        <v>58.095732978892144</v>
      </c>
      <c r="C7" s="2">
        <f>'[11]wfp oda constant (gha adj)'!$V$22</f>
        <v>0</v>
      </c>
      <c r="D7" s="2">
        <f t="shared" si="0"/>
        <v>58.095732978892144</v>
      </c>
      <c r="E7" s="85">
        <f t="shared" si="1"/>
        <v>0.07868645162855577</v>
      </c>
    </row>
    <row r="8" spans="1:5" ht="15">
      <c r="A8" s="47" t="s">
        <v>400</v>
      </c>
      <c r="B8" s="2">
        <v>54.21351390652572</v>
      </c>
      <c r="C8" s="2"/>
      <c r="D8" s="2">
        <f t="shared" si="0"/>
        <v>54.21351390652572</v>
      </c>
      <c r="E8" s="85">
        <f t="shared" si="1"/>
        <v>0.07342826780703128</v>
      </c>
    </row>
    <row r="9" spans="1:5" ht="15">
      <c r="A9" s="47" t="s">
        <v>339</v>
      </c>
      <c r="B9" s="2">
        <v>47.773107453560506</v>
      </c>
      <c r="C9" s="2"/>
      <c r="D9" s="2">
        <f t="shared" si="0"/>
        <v>47.773107453560506</v>
      </c>
      <c r="E9" s="85">
        <f t="shared" si="1"/>
        <v>0.06470520494433168</v>
      </c>
    </row>
    <row r="10" spans="1:5" ht="15">
      <c r="A10" s="47" t="s">
        <v>416</v>
      </c>
      <c r="B10" s="2">
        <v>43.19905418668483</v>
      </c>
      <c r="C10" s="2"/>
      <c r="D10" s="2">
        <f t="shared" si="0"/>
        <v>43.19905418668483</v>
      </c>
      <c r="E10" s="85">
        <f t="shared" si="1"/>
        <v>0.058509981944714524</v>
      </c>
    </row>
    <row r="11" spans="1:5" ht="15">
      <c r="A11" s="47" t="s">
        <v>419</v>
      </c>
      <c r="B11" s="2">
        <v>21.4375398603258</v>
      </c>
      <c r="C11" s="2"/>
      <c r="D11" s="2">
        <f t="shared" si="0"/>
        <v>21.4375398603258</v>
      </c>
      <c r="E11" s="85">
        <f t="shared" si="1"/>
        <v>0.029035591028133533</v>
      </c>
    </row>
    <row r="12" spans="1:5" ht="15">
      <c r="A12" s="47" t="s">
        <v>420</v>
      </c>
      <c r="B12" s="2">
        <v>6.145428079951668</v>
      </c>
      <c r="C12" s="2">
        <f>'[11]unhcr oda constant'!$V$22</f>
        <v>11.43</v>
      </c>
      <c r="D12" s="2">
        <f t="shared" si="0"/>
        <v>17.575428079951667</v>
      </c>
      <c r="E12" s="85">
        <f t="shared" si="1"/>
        <v>0.023804641073497473</v>
      </c>
    </row>
    <row r="13" spans="1:5" ht="15">
      <c r="A13" s="47" t="s">
        <v>261</v>
      </c>
      <c r="B13" s="2"/>
      <c r="C13" s="2">
        <f>'[11]unrwa oda constant'!$V$22</f>
        <v>11.43</v>
      </c>
      <c r="D13" s="2">
        <f t="shared" si="0"/>
        <v>11.43</v>
      </c>
      <c r="E13" s="85">
        <f t="shared" si="1"/>
        <v>0.015481104996836262</v>
      </c>
    </row>
    <row r="14" spans="1:5" ht="15">
      <c r="A14" s="47" t="s">
        <v>421</v>
      </c>
      <c r="B14" s="2">
        <v>8.57501594413036</v>
      </c>
      <c r="C14" s="2"/>
      <c r="D14" s="2">
        <f t="shared" si="0"/>
        <v>8.57501594413036</v>
      </c>
      <c r="E14" s="85">
        <f t="shared" si="1"/>
        <v>0.011614236411253467</v>
      </c>
    </row>
    <row r="15" spans="1:5" ht="15">
      <c r="A15" s="47" t="s">
        <v>415</v>
      </c>
      <c r="B15" s="2">
        <v>5.716677275561171</v>
      </c>
      <c r="C15" s="2"/>
      <c r="D15" s="2">
        <f t="shared" si="0"/>
        <v>5.716677275561171</v>
      </c>
      <c r="E15" s="85">
        <f t="shared" si="1"/>
        <v>0.0077428242463683595</v>
      </c>
    </row>
    <row r="16" spans="1:5" ht="15">
      <c r="A16" s="47" t="s">
        <v>413</v>
      </c>
      <c r="B16" s="2">
        <v>4.882006651588525</v>
      </c>
      <c r="C16" s="2"/>
      <c r="D16" s="2">
        <f t="shared" si="0"/>
        <v>4.882006651588525</v>
      </c>
      <c r="E16" s="85">
        <f t="shared" si="1"/>
        <v>0.0066123234968062106</v>
      </c>
    </row>
    <row r="17" spans="1:5" ht="15">
      <c r="A17" s="47" t="s">
        <v>402</v>
      </c>
      <c r="B17" s="2">
        <v>1.5732106754033464</v>
      </c>
      <c r="C17" s="2"/>
      <c r="D17" s="2">
        <f t="shared" si="0"/>
        <v>1.5732106754033464</v>
      </c>
      <c r="E17" s="85">
        <f t="shared" si="1"/>
        <v>0.0021307996192530968</v>
      </c>
    </row>
    <row r="18" spans="1:5" ht="15">
      <c r="A18" s="47" t="s">
        <v>256</v>
      </c>
      <c r="B18" s="2">
        <v>1.073373254577885</v>
      </c>
      <c r="C18" s="2"/>
      <c r="D18" s="2">
        <f t="shared" si="0"/>
        <v>1.073373254577885</v>
      </c>
      <c r="E18" s="85">
        <f t="shared" si="1"/>
        <v>0.0014538061290390284</v>
      </c>
    </row>
    <row r="19" spans="1:5" ht="15">
      <c r="A19" s="47" t="s">
        <v>340</v>
      </c>
      <c r="B19" s="2">
        <v>0.8236488612494416</v>
      </c>
      <c r="C19" s="2"/>
      <c r="D19" s="2">
        <f t="shared" si="0"/>
        <v>0.8236488612494416</v>
      </c>
      <c r="E19" s="85">
        <f t="shared" si="1"/>
        <v>0.0011155725723120933</v>
      </c>
    </row>
    <row r="20" spans="1:5" ht="15">
      <c r="A20" s="47" t="s">
        <v>418</v>
      </c>
      <c r="B20" s="2">
        <v>0.214375402195261</v>
      </c>
      <c r="C20" s="2"/>
      <c r="D20" s="2">
        <f t="shared" si="0"/>
        <v>0.214375402195261</v>
      </c>
      <c r="E20" s="85">
        <f t="shared" si="1"/>
        <v>0.0002903559151464426</v>
      </c>
    </row>
    <row r="21" spans="1:5" ht="15">
      <c r="A21" s="47" t="s">
        <v>414</v>
      </c>
      <c r="B21" s="2">
        <v>0.0285833821700312</v>
      </c>
      <c r="C21" s="2"/>
      <c r="D21" s="2">
        <f t="shared" si="0"/>
        <v>0.0285833821700312</v>
      </c>
      <c r="E21" s="85">
        <f t="shared" si="1"/>
        <v>3.871411553271658E-05</v>
      </c>
    </row>
    <row r="22" spans="1:5" ht="15">
      <c r="A22" s="65" t="s">
        <v>259</v>
      </c>
      <c r="B22" s="123">
        <f>SUM(B4:B21)</f>
        <v>378.98662440815644</v>
      </c>
      <c r="C22" s="124">
        <f>SUM(C4:C21)</f>
        <v>359.3327657345917</v>
      </c>
      <c r="D22" s="124">
        <f t="shared" si="0"/>
        <v>738.3193901427481</v>
      </c>
      <c r="E22" s="125"/>
    </row>
    <row r="23" spans="1:6" ht="15">
      <c r="A23" s="47"/>
      <c r="B23" s="64"/>
      <c r="E23" s="82"/>
      <c r="F23" s="84"/>
    </row>
    <row r="24" spans="1:6" ht="15">
      <c r="A24" s="47"/>
      <c r="B24" s="64"/>
      <c r="E24" s="82"/>
      <c r="F24" s="84"/>
    </row>
    <row r="25" spans="1:6" ht="15">
      <c r="A25" s="47"/>
      <c r="B25" s="64"/>
      <c r="E25" s="82"/>
      <c r="F25" s="84"/>
    </row>
    <row r="26" spans="1:5" ht="15">
      <c r="A26" s="47"/>
      <c r="B26" s="64"/>
      <c r="E26" s="82"/>
    </row>
    <row r="27" spans="1:9" ht="15">
      <c r="A27" s="65"/>
      <c r="B27" s="66"/>
      <c r="D27" s="81"/>
      <c r="E27" s="82"/>
      <c r="I27" s="81"/>
    </row>
    <row r="30" spans="1:3" ht="15">
      <c r="A30" s="56" t="s">
        <v>262</v>
      </c>
      <c r="B30" s="57"/>
      <c r="C30" s="57"/>
    </row>
    <row r="31" spans="1:3" ht="15">
      <c r="A31" s="57"/>
      <c r="B31" s="58"/>
      <c r="C31" s="58"/>
    </row>
    <row r="32" spans="1:3" ht="15">
      <c r="A32" t="s">
        <v>274</v>
      </c>
      <c r="B32" s="29">
        <f>D5+D9+D14+D16+SUM(D17:D26)</f>
        <v>869.7821019884204</v>
      </c>
      <c r="C32" s="82" t="e">
        <f>B32/$B$41</f>
        <v>#REF!</v>
      </c>
    </row>
    <row r="33" spans="1:3" ht="15">
      <c r="A33" s="46" t="s">
        <v>285</v>
      </c>
      <c r="B33" s="29">
        <f>C27</f>
        <v>0</v>
      </c>
      <c r="C33" s="83" t="e">
        <f aca="true" t="shared" si="2" ref="C33:C38">B33/$B$41</f>
        <v>#REF!</v>
      </c>
    </row>
    <row r="34" spans="1:3" ht="15">
      <c r="A34" s="46" t="s">
        <v>276</v>
      </c>
      <c r="B34" s="29" t="e">
        <f>#REF!</f>
        <v>#REF!</v>
      </c>
      <c r="C34" s="83" t="e">
        <f t="shared" si="2"/>
        <v>#REF!</v>
      </c>
    </row>
    <row r="35" spans="1:3" ht="15">
      <c r="A35" s="46" t="s">
        <v>284</v>
      </c>
      <c r="B35" s="29" t="e">
        <f>B32-SUM(B33+B34)</f>
        <v>#REF!</v>
      </c>
      <c r="C35" s="83" t="e">
        <f t="shared" si="2"/>
        <v>#REF!</v>
      </c>
    </row>
    <row r="36" spans="1:3" ht="15">
      <c r="A36" t="s">
        <v>275</v>
      </c>
      <c r="B36" s="29">
        <f>SUM(D3,D6,D7,D8,D10,D11,D12)</f>
        <v>253.23723528692284</v>
      </c>
      <c r="C36" s="82" t="e">
        <f t="shared" si="2"/>
        <v>#REF!</v>
      </c>
    </row>
    <row r="37" spans="1:3" ht="15">
      <c r="A37" t="s">
        <v>256</v>
      </c>
      <c r="B37" s="29" t="e">
        <f>#REF!</f>
        <v>#REF!</v>
      </c>
      <c r="C37" s="82" t="e">
        <f t="shared" si="2"/>
        <v>#REF!</v>
      </c>
    </row>
    <row r="38" spans="1:3" ht="15">
      <c r="A38" t="s">
        <v>257</v>
      </c>
      <c r="B38" s="29" t="e">
        <f>#REF!</f>
        <v>#REF!</v>
      </c>
      <c r="C38" s="82" t="e">
        <f t="shared" si="2"/>
        <v>#REF!</v>
      </c>
    </row>
    <row r="39" spans="1:3" ht="15">
      <c r="A39" t="s">
        <v>283</v>
      </c>
      <c r="B39" s="29"/>
      <c r="C39" s="29"/>
    </row>
    <row r="40" spans="1:3" ht="15">
      <c r="A40" t="s">
        <v>310</v>
      </c>
      <c r="B40" s="29"/>
      <c r="C40" s="29"/>
    </row>
    <row r="41" spans="1:3" ht="15">
      <c r="A41" s="54" t="s">
        <v>286</v>
      </c>
      <c r="B41" s="53" t="e">
        <f>B27+SUM(#REF!)</f>
        <v>#REF!</v>
      </c>
      <c r="C41" s="53"/>
    </row>
    <row r="42" spans="2:3" ht="15">
      <c r="B42" s="58"/>
      <c r="C42" s="58"/>
    </row>
    <row r="43" spans="1:3" ht="15">
      <c r="A43" t="s">
        <v>274</v>
      </c>
      <c r="B43" s="51"/>
      <c r="C43" s="51"/>
    </row>
    <row r="44" spans="1:3" ht="15">
      <c r="A44" s="46" t="s">
        <v>285</v>
      </c>
      <c r="B44" s="52"/>
      <c r="C44" s="52"/>
    </row>
    <row r="45" spans="1:3" ht="15">
      <c r="A45" s="46" t="s">
        <v>276</v>
      </c>
      <c r="B45" s="52"/>
      <c r="C45" s="52"/>
    </row>
    <row r="46" spans="1:3" ht="15">
      <c r="A46" s="46" t="s">
        <v>284</v>
      </c>
      <c r="B46" s="52"/>
      <c r="C46" s="52"/>
    </row>
    <row r="47" spans="1:3" ht="15">
      <c r="A47" t="s">
        <v>275</v>
      </c>
      <c r="B47" s="51"/>
      <c r="C47" s="51"/>
    </row>
    <row r="48" spans="1:3" ht="15">
      <c r="A48" t="s">
        <v>256</v>
      </c>
      <c r="B48" s="51"/>
      <c r="C48" s="51"/>
    </row>
    <row r="49" spans="1:3" ht="15">
      <c r="A49" t="s">
        <v>257</v>
      </c>
      <c r="B49" s="51"/>
      <c r="C49" s="51"/>
    </row>
    <row r="50" spans="1:3" ht="15">
      <c r="A50" t="s">
        <v>283</v>
      </c>
      <c r="B50" s="51"/>
      <c r="C50" s="51"/>
    </row>
    <row r="51" spans="1:3" ht="15">
      <c r="A51" t="s">
        <v>258</v>
      </c>
      <c r="B51" s="51"/>
      <c r="C51" s="51"/>
    </row>
    <row r="52" spans="1:3" ht="15">
      <c r="A52" s="50" t="s">
        <v>282</v>
      </c>
      <c r="B52" s="49"/>
      <c r="C52" s="49"/>
    </row>
  </sheetData>
  <sheetProtection/>
  <printOptions/>
  <pageMargins left="0.7" right="0.7" top="0.75" bottom="0.75" header="0.3" footer="0.3"/>
  <pageSetup horizontalDpi="1200" verticalDpi="1200" orientation="portrait" paperSize="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37"/>
  <sheetViews>
    <sheetView zoomScalePageLayoutView="0" workbookViewId="0" topLeftCell="A1">
      <selection activeCell="I2" sqref="I2:N35"/>
    </sheetView>
  </sheetViews>
  <sheetFormatPr defaultColWidth="9.140625" defaultRowHeight="15"/>
  <cols>
    <col min="1" max="1" width="22.57421875" style="0" bestFit="1" customWidth="1"/>
    <col min="2" max="2" width="9.421875" style="0" bestFit="1" customWidth="1"/>
    <col min="3" max="5" width="9.57421875" style="0" bestFit="1" customWidth="1"/>
    <col min="6" max="6" width="9.421875" style="0" bestFit="1" customWidth="1"/>
    <col min="7" max="7" width="10.57421875" style="0" bestFit="1" customWidth="1"/>
  </cols>
  <sheetData>
    <row r="1" spans="1:15" ht="15">
      <c r="A1" s="22" t="s">
        <v>373</v>
      </c>
      <c r="B1" s="22" t="s">
        <v>322</v>
      </c>
      <c r="C1" s="22" t="s">
        <v>323</v>
      </c>
      <c r="D1" s="22" t="s">
        <v>324</v>
      </c>
      <c r="E1" s="22" t="s">
        <v>325</v>
      </c>
      <c r="F1" s="22" t="s">
        <v>345</v>
      </c>
      <c r="G1" s="22" t="s">
        <v>259</v>
      </c>
      <c r="I1" s="22" t="s">
        <v>373</v>
      </c>
      <c r="J1" s="22" t="s">
        <v>322</v>
      </c>
      <c r="K1" s="22" t="s">
        <v>323</v>
      </c>
      <c r="L1" s="22" t="s">
        <v>324</v>
      </c>
      <c r="M1" s="22" t="s">
        <v>325</v>
      </c>
      <c r="N1" s="22" t="s">
        <v>345</v>
      </c>
      <c r="O1" s="22"/>
    </row>
    <row r="2" spans="1:18" ht="15">
      <c r="A2" s="47" t="s">
        <v>346</v>
      </c>
      <c r="B2" s="127"/>
      <c r="C2" s="127"/>
      <c r="D2" s="127"/>
      <c r="E2" s="127"/>
      <c r="F2" s="127"/>
      <c r="G2" s="127"/>
      <c r="I2" s="47" t="s">
        <v>346</v>
      </c>
      <c r="J2" s="64"/>
      <c r="K2" s="64"/>
      <c r="L2" s="64"/>
      <c r="M2" s="64"/>
      <c r="N2" s="64"/>
      <c r="O2" s="64"/>
      <c r="Q2" t="s">
        <v>355</v>
      </c>
      <c r="R2">
        <v>1</v>
      </c>
    </row>
    <row r="3" spans="1:18" ht="15">
      <c r="A3" s="47" t="s">
        <v>347</v>
      </c>
      <c r="B3" s="127">
        <v>29.231960042525248</v>
      </c>
      <c r="C3" s="127">
        <v>82.68207982241593</v>
      </c>
      <c r="D3" s="127">
        <v>120.37315752441363</v>
      </c>
      <c r="E3" s="127">
        <v>88.09243961727411</v>
      </c>
      <c r="F3" s="127">
        <v>4.403597840981269</v>
      </c>
      <c r="G3" s="127">
        <v>324.7832348476102</v>
      </c>
      <c r="I3" s="47" t="s">
        <v>347</v>
      </c>
      <c r="J3" s="85">
        <f>B3/G3</f>
        <v>0.09000452272803128</v>
      </c>
      <c r="K3" s="85">
        <f>C3/G3</f>
        <v>0.25457619406128135</v>
      </c>
      <c r="L3" s="85">
        <f>D3/G3</f>
        <v>0.37062614263600546</v>
      </c>
      <c r="M3" s="85">
        <f>E3/G3</f>
        <v>0.27123456559759773</v>
      </c>
      <c r="N3" s="85">
        <f>F3/G3</f>
        <v>0.013558574977084202</v>
      </c>
      <c r="O3" s="64"/>
      <c r="Q3" t="s">
        <v>309</v>
      </c>
      <c r="R3">
        <v>0.8364145251547839</v>
      </c>
    </row>
    <row r="4" spans="1:18" ht="15">
      <c r="A4" s="47" t="s">
        <v>348</v>
      </c>
      <c r="B4" s="127">
        <v>0.20153289854282855</v>
      </c>
      <c r="C4" s="127">
        <v>2.3326652855418093</v>
      </c>
      <c r="D4" s="127">
        <v>9.298883718280816</v>
      </c>
      <c r="E4" s="127">
        <v>4.788987950223044</v>
      </c>
      <c r="F4" s="127">
        <v>20.806744174169555</v>
      </c>
      <c r="G4" s="127">
        <v>37.42881402675805</v>
      </c>
      <c r="I4" s="47" t="s">
        <v>348</v>
      </c>
      <c r="J4" s="85">
        <f aca="true" t="shared" si="0" ref="J4:J36">B4/G4</f>
        <v>0.005384431855060961</v>
      </c>
      <c r="K4" s="85">
        <f aca="true" t="shared" si="1" ref="K4:K36">C4/G4</f>
        <v>0.062322714363168843</v>
      </c>
      <c r="L4" s="85">
        <f aca="true" t="shared" si="2" ref="L4:L36">D4/G4</f>
        <v>0.2484418478136389</v>
      </c>
      <c r="M4" s="85">
        <f aca="true" t="shared" si="3" ref="M4:M36">E4/G4</f>
        <v>0.12794923041909295</v>
      </c>
      <c r="N4" s="85">
        <f aca="true" t="shared" si="4" ref="N4:N36">F4/G4</f>
        <v>0.5559017755490385</v>
      </c>
      <c r="O4" s="64"/>
      <c r="Q4" t="s">
        <v>265</v>
      </c>
      <c r="R4">
        <v>0.5706018725614961</v>
      </c>
    </row>
    <row r="5" spans="1:18" ht="15">
      <c r="A5" s="47" t="s">
        <v>349</v>
      </c>
      <c r="B5" s="127">
        <v>4.505256826883674</v>
      </c>
      <c r="C5" s="127">
        <v>59.920507654969406</v>
      </c>
      <c r="D5" s="127">
        <v>34.482541220756886</v>
      </c>
      <c r="E5" s="127">
        <v>16.719469268351148</v>
      </c>
      <c r="F5" s="127">
        <v>6.198587731186766</v>
      </c>
      <c r="G5" s="127">
        <v>121.82636270214788</v>
      </c>
      <c r="I5" s="47" t="s">
        <v>349</v>
      </c>
      <c r="J5" s="85">
        <f t="shared" si="0"/>
        <v>0.03698096805121346</v>
      </c>
      <c r="K5" s="85">
        <f t="shared" si="1"/>
        <v>0.4918517332859103</v>
      </c>
      <c r="L5" s="85">
        <f t="shared" si="2"/>
        <v>0.2830466284630275</v>
      </c>
      <c r="M5" s="85">
        <f t="shared" si="3"/>
        <v>0.13724015802087453</v>
      </c>
      <c r="N5" s="85">
        <f t="shared" si="4"/>
        <v>0.05088051217897423</v>
      </c>
      <c r="O5" s="64"/>
      <c r="Q5" t="s">
        <v>147</v>
      </c>
      <c r="R5">
        <v>0.20552871418719723</v>
      </c>
    </row>
    <row r="6" spans="1:18" ht="15">
      <c r="A6" s="47" t="s">
        <v>350</v>
      </c>
      <c r="B6" s="127">
        <v>6.491315059140095</v>
      </c>
      <c r="C6" s="127">
        <v>187.5043172837913</v>
      </c>
      <c r="D6" s="127">
        <v>130.7246816041455</v>
      </c>
      <c r="E6" s="127">
        <v>17.91788645693232</v>
      </c>
      <c r="F6" s="127">
        <v>30.754252061817734</v>
      </c>
      <c r="G6" s="127">
        <v>373.3924524658269</v>
      </c>
      <c r="I6" s="47" t="s">
        <v>350</v>
      </c>
      <c r="J6" s="85">
        <f t="shared" si="0"/>
        <v>0.017384698100543914</v>
      </c>
      <c r="K6" s="85">
        <f t="shared" si="1"/>
        <v>0.5021641868911418</v>
      </c>
      <c r="L6" s="85">
        <f t="shared" si="2"/>
        <v>0.35009995713855385</v>
      </c>
      <c r="M6" s="85">
        <f t="shared" si="3"/>
        <v>0.047986739792423024</v>
      </c>
      <c r="N6" s="85">
        <f t="shared" si="4"/>
        <v>0.08236441807733749</v>
      </c>
      <c r="O6" s="64"/>
      <c r="Q6" t="s">
        <v>260</v>
      </c>
      <c r="R6">
        <v>0.18066617843641064</v>
      </c>
    </row>
    <row r="7" spans="1:18" ht="15">
      <c r="A7" s="47" t="s">
        <v>351</v>
      </c>
      <c r="B7" s="127">
        <v>2.8259233351607604</v>
      </c>
      <c r="C7" s="127">
        <v>1.3287247954803807</v>
      </c>
      <c r="D7" s="127">
        <v>96.75139752366988</v>
      </c>
      <c r="E7" s="127">
        <v>12.497989317137053</v>
      </c>
      <c r="F7" s="127">
        <v>14.904284631236145</v>
      </c>
      <c r="G7" s="127">
        <v>128.3083196026842</v>
      </c>
      <c r="I7" s="47" t="s">
        <v>351</v>
      </c>
      <c r="J7" s="85">
        <f t="shared" si="0"/>
        <v>0.022024474670944427</v>
      </c>
      <c r="K7" s="85">
        <f t="shared" si="1"/>
        <v>0.010355718160715307</v>
      </c>
      <c r="L7" s="85">
        <f t="shared" si="2"/>
        <v>0.7540539679988595</v>
      </c>
      <c r="M7" s="85">
        <f t="shared" si="3"/>
        <v>0.09740591534389946</v>
      </c>
      <c r="N7" s="85">
        <f t="shared" si="4"/>
        <v>0.11615992382558135</v>
      </c>
      <c r="O7" s="64"/>
      <c r="Q7" t="s">
        <v>362</v>
      </c>
      <c r="R7">
        <v>0.14503656711136811</v>
      </c>
    </row>
    <row r="8" spans="1:18" ht="15">
      <c r="A8" s="47" t="s">
        <v>352</v>
      </c>
      <c r="B8" s="127">
        <v>79.33701099393268</v>
      </c>
      <c r="C8" s="127">
        <v>350.54289772532377</v>
      </c>
      <c r="D8" s="127">
        <v>864.0978442938207</v>
      </c>
      <c r="E8" s="127">
        <v>246.79340318059934</v>
      </c>
      <c r="F8" s="127">
        <v>19.564047635352498</v>
      </c>
      <c r="G8" s="127">
        <v>1560.335203829029</v>
      </c>
      <c r="I8" s="47" t="s">
        <v>352</v>
      </c>
      <c r="J8" s="85">
        <f t="shared" si="0"/>
        <v>0.050846132804823835</v>
      </c>
      <c r="K8" s="85">
        <f t="shared" si="1"/>
        <v>0.22465871234917922</v>
      </c>
      <c r="L8" s="85">
        <f t="shared" si="2"/>
        <v>0.55378987936268</v>
      </c>
      <c r="M8" s="85">
        <f t="shared" si="3"/>
        <v>0.1581669134779332</v>
      </c>
      <c r="N8" s="85">
        <f t="shared" si="4"/>
        <v>0.01253836200538368</v>
      </c>
      <c r="O8" s="64"/>
      <c r="Q8" t="s">
        <v>365</v>
      </c>
      <c r="R8">
        <v>0.14169073300241872</v>
      </c>
    </row>
    <row r="9" spans="1:18" ht="15">
      <c r="A9" s="47" t="s">
        <v>353</v>
      </c>
      <c r="B9" s="127">
        <v>2.601613633191129</v>
      </c>
      <c r="C9" s="127">
        <v>18.858908640389366</v>
      </c>
      <c r="D9" s="127">
        <v>65.95046540290309</v>
      </c>
      <c r="E9" s="127">
        <v>18.846390151655708</v>
      </c>
      <c r="F9" s="127"/>
      <c r="G9" s="127">
        <v>106.2573778281393</v>
      </c>
      <c r="I9" s="47" t="s">
        <v>353</v>
      </c>
      <c r="J9" s="85">
        <f t="shared" si="0"/>
        <v>0.02448407523662949</v>
      </c>
      <c r="K9" s="85">
        <f t="shared" si="1"/>
        <v>0.17748328658073764</v>
      </c>
      <c r="L9" s="85">
        <f t="shared" si="2"/>
        <v>0.6206671644915931</v>
      </c>
      <c r="M9" s="85">
        <f t="shared" si="3"/>
        <v>0.17736547369103972</v>
      </c>
      <c r="N9" s="85">
        <f t="shared" si="4"/>
        <v>0</v>
      </c>
      <c r="O9" s="64"/>
      <c r="Q9" t="s">
        <v>347</v>
      </c>
      <c r="R9">
        <v>0.09000452272803128</v>
      </c>
    </row>
    <row r="10" spans="1:18" ht="15">
      <c r="A10" s="47" t="s">
        <v>354</v>
      </c>
      <c r="B10" s="127">
        <v>0.17238352016606265</v>
      </c>
      <c r="C10" s="127">
        <v>0.648170231984311</v>
      </c>
      <c r="D10" s="127">
        <v>19.2761399672147</v>
      </c>
      <c r="E10" s="127">
        <v>19.26327016843287</v>
      </c>
      <c r="F10" s="127">
        <v>2.420627310347274</v>
      </c>
      <c r="G10" s="127">
        <v>41.78059119814522</v>
      </c>
      <c r="I10" s="47" t="s">
        <v>354</v>
      </c>
      <c r="J10" s="85">
        <f t="shared" si="0"/>
        <v>0.00412592343053574</v>
      </c>
      <c r="K10" s="85">
        <f t="shared" si="1"/>
        <v>0.01551366827028253</v>
      </c>
      <c r="L10" s="85">
        <f t="shared" si="2"/>
        <v>0.461365897763324</v>
      </c>
      <c r="M10" s="85">
        <f t="shared" si="3"/>
        <v>0.46105786481278976</v>
      </c>
      <c r="N10" s="85">
        <f t="shared" si="4"/>
        <v>0.05793664572306804</v>
      </c>
      <c r="O10" s="64"/>
      <c r="Q10" t="s">
        <v>366</v>
      </c>
      <c r="R10">
        <v>0.08052181138656446</v>
      </c>
    </row>
    <row r="11" spans="1:18" ht="15">
      <c r="A11" s="47" t="s">
        <v>355</v>
      </c>
      <c r="B11" s="127">
        <v>0.4014549252502745</v>
      </c>
      <c r="C11" s="127"/>
      <c r="D11" s="127"/>
      <c r="E11" s="127"/>
      <c r="F11" s="127"/>
      <c r="G11" s="127">
        <v>0.4014549252502745</v>
      </c>
      <c r="I11" s="47" t="s">
        <v>355</v>
      </c>
      <c r="J11" s="85">
        <f t="shared" si="0"/>
        <v>1</v>
      </c>
      <c r="K11" s="85">
        <f t="shared" si="1"/>
        <v>0</v>
      </c>
      <c r="L11" s="85">
        <f t="shared" si="2"/>
        <v>0</v>
      </c>
      <c r="M11" s="85">
        <f t="shared" si="3"/>
        <v>0</v>
      </c>
      <c r="N11" s="85">
        <f t="shared" si="4"/>
        <v>0</v>
      </c>
      <c r="O11" s="64"/>
      <c r="Q11" t="s">
        <v>356</v>
      </c>
      <c r="R11">
        <v>0.06844628051424524</v>
      </c>
    </row>
    <row r="12" spans="1:18" ht="15">
      <c r="A12" s="47" t="s">
        <v>356</v>
      </c>
      <c r="B12" s="127">
        <v>25.940224805387572</v>
      </c>
      <c r="C12" s="127">
        <v>117.69430951542327</v>
      </c>
      <c r="D12" s="127">
        <v>187.4663674986804</v>
      </c>
      <c r="E12" s="127">
        <v>42.123087803766175</v>
      </c>
      <c r="F12" s="127">
        <v>5.762634784898909</v>
      </c>
      <c r="G12" s="127">
        <v>378.98662440815633</v>
      </c>
      <c r="I12" s="47" t="s">
        <v>356</v>
      </c>
      <c r="J12" s="85">
        <f t="shared" si="0"/>
        <v>0.06844628051424524</v>
      </c>
      <c r="K12" s="85">
        <f t="shared" si="1"/>
        <v>0.31055003510802087</v>
      </c>
      <c r="L12" s="85">
        <f t="shared" si="2"/>
        <v>0.49465167218351536</v>
      </c>
      <c r="M12" s="85">
        <f t="shared" si="3"/>
        <v>0.11114663444797718</v>
      </c>
      <c r="N12" s="85">
        <f t="shared" si="4"/>
        <v>0.015205377746241349</v>
      </c>
      <c r="O12" s="64"/>
      <c r="Q12" t="s">
        <v>371</v>
      </c>
      <c r="R12">
        <v>0.06619616137525165</v>
      </c>
    </row>
    <row r="13" spans="1:18" ht="15">
      <c r="A13" s="47" t="s">
        <v>357</v>
      </c>
      <c r="B13" s="127">
        <v>0.07683058094784309</v>
      </c>
      <c r="C13" s="127">
        <v>4.677448037003347</v>
      </c>
      <c r="D13" s="127">
        <v>10.4785255945981</v>
      </c>
      <c r="E13" s="127"/>
      <c r="F13" s="127">
        <v>0.283612332771661</v>
      </c>
      <c r="G13" s="127">
        <v>15.51641654532095</v>
      </c>
      <c r="I13" s="47" t="s">
        <v>357</v>
      </c>
      <c r="J13" s="85">
        <f t="shared" si="0"/>
        <v>0.00495156731088221</v>
      </c>
      <c r="K13" s="85">
        <f t="shared" si="1"/>
        <v>0.30145156411219537</v>
      </c>
      <c r="L13" s="85">
        <f t="shared" si="2"/>
        <v>0.6753186577578667</v>
      </c>
      <c r="M13" s="85">
        <f t="shared" si="3"/>
        <v>0</v>
      </c>
      <c r="N13" s="85">
        <f t="shared" si="4"/>
        <v>0.018278210819055746</v>
      </c>
      <c r="O13" s="64"/>
      <c r="Q13" t="s">
        <v>370</v>
      </c>
      <c r="R13">
        <v>0.05946640558099611</v>
      </c>
    </row>
    <row r="14" spans="1:18" ht="15">
      <c r="A14" s="47" t="s">
        <v>358</v>
      </c>
      <c r="B14" s="127"/>
      <c r="C14" s="127"/>
      <c r="D14" s="127">
        <v>1.1740216512347885</v>
      </c>
      <c r="E14" s="127">
        <v>0</v>
      </c>
      <c r="F14" s="127"/>
      <c r="G14" s="127">
        <v>1.1740216512347885</v>
      </c>
      <c r="I14" s="47" t="s">
        <v>358</v>
      </c>
      <c r="J14" s="85">
        <f t="shared" si="0"/>
        <v>0</v>
      </c>
      <c r="K14" s="85">
        <f t="shared" si="1"/>
        <v>0</v>
      </c>
      <c r="L14" s="85">
        <f t="shared" si="2"/>
        <v>1</v>
      </c>
      <c r="M14" s="85">
        <f t="shared" si="3"/>
        <v>0</v>
      </c>
      <c r="N14" s="85">
        <f t="shared" si="4"/>
        <v>0</v>
      </c>
      <c r="O14" s="64"/>
      <c r="Q14" t="s">
        <v>360</v>
      </c>
      <c r="R14">
        <v>0.05607333719172743</v>
      </c>
    </row>
    <row r="15" spans="1:18" ht="15">
      <c r="A15" s="47" t="s">
        <v>359</v>
      </c>
      <c r="B15" s="127">
        <v>0</v>
      </c>
      <c r="C15" s="127"/>
      <c r="D15" s="127"/>
      <c r="E15" s="127"/>
      <c r="F15" s="127"/>
      <c r="G15" s="127">
        <v>0</v>
      </c>
      <c r="I15" s="47" t="s">
        <v>359</v>
      </c>
      <c r="J15" s="85"/>
      <c r="K15" s="85"/>
      <c r="L15" s="85"/>
      <c r="M15" s="85"/>
      <c r="N15" s="85"/>
      <c r="O15" s="64"/>
      <c r="Q15" t="s">
        <v>352</v>
      </c>
      <c r="R15">
        <v>0.050846132804823835</v>
      </c>
    </row>
    <row r="16" spans="1:18" ht="15">
      <c r="A16" s="47" t="s">
        <v>360</v>
      </c>
      <c r="B16" s="127">
        <v>5.922844899121679</v>
      </c>
      <c r="C16" s="127">
        <v>10.099244194774283</v>
      </c>
      <c r="D16" s="127">
        <v>79.06058781609394</v>
      </c>
      <c r="E16" s="127">
        <v>5.185025747962623</v>
      </c>
      <c r="F16" s="127">
        <v>5.359056792267662</v>
      </c>
      <c r="G16" s="127">
        <v>105.62675945022019</v>
      </c>
      <c r="I16" s="47" t="s">
        <v>360</v>
      </c>
      <c r="J16" s="85">
        <f t="shared" si="0"/>
        <v>0.05607333719172743</v>
      </c>
      <c r="K16" s="85">
        <f t="shared" si="1"/>
        <v>0.09561255355499056</v>
      </c>
      <c r="L16" s="85">
        <f t="shared" si="2"/>
        <v>0.7484901385557856</v>
      </c>
      <c r="M16" s="85">
        <f t="shared" si="3"/>
        <v>0.049088183476898424</v>
      </c>
      <c r="N16" s="85">
        <f t="shared" si="4"/>
        <v>0.05073578722059801</v>
      </c>
      <c r="O16" s="64"/>
      <c r="Q16" t="s">
        <v>264</v>
      </c>
      <c r="R16">
        <v>0.04492341108548814</v>
      </c>
    </row>
    <row r="17" spans="1:18" ht="15">
      <c r="A17" s="47" t="s">
        <v>361</v>
      </c>
      <c r="B17" s="127">
        <v>3.0375784593949167</v>
      </c>
      <c r="C17" s="127">
        <v>5.314244381523473</v>
      </c>
      <c r="D17" s="127">
        <v>44.33851730344443</v>
      </c>
      <c r="E17" s="127">
        <v>53.91599139672745</v>
      </c>
      <c r="F17" s="127">
        <v>8.376492004058202</v>
      </c>
      <c r="G17" s="127">
        <v>114.98282354514848</v>
      </c>
      <c r="I17" s="47" t="s">
        <v>361</v>
      </c>
      <c r="J17" s="85">
        <f t="shared" si="0"/>
        <v>0.026417671489883</v>
      </c>
      <c r="K17" s="85">
        <f t="shared" si="1"/>
        <v>0.04621772381017251</v>
      </c>
      <c r="L17" s="85">
        <f t="shared" si="2"/>
        <v>0.38560991925924254</v>
      </c>
      <c r="M17" s="85">
        <f t="shared" si="3"/>
        <v>0.46890474363379253</v>
      </c>
      <c r="N17" s="85">
        <f t="shared" si="4"/>
        <v>0.07284994180690943</v>
      </c>
      <c r="O17" s="64"/>
      <c r="Q17" t="s">
        <v>369</v>
      </c>
      <c r="R17">
        <v>0.037749195470236856</v>
      </c>
    </row>
    <row r="18" spans="1:18" ht="15">
      <c r="A18" s="47" t="s">
        <v>362</v>
      </c>
      <c r="B18" s="127">
        <v>41.181040767849105</v>
      </c>
      <c r="C18" s="127">
        <v>20.521230315638505</v>
      </c>
      <c r="D18" s="127">
        <v>51.69363310273358</v>
      </c>
      <c r="E18" s="127">
        <v>44.574512563240475</v>
      </c>
      <c r="F18" s="127">
        <v>125.9651561066425</v>
      </c>
      <c r="G18" s="127">
        <v>283.93557285610416</v>
      </c>
      <c r="I18" s="47" t="s">
        <v>362</v>
      </c>
      <c r="J18" s="85">
        <f t="shared" si="0"/>
        <v>0.14503656711136811</v>
      </c>
      <c r="K18" s="85">
        <f t="shared" si="1"/>
        <v>0.07227424908128179</v>
      </c>
      <c r="L18" s="85">
        <f t="shared" si="2"/>
        <v>0.18206113655555028</v>
      </c>
      <c r="M18" s="85">
        <f t="shared" si="3"/>
        <v>0.15698812274512153</v>
      </c>
      <c r="N18" s="85">
        <f t="shared" si="4"/>
        <v>0.4436399245066783</v>
      </c>
      <c r="O18" s="64"/>
      <c r="Q18" t="s">
        <v>349</v>
      </c>
      <c r="R18">
        <v>0.03698096805121346</v>
      </c>
    </row>
    <row r="19" spans="1:18" ht="15">
      <c r="A19" s="47" t="s">
        <v>147</v>
      </c>
      <c r="B19" s="127">
        <v>3.903992754860745</v>
      </c>
      <c r="C19" s="127">
        <v>8.665703408026303</v>
      </c>
      <c r="D19" s="127">
        <v>4.070986474560966</v>
      </c>
      <c r="E19" s="127">
        <v>1.5922713307324876</v>
      </c>
      <c r="F19" s="127">
        <v>0.7619235617054521</v>
      </c>
      <c r="G19" s="127">
        <v>18.994877529885954</v>
      </c>
      <c r="I19" s="47" t="s">
        <v>147</v>
      </c>
      <c r="J19" s="85">
        <f t="shared" si="0"/>
        <v>0.20552871418719723</v>
      </c>
      <c r="K19" s="85">
        <f t="shared" si="1"/>
        <v>0.4562126496678882</v>
      </c>
      <c r="L19" s="85">
        <f t="shared" si="2"/>
        <v>0.2143202275537603</v>
      </c>
      <c r="M19" s="85">
        <f t="shared" si="3"/>
        <v>0.08382635414349247</v>
      </c>
      <c r="N19" s="85">
        <f t="shared" si="4"/>
        <v>0.04011205444766175</v>
      </c>
      <c r="O19" s="64"/>
      <c r="Q19" t="s">
        <v>363</v>
      </c>
      <c r="R19">
        <v>0.036597620520096213</v>
      </c>
    </row>
    <row r="20" spans="1:18" ht="15">
      <c r="A20" s="47" t="s">
        <v>363</v>
      </c>
      <c r="B20" s="127">
        <v>1.498840959328641</v>
      </c>
      <c r="C20" s="127">
        <v>7.452121204319638</v>
      </c>
      <c r="D20" s="127">
        <v>27.30925060579552</v>
      </c>
      <c r="E20" s="127">
        <v>4.694388596117894</v>
      </c>
      <c r="F20" s="127"/>
      <c r="G20" s="127">
        <v>40.95460136556169</v>
      </c>
      <c r="I20" s="47" t="s">
        <v>363</v>
      </c>
      <c r="J20" s="85">
        <f t="shared" si="0"/>
        <v>0.036597620520096213</v>
      </c>
      <c r="K20" s="85">
        <f t="shared" si="1"/>
        <v>0.18196053571128273</v>
      </c>
      <c r="L20" s="85">
        <f t="shared" si="2"/>
        <v>0.6668176394157163</v>
      </c>
      <c r="M20" s="85">
        <f t="shared" si="3"/>
        <v>0.11462420435290471</v>
      </c>
      <c r="N20" s="85">
        <f t="shared" si="4"/>
        <v>0</v>
      </c>
      <c r="O20" s="64"/>
      <c r="Q20" t="s">
        <v>361</v>
      </c>
      <c r="R20">
        <v>0.026417671489883</v>
      </c>
    </row>
    <row r="21" spans="1:18" ht="15">
      <c r="A21" s="47" t="s">
        <v>364</v>
      </c>
      <c r="B21" s="127">
        <v>1.821867973579108</v>
      </c>
      <c r="C21" s="127">
        <v>5.456306131829444</v>
      </c>
      <c r="D21" s="127">
        <v>178.483368567105</v>
      </c>
      <c r="E21" s="127">
        <v>92.46245913842525</v>
      </c>
      <c r="F21" s="127">
        <v>83.07400899724682</v>
      </c>
      <c r="G21" s="127">
        <v>361.2980108081856</v>
      </c>
      <c r="I21" s="47" t="s">
        <v>364</v>
      </c>
      <c r="J21" s="85">
        <f t="shared" si="0"/>
        <v>0.005042562978699443</v>
      </c>
      <c r="K21" s="85">
        <f t="shared" si="1"/>
        <v>0.015101954532282814</v>
      </c>
      <c r="L21" s="85">
        <f t="shared" si="2"/>
        <v>0.4940059541646977</v>
      </c>
      <c r="M21" s="85">
        <f t="shared" si="3"/>
        <v>0.2559174320710941</v>
      </c>
      <c r="N21" s="85">
        <f t="shared" si="4"/>
        <v>0.229932096253226</v>
      </c>
      <c r="O21" s="64"/>
      <c r="Q21" t="s">
        <v>353</v>
      </c>
      <c r="R21">
        <v>0.02448407523662949</v>
      </c>
    </row>
    <row r="22" spans="1:18" ht="15">
      <c r="A22" s="47" t="s">
        <v>365</v>
      </c>
      <c r="B22" s="127">
        <v>2.1794663182144203</v>
      </c>
      <c r="C22" s="127">
        <v>0.3100757023215974</v>
      </c>
      <c r="D22" s="127">
        <v>7.207638248238478</v>
      </c>
      <c r="E22" s="127">
        <v>4.124961348259857</v>
      </c>
      <c r="F22" s="127">
        <v>1.5597134417380227</v>
      </c>
      <c r="G22" s="127">
        <v>15.381855058772375</v>
      </c>
      <c r="I22" s="47" t="s">
        <v>365</v>
      </c>
      <c r="J22" s="85">
        <f t="shared" si="0"/>
        <v>0.14169073300241872</v>
      </c>
      <c r="K22" s="85">
        <f t="shared" si="1"/>
        <v>0.020158537519488533</v>
      </c>
      <c r="L22" s="85">
        <f t="shared" si="2"/>
        <v>0.4685805594123001</v>
      </c>
      <c r="M22" s="85">
        <f t="shared" si="3"/>
        <v>0.26817060312288954</v>
      </c>
      <c r="N22" s="85">
        <f t="shared" si="4"/>
        <v>0.10139956694290314</v>
      </c>
      <c r="O22" s="64"/>
      <c r="Q22" t="s">
        <v>351</v>
      </c>
      <c r="R22">
        <v>0.022024474670944427</v>
      </c>
    </row>
    <row r="23" spans="1:18" ht="15">
      <c r="A23" s="47" t="s">
        <v>366</v>
      </c>
      <c r="B23" s="127">
        <v>24.88037998161862</v>
      </c>
      <c r="C23" s="127">
        <v>26.946959803637043</v>
      </c>
      <c r="D23" s="127">
        <v>194.06904245757312</v>
      </c>
      <c r="E23" s="127">
        <v>16.061726592564785</v>
      </c>
      <c r="F23" s="127">
        <v>47.03121409692757</v>
      </c>
      <c r="G23" s="127">
        <v>308.98932293232116</v>
      </c>
      <c r="I23" s="47" t="s">
        <v>366</v>
      </c>
      <c r="J23" s="85">
        <f t="shared" si="0"/>
        <v>0.08052181138656446</v>
      </c>
      <c r="K23" s="85">
        <f t="shared" si="1"/>
        <v>0.08721000307683549</v>
      </c>
      <c r="L23" s="85">
        <f t="shared" si="2"/>
        <v>0.6280768559115573</v>
      </c>
      <c r="M23" s="85">
        <f t="shared" si="3"/>
        <v>0.051981493859199895</v>
      </c>
      <c r="N23" s="85">
        <f t="shared" si="4"/>
        <v>0.1522098357658428</v>
      </c>
      <c r="O23" s="64"/>
      <c r="Q23" t="s">
        <v>350</v>
      </c>
      <c r="R23">
        <v>0.017384698100543914</v>
      </c>
    </row>
    <row r="24" spans="1:18" ht="15">
      <c r="A24" s="47" t="s">
        <v>367</v>
      </c>
      <c r="B24" s="127"/>
      <c r="C24" s="127"/>
      <c r="D24" s="127"/>
      <c r="E24" s="127"/>
      <c r="F24" s="127"/>
      <c r="G24" s="127"/>
      <c r="I24" s="47" t="s">
        <v>367</v>
      </c>
      <c r="J24" s="85"/>
      <c r="K24" s="85"/>
      <c r="L24" s="85"/>
      <c r="M24" s="85"/>
      <c r="N24" s="85"/>
      <c r="O24" s="64"/>
      <c r="Q24" t="s">
        <v>372</v>
      </c>
      <c r="R24">
        <v>0.013408066150621935</v>
      </c>
    </row>
    <row r="25" spans="1:18" ht="15">
      <c r="A25" s="47" t="s">
        <v>368</v>
      </c>
      <c r="B25" s="127"/>
      <c r="C25" s="127"/>
      <c r="D25" s="127">
        <v>0.1521034466265065</v>
      </c>
      <c r="E25" s="127">
        <v>0.1592015692300326</v>
      </c>
      <c r="F25" s="127">
        <v>0.832351667844378</v>
      </c>
      <c r="G25" s="127">
        <v>1.143656683700917</v>
      </c>
      <c r="I25" s="47" t="s">
        <v>368</v>
      </c>
      <c r="J25" s="85">
        <f t="shared" si="0"/>
        <v>0</v>
      </c>
      <c r="K25" s="85">
        <f t="shared" si="1"/>
        <v>0</v>
      </c>
      <c r="L25" s="85">
        <f t="shared" si="2"/>
        <v>0.13299747100178166</v>
      </c>
      <c r="M25" s="85">
        <f t="shared" si="3"/>
        <v>0.1392039862127594</v>
      </c>
      <c r="N25" s="85">
        <f t="shared" si="4"/>
        <v>0.727798542785459</v>
      </c>
      <c r="O25" s="64"/>
      <c r="Q25" t="s">
        <v>270</v>
      </c>
      <c r="R25">
        <v>0.009917480393186823</v>
      </c>
    </row>
    <row r="26" spans="1:18" ht="15">
      <c r="A26" s="47" t="s">
        <v>369</v>
      </c>
      <c r="B26" s="127">
        <v>17.735040473094696</v>
      </c>
      <c r="C26" s="127">
        <v>177.57039644289412</v>
      </c>
      <c r="D26" s="127">
        <v>136.66040301126662</v>
      </c>
      <c r="E26" s="127">
        <v>119.98177697875646</v>
      </c>
      <c r="F26" s="127">
        <v>17.86479239626819</v>
      </c>
      <c r="G26" s="127">
        <v>469.81240930228006</v>
      </c>
      <c r="I26" s="47" t="s">
        <v>369</v>
      </c>
      <c r="J26" s="85">
        <f t="shared" si="0"/>
        <v>0.037749195470236856</v>
      </c>
      <c r="K26" s="85">
        <f t="shared" si="1"/>
        <v>0.377960209068561</v>
      </c>
      <c r="L26" s="85">
        <f t="shared" si="2"/>
        <v>0.2908829147663882</v>
      </c>
      <c r="M26" s="85">
        <f t="shared" si="3"/>
        <v>0.25538230707218185</v>
      </c>
      <c r="N26" s="85">
        <f t="shared" si="4"/>
        <v>0.03802537362263217</v>
      </c>
      <c r="O26" s="64"/>
      <c r="Q26" t="s">
        <v>348</v>
      </c>
      <c r="R26">
        <v>0.005384431855060961</v>
      </c>
    </row>
    <row r="27" spans="1:18" ht="15">
      <c r="A27" s="47" t="s">
        <v>370</v>
      </c>
      <c r="B27" s="127">
        <v>25.169207203762326</v>
      </c>
      <c r="C27" s="127">
        <v>32.18845421120694</v>
      </c>
      <c r="D27" s="127">
        <v>314.3065266652714</v>
      </c>
      <c r="E27" s="127">
        <v>4.629331391959113</v>
      </c>
      <c r="F27" s="127">
        <v>46.95733885453484</v>
      </c>
      <c r="G27" s="127">
        <v>423.2508583267346</v>
      </c>
      <c r="I27" s="47" t="s">
        <v>370</v>
      </c>
      <c r="J27" s="85">
        <f t="shared" si="0"/>
        <v>0.05946640558099611</v>
      </c>
      <c r="K27" s="85">
        <f t="shared" si="1"/>
        <v>0.07605053499113898</v>
      </c>
      <c r="L27" s="85">
        <f t="shared" si="2"/>
        <v>0.742601037852209</v>
      </c>
      <c r="M27" s="85">
        <f t="shared" si="3"/>
        <v>0.010937559371434124</v>
      </c>
      <c r="N27" s="85">
        <f t="shared" si="4"/>
        <v>0.11094446220422179</v>
      </c>
      <c r="O27" s="64"/>
      <c r="Q27" t="s">
        <v>364</v>
      </c>
      <c r="R27">
        <v>0.005042562978699443</v>
      </c>
    </row>
    <row r="28" spans="1:18" ht="15">
      <c r="A28" s="47" t="s">
        <v>270</v>
      </c>
      <c r="B28" s="127">
        <v>2.2498770989273043</v>
      </c>
      <c r="C28" s="127">
        <v>45.62372198300401</v>
      </c>
      <c r="D28" s="127">
        <v>167.146641050374</v>
      </c>
      <c r="E28" s="127">
        <v>11.839507477877996</v>
      </c>
      <c r="F28" s="127"/>
      <c r="G28" s="127">
        <v>226.85974761018332</v>
      </c>
      <c r="I28" s="47" t="s">
        <v>270</v>
      </c>
      <c r="J28" s="85">
        <f t="shared" si="0"/>
        <v>0.009917480393186823</v>
      </c>
      <c r="K28" s="85">
        <f t="shared" si="1"/>
        <v>0.20110981548564522</v>
      </c>
      <c r="L28" s="85">
        <f t="shared" si="2"/>
        <v>0.7367840386456953</v>
      </c>
      <c r="M28" s="85">
        <f t="shared" si="3"/>
        <v>0.05218866547547257</v>
      </c>
      <c r="N28" s="85">
        <f t="shared" si="4"/>
        <v>0</v>
      </c>
      <c r="O28" s="64"/>
      <c r="Q28" t="s">
        <v>357</v>
      </c>
      <c r="R28">
        <v>0.00495156731088221</v>
      </c>
    </row>
    <row r="29" spans="1:18" ht="15">
      <c r="A29" s="47" t="s">
        <v>265</v>
      </c>
      <c r="B29" s="127">
        <v>32.53619339685482</v>
      </c>
      <c r="C29" s="127"/>
      <c r="D29" s="127">
        <v>6.189005729075279</v>
      </c>
      <c r="E29" s="127">
        <v>18.24841116437547</v>
      </c>
      <c r="F29" s="127">
        <v>0.047221504017476074</v>
      </c>
      <c r="G29" s="127">
        <v>57.020831794323044</v>
      </c>
      <c r="I29" s="47" t="s">
        <v>265</v>
      </c>
      <c r="J29" s="85">
        <f t="shared" si="0"/>
        <v>0.5706018725614961</v>
      </c>
      <c r="K29" s="85">
        <f t="shared" si="1"/>
        <v>0</v>
      </c>
      <c r="L29" s="85">
        <f t="shared" si="2"/>
        <v>0.10853937998307932</v>
      </c>
      <c r="M29" s="85">
        <f t="shared" si="3"/>
        <v>0.3200306026786559</v>
      </c>
      <c r="N29" s="85">
        <f t="shared" si="4"/>
        <v>0.0008281447767687145</v>
      </c>
      <c r="O29" s="64"/>
      <c r="Q29" t="s">
        <v>354</v>
      </c>
      <c r="R29">
        <v>0.00412592343053574</v>
      </c>
    </row>
    <row r="30" spans="1:18" ht="15">
      <c r="A30" s="47" t="s">
        <v>264</v>
      </c>
      <c r="B30" s="127">
        <v>1.5270107002979936</v>
      </c>
      <c r="C30" s="127"/>
      <c r="D30" s="127">
        <v>18.035378490969727</v>
      </c>
      <c r="E30" s="127">
        <v>2.06117433511462E-05</v>
      </c>
      <c r="F30" s="127">
        <v>14.42901389792139</v>
      </c>
      <c r="G30" s="127">
        <v>33.99142370093246</v>
      </c>
      <c r="I30" s="47" t="s">
        <v>264</v>
      </c>
      <c r="J30" s="85">
        <f t="shared" si="0"/>
        <v>0.04492341108548814</v>
      </c>
      <c r="K30" s="85">
        <f t="shared" si="1"/>
        <v>0</v>
      </c>
      <c r="L30" s="85">
        <f t="shared" si="2"/>
        <v>0.5305861457775591</v>
      </c>
      <c r="M30" s="85">
        <f t="shared" si="3"/>
        <v>6.063807015703428E-07</v>
      </c>
      <c r="N30" s="85">
        <f t="shared" si="4"/>
        <v>0.4244898367562513</v>
      </c>
      <c r="O30" s="64"/>
      <c r="Q30" t="s">
        <v>358</v>
      </c>
      <c r="R30">
        <v>0</v>
      </c>
    </row>
    <row r="31" spans="1:18" ht="15">
      <c r="A31" s="47" t="s">
        <v>197</v>
      </c>
      <c r="B31" s="127"/>
      <c r="C31" s="127">
        <v>1.756120533517657</v>
      </c>
      <c r="D31" s="127">
        <v>62.54736578622076</v>
      </c>
      <c r="E31" s="127">
        <v>20.702435021891247</v>
      </c>
      <c r="F31" s="127">
        <v>60.905640428302</v>
      </c>
      <c r="G31" s="127">
        <v>145.91156176993167</v>
      </c>
      <c r="I31" s="47" t="s">
        <v>197</v>
      </c>
      <c r="J31" s="85">
        <f t="shared" si="0"/>
        <v>0</v>
      </c>
      <c r="K31" s="85">
        <f t="shared" si="1"/>
        <v>0.012035513239770866</v>
      </c>
      <c r="L31" s="85">
        <f t="shared" si="2"/>
        <v>0.4286662758420974</v>
      </c>
      <c r="M31" s="85">
        <f t="shared" si="3"/>
        <v>0.14188344481251003</v>
      </c>
      <c r="N31" s="85">
        <f t="shared" si="4"/>
        <v>0.4174147661056217</v>
      </c>
      <c r="O31" s="64"/>
      <c r="Q31" t="s">
        <v>368</v>
      </c>
      <c r="R31">
        <v>0</v>
      </c>
    </row>
    <row r="32" spans="1:18" ht="15">
      <c r="A32" s="47" t="s">
        <v>371</v>
      </c>
      <c r="B32" s="127">
        <v>61.07741163243117</v>
      </c>
      <c r="C32" s="127">
        <v>148.06699627078393</v>
      </c>
      <c r="D32" s="127">
        <v>615.9606984448687</v>
      </c>
      <c r="E32" s="127">
        <v>44.47981922381324</v>
      </c>
      <c r="F32" s="127">
        <v>53.08808693401839</v>
      </c>
      <c r="G32" s="127">
        <v>922.6730125059155</v>
      </c>
      <c r="I32" s="47" t="s">
        <v>371</v>
      </c>
      <c r="J32" s="85">
        <f t="shared" si="0"/>
        <v>0.06619616137525165</v>
      </c>
      <c r="K32" s="85">
        <f t="shared" si="1"/>
        <v>0.16047613213335926</v>
      </c>
      <c r="L32" s="85">
        <f t="shared" si="2"/>
        <v>0.6675828707420004</v>
      </c>
      <c r="M32" s="85">
        <f t="shared" si="3"/>
        <v>0.048207564999662396</v>
      </c>
      <c r="N32" s="85">
        <f t="shared" si="4"/>
        <v>0.05753727074972623</v>
      </c>
      <c r="O32" s="64"/>
      <c r="Q32" t="s">
        <v>197</v>
      </c>
      <c r="R32">
        <v>0</v>
      </c>
    </row>
    <row r="33" spans="1:17" ht="15">
      <c r="A33" s="47" t="s">
        <v>372</v>
      </c>
      <c r="B33" s="127">
        <v>57.93382764151709</v>
      </c>
      <c r="C33" s="127">
        <v>1917.723890613085</v>
      </c>
      <c r="D33" s="127">
        <v>2183.6798249008043</v>
      </c>
      <c r="E33" s="127">
        <v>105.35329587770845</v>
      </c>
      <c r="F33" s="127">
        <v>56.12821053801299</v>
      </c>
      <c r="G33" s="127">
        <v>4320.819049571129</v>
      </c>
      <c r="I33" s="47" t="s">
        <v>372</v>
      </c>
      <c r="J33" s="85">
        <f t="shared" si="0"/>
        <v>0.013408066150621935</v>
      </c>
      <c r="K33" s="85">
        <f t="shared" si="1"/>
        <v>0.4438334187596753</v>
      </c>
      <c r="L33" s="85">
        <f t="shared" si="2"/>
        <v>0.5053856224591377</v>
      </c>
      <c r="M33" s="85">
        <f t="shared" si="3"/>
        <v>0.024382714172713503</v>
      </c>
      <c r="N33" s="85">
        <f t="shared" si="4"/>
        <v>0.012990178457851435</v>
      </c>
      <c r="O33" s="64"/>
      <c r="Q33" t="s">
        <v>346</v>
      </c>
    </row>
    <row r="34" spans="1:17" ht="15">
      <c r="A34" s="47" t="s">
        <v>260</v>
      </c>
      <c r="B34" s="127">
        <v>22.2480478205637</v>
      </c>
      <c r="C34" s="127">
        <v>90.8210801328516</v>
      </c>
      <c r="D34" s="127">
        <v>4.547162884219379</v>
      </c>
      <c r="E34" s="127">
        <v>4.217202573367907</v>
      </c>
      <c r="F34" s="127">
        <v>1.3110155010203617</v>
      </c>
      <c r="G34" s="127">
        <v>123.14450891202296</v>
      </c>
      <c r="I34" s="47" t="s">
        <v>260</v>
      </c>
      <c r="J34" s="85">
        <f t="shared" si="0"/>
        <v>0.18066617843641064</v>
      </c>
      <c r="K34" s="85">
        <f t="shared" si="1"/>
        <v>0.7375162801431617</v>
      </c>
      <c r="L34" s="85">
        <f t="shared" si="2"/>
        <v>0.036925421396320386</v>
      </c>
      <c r="M34" s="85">
        <f t="shared" si="3"/>
        <v>0.03424596525356048</v>
      </c>
      <c r="N34" s="85">
        <f t="shared" si="4"/>
        <v>0.010646154770546683</v>
      </c>
      <c r="O34" s="64"/>
      <c r="Q34" t="s">
        <v>359</v>
      </c>
    </row>
    <row r="35" spans="1:17" ht="15">
      <c r="A35" s="47" t="s">
        <v>309</v>
      </c>
      <c r="B35" s="127">
        <v>15.770807977453694</v>
      </c>
      <c r="C35" s="127"/>
      <c r="D35" s="127"/>
      <c r="E35" s="127"/>
      <c r="F35" s="127">
        <v>3.0844456117103696</v>
      </c>
      <c r="G35" s="127">
        <v>18.855253589164064</v>
      </c>
      <c r="I35" s="47" t="s">
        <v>309</v>
      </c>
      <c r="J35" s="85">
        <f t="shared" si="0"/>
        <v>0.8364145251547839</v>
      </c>
      <c r="K35" s="85">
        <f t="shared" si="1"/>
        <v>0</v>
      </c>
      <c r="L35" s="85">
        <f t="shared" si="2"/>
        <v>0</v>
      </c>
      <c r="M35" s="85">
        <f t="shared" si="3"/>
        <v>0</v>
      </c>
      <c r="N35" s="85">
        <f t="shared" si="4"/>
        <v>0.16358547484521616</v>
      </c>
      <c r="O35" s="64"/>
      <c r="Q35" t="s">
        <v>367</v>
      </c>
    </row>
    <row r="36" spans="1:15" ht="15">
      <c r="A36" s="65" t="s">
        <v>259</v>
      </c>
      <c r="B36" s="128">
        <v>472.4589426799982</v>
      </c>
      <c r="C36" s="128">
        <v>3324.7065743217363</v>
      </c>
      <c r="D36" s="128">
        <v>5635.532160984961</v>
      </c>
      <c r="E36" s="128">
        <v>1019.2652625191258</v>
      </c>
      <c r="F36" s="128">
        <v>631.8740708369985</v>
      </c>
      <c r="G36" s="128">
        <v>11083.837011342823</v>
      </c>
      <c r="I36" s="65" t="s">
        <v>259</v>
      </c>
      <c r="J36" s="85">
        <f t="shared" si="0"/>
        <v>0.04262593740746095</v>
      </c>
      <c r="K36" s="85">
        <f t="shared" si="1"/>
        <v>0.29995989393558786</v>
      </c>
      <c r="L36" s="85">
        <f t="shared" si="2"/>
        <v>0.5084459610167262</v>
      </c>
      <c r="M36" s="85">
        <f t="shared" si="3"/>
        <v>0.09195960401402911</v>
      </c>
      <c r="N36" s="85">
        <f t="shared" si="4"/>
        <v>0.05700860362619552</v>
      </c>
      <c r="O36" s="66"/>
    </row>
    <row r="37" spans="9:15" ht="15">
      <c r="I37" s="47" t="s">
        <v>374</v>
      </c>
      <c r="J37" s="51">
        <f>AVERAGE(J3:J10,J12,J12,J13,J16:J23,J25:J28,J31:J33)</f>
        <v>0.04910483392520784</v>
      </c>
      <c r="K37" s="51">
        <f>AVERAGE(K3:K10,K12,K12,K13,K16:K23,K25:K28,K31:K33)</f>
        <v>0.1887573722662703</v>
      </c>
      <c r="L37" s="51">
        <f>AVERAGE(L3:L10,L12,L12,L13,L16:L23,L25:L28,L31:L33)</f>
        <v>0.4845990826896346</v>
      </c>
      <c r="M37" s="51">
        <f>AVERAGE(M3:M10,M12,M12,M13,M16:M23,M25:M28,M31:M33)</f>
        <v>0.1470149042143743</v>
      </c>
      <c r="N37" s="51">
        <f>AVERAGE(N3:N10,N12,N12,N13,N16:N23,N25:N28,N31:N33)</f>
        <v>0.13052380690451298</v>
      </c>
      <c r="O37" s="51"/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132"/>
  <sheetViews>
    <sheetView zoomScalePageLayoutView="0" workbookViewId="0" topLeftCell="A1">
      <selection activeCell="F19" sqref="F19"/>
    </sheetView>
  </sheetViews>
  <sheetFormatPr defaultColWidth="9.140625" defaultRowHeight="15"/>
  <cols>
    <col min="1" max="1" width="31.57421875" style="0" bestFit="1" customWidth="1"/>
  </cols>
  <sheetData>
    <row r="1" spans="1:19" ht="15">
      <c r="A1" s="22" t="s">
        <v>441</v>
      </c>
      <c r="B1" s="22" t="s">
        <v>375</v>
      </c>
      <c r="C1" s="22" t="s">
        <v>376</v>
      </c>
      <c r="D1" s="22" t="s">
        <v>377</v>
      </c>
      <c r="E1" s="22" t="s">
        <v>378</v>
      </c>
      <c r="F1" s="22" t="s">
        <v>379</v>
      </c>
      <c r="G1" s="22" t="s">
        <v>380</v>
      </c>
      <c r="H1" s="22" t="s">
        <v>381</v>
      </c>
      <c r="I1" s="22" t="s">
        <v>382</v>
      </c>
      <c r="J1" s="22" t="s">
        <v>383</v>
      </c>
      <c r="K1" s="22" t="s">
        <v>384</v>
      </c>
      <c r="L1" s="22" t="s">
        <v>385</v>
      </c>
      <c r="M1" s="22" t="s">
        <v>386</v>
      </c>
      <c r="N1" s="22" t="s">
        <v>387</v>
      </c>
      <c r="O1" s="22" t="s">
        <v>388</v>
      </c>
      <c r="P1" s="22" t="s">
        <v>389</v>
      </c>
      <c r="Q1" s="22" t="s">
        <v>390</v>
      </c>
      <c r="R1" s="22" t="s">
        <v>391</v>
      </c>
      <c r="S1" s="22" t="s">
        <v>259</v>
      </c>
    </row>
    <row r="2" spans="1:19" ht="15">
      <c r="A2" s="47" t="s">
        <v>326</v>
      </c>
      <c r="B2" s="64"/>
      <c r="C2" s="64"/>
      <c r="D2" s="64">
        <v>61.19978524134133</v>
      </c>
      <c r="E2" s="64">
        <v>0.0262595616674975</v>
      </c>
      <c r="F2" s="64">
        <v>34.02587821413294</v>
      </c>
      <c r="G2" s="64">
        <v>0.20008370597881342</v>
      </c>
      <c r="H2" s="64">
        <v>6.557823787820426</v>
      </c>
      <c r="I2" s="64">
        <v>0.4566839109138566</v>
      </c>
      <c r="J2" s="64">
        <v>10.671569387758202</v>
      </c>
      <c r="K2" s="64">
        <v>0.0147343746316593</v>
      </c>
      <c r="L2" s="64">
        <v>19.504989738212632</v>
      </c>
      <c r="M2" s="64">
        <v>0.1023515517898184</v>
      </c>
      <c r="N2" s="64">
        <v>5.708379349026255</v>
      </c>
      <c r="O2" s="64">
        <v>27.169407797492752</v>
      </c>
      <c r="P2" s="64">
        <v>2.85833864804345</v>
      </c>
      <c r="Q2" s="64">
        <v>0.20466681408929988</v>
      </c>
      <c r="R2" s="64">
        <v>3.503916529902866</v>
      </c>
      <c r="S2" s="64">
        <v>172.2048686128018</v>
      </c>
    </row>
    <row r="3" spans="1:19" ht="15">
      <c r="A3" s="47" t="s">
        <v>0</v>
      </c>
      <c r="B3" s="64"/>
      <c r="C3" s="64"/>
      <c r="D3" s="64">
        <v>6.077894816287459</v>
      </c>
      <c r="E3" s="64"/>
      <c r="F3" s="64">
        <v>22.66523952977638</v>
      </c>
      <c r="G3" s="64">
        <v>12.852292866162486</v>
      </c>
      <c r="H3" s="64">
        <v>0.8789036846445741</v>
      </c>
      <c r="I3" s="64">
        <v>7.571111426910861</v>
      </c>
      <c r="J3" s="64">
        <v>5.859008843910931</v>
      </c>
      <c r="K3" s="64">
        <v>0.0225652997615043</v>
      </c>
      <c r="L3" s="64">
        <v>2.8886407316749376</v>
      </c>
      <c r="M3" s="64">
        <v>0.357292333571147</v>
      </c>
      <c r="N3" s="64"/>
      <c r="O3" s="64">
        <v>102.76666724925525</v>
      </c>
      <c r="P3" s="64"/>
      <c r="Q3" s="64">
        <v>4.708531136798354</v>
      </c>
      <c r="R3" s="64">
        <v>2.6260966448447</v>
      </c>
      <c r="S3" s="64">
        <v>169.27424456359856</v>
      </c>
    </row>
    <row r="4" spans="1:19" ht="15">
      <c r="A4" s="47" t="s">
        <v>331</v>
      </c>
      <c r="B4" s="64">
        <v>0.0729162184146604</v>
      </c>
      <c r="C4" s="64"/>
      <c r="D4" s="64">
        <v>2.182632586798511</v>
      </c>
      <c r="E4" s="64"/>
      <c r="F4" s="64">
        <v>32.25910823359988</v>
      </c>
      <c r="G4" s="64"/>
      <c r="H4" s="64"/>
      <c r="I4" s="64"/>
      <c r="J4" s="64">
        <v>1.6212722978315377</v>
      </c>
      <c r="K4" s="64">
        <v>0.0244508138292802</v>
      </c>
      <c r="L4" s="64">
        <v>6.395912397375571</v>
      </c>
      <c r="M4" s="64">
        <v>2.4226806584682814</v>
      </c>
      <c r="N4" s="64">
        <v>0.9574324175720805</v>
      </c>
      <c r="O4" s="64">
        <v>18.274098410139544</v>
      </c>
      <c r="P4" s="64">
        <v>0.337148402843187</v>
      </c>
      <c r="Q4" s="64">
        <v>4.97696510232861</v>
      </c>
      <c r="R4" s="64"/>
      <c r="S4" s="64">
        <v>69.52461753920115</v>
      </c>
    </row>
    <row r="5" spans="1:19" ht="15">
      <c r="A5" s="47" t="s">
        <v>392</v>
      </c>
      <c r="B5" s="64"/>
      <c r="C5" s="64"/>
      <c r="D5" s="64">
        <v>12.010618883698104</v>
      </c>
      <c r="E5" s="64"/>
      <c r="F5" s="64">
        <v>1.9946344613313114</v>
      </c>
      <c r="G5" s="64"/>
      <c r="H5" s="64">
        <v>1.6459144627771476</v>
      </c>
      <c r="I5" s="64"/>
      <c r="J5" s="64">
        <v>0.384591184779916</v>
      </c>
      <c r="K5" s="64"/>
      <c r="L5" s="64">
        <v>5.437225098258967</v>
      </c>
      <c r="M5" s="64">
        <v>16.545267316277847</v>
      </c>
      <c r="N5" s="64">
        <v>3.5737813522697683</v>
      </c>
      <c r="O5" s="64">
        <v>11.068520982309272</v>
      </c>
      <c r="P5" s="64">
        <v>1.84725969037408</v>
      </c>
      <c r="Q5" s="64">
        <v>10.783203023513886</v>
      </c>
      <c r="R5" s="64">
        <v>0.19111568620506425</v>
      </c>
      <c r="S5" s="64">
        <v>65.48213214179538</v>
      </c>
    </row>
    <row r="6" spans="1:19" ht="15">
      <c r="A6" s="47" t="s">
        <v>394</v>
      </c>
      <c r="B6" s="64"/>
      <c r="C6" s="64"/>
      <c r="D6" s="64">
        <v>0.21777162024128</v>
      </c>
      <c r="E6" s="64"/>
      <c r="F6" s="64">
        <v>32.225815376663675</v>
      </c>
      <c r="G6" s="64"/>
      <c r="H6" s="64">
        <v>0.7785828664610686</v>
      </c>
      <c r="I6" s="64"/>
      <c r="J6" s="64"/>
      <c r="K6" s="64"/>
      <c r="L6" s="64">
        <v>10.33678891521095</v>
      </c>
      <c r="M6" s="64"/>
      <c r="N6" s="64"/>
      <c r="O6" s="64">
        <v>9.765329443762251</v>
      </c>
      <c r="P6" s="64"/>
      <c r="Q6" s="64"/>
      <c r="R6" s="64"/>
      <c r="S6" s="64">
        <v>53.324288222339234</v>
      </c>
    </row>
    <row r="7" spans="1:19" ht="15">
      <c r="A7" s="47" t="s">
        <v>328</v>
      </c>
      <c r="B7" s="64"/>
      <c r="C7" s="64"/>
      <c r="D7" s="64">
        <v>11.065886135422668</v>
      </c>
      <c r="E7" s="64"/>
      <c r="F7" s="64">
        <v>22.178308739181457</v>
      </c>
      <c r="G7" s="64"/>
      <c r="H7" s="64"/>
      <c r="I7" s="64"/>
      <c r="J7" s="64">
        <v>10.245416217106118</v>
      </c>
      <c r="K7" s="64"/>
      <c r="L7" s="64"/>
      <c r="M7" s="64">
        <v>0.00282584906554408</v>
      </c>
      <c r="N7" s="64">
        <v>0.528481805464542</v>
      </c>
      <c r="O7" s="64">
        <v>5.192516423585741</v>
      </c>
      <c r="P7" s="64"/>
      <c r="Q7" s="64">
        <v>0.09880830794103844</v>
      </c>
      <c r="R7" s="64"/>
      <c r="S7" s="64">
        <v>49.31224347776712</v>
      </c>
    </row>
    <row r="8" spans="1:19" ht="15">
      <c r="A8" s="47" t="s">
        <v>209</v>
      </c>
      <c r="B8" s="64">
        <v>0.00368726263212168</v>
      </c>
      <c r="C8" s="64">
        <v>0.10241427842017434</v>
      </c>
      <c r="D8" s="64">
        <v>22.787458233090348</v>
      </c>
      <c r="E8" s="64"/>
      <c r="F8" s="64">
        <v>0.7882707441056325</v>
      </c>
      <c r="G8" s="64">
        <v>8.39399721336534E-05</v>
      </c>
      <c r="H8" s="64">
        <v>0.06066823832864145</v>
      </c>
      <c r="I8" s="64"/>
      <c r="J8" s="64">
        <v>0.1897074774587203</v>
      </c>
      <c r="K8" s="64"/>
      <c r="L8" s="64">
        <v>0.0357292302782553</v>
      </c>
      <c r="M8" s="64">
        <v>0.3937264892517675</v>
      </c>
      <c r="N8" s="64">
        <v>0.573863075463081</v>
      </c>
      <c r="O8" s="64">
        <v>0.0672881556614698</v>
      </c>
      <c r="P8" s="64">
        <v>1.66605189711161</v>
      </c>
      <c r="Q8" s="64"/>
      <c r="R8" s="64"/>
      <c r="S8" s="64">
        <v>26.668949021773958</v>
      </c>
    </row>
    <row r="9" spans="1:19" ht="15">
      <c r="A9" s="47" t="s">
        <v>4</v>
      </c>
      <c r="B9" s="64">
        <v>0.00302411735282248</v>
      </c>
      <c r="C9" s="64"/>
      <c r="D9" s="64">
        <v>0.06596706837538299</v>
      </c>
      <c r="E9" s="64"/>
      <c r="F9" s="64">
        <v>12.246215355608395</v>
      </c>
      <c r="G9" s="64"/>
      <c r="H9" s="64">
        <v>4.435775304383994</v>
      </c>
      <c r="I9" s="64"/>
      <c r="J9" s="64">
        <v>0.13608417248760096</v>
      </c>
      <c r="K9" s="64"/>
      <c r="L9" s="64">
        <v>2.2980886368543563</v>
      </c>
      <c r="M9" s="64"/>
      <c r="N9" s="64">
        <v>0.0957543461770453</v>
      </c>
      <c r="O9" s="64">
        <v>6.563221182421816</v>
      </c>
      <c r="P9" s="64"/>
      <c r="Q9" s="64"/>
      <c r="R9" s="64">
        <v>0.356863581863625</v>
      </c>
      <c r="S9" s="64">
        <v>26.200993765525038</v>
      </c>
    </row>
    <row r="10" spans="1:19" ht="15">
      <c r="A10" s="47" t="s">
        <v>7</v>
      </c>
      <c r="B10" s="64"/>
      <c r="C10" s="64"/>
      <c r="D10" s="64"/>
      <c r="E10" s="64"/>
      <c r="F10" s="64">
        <v>7.945596029683443</v>
      </c>
      <c r="G10" s="64"/>
      <c r="H10" s="64">
        <v>0.24190493181870729</v>
      </c>
      <c r="I10" s="64"/>
      <c r="J10" s="64">
        <v>3.3813853736666477</v>
      </c>
      <c r="K10" s="64"/>
      <c r="L10" s="64">
        <v>6.336276346685681</v>
      </c>
      <c r="M10" s="64"/>
      <c r="N10" s="64"/>
      <c r="O10" s="64">
        <v>5.374767252335178</v>
      </c>
      <c r="P10" s="64"/>
      <c r="Q10" s="64"/>
      <c r="R10" s="64">
        <v>0.19948756694453895</v>
      </c>
      <c r="S10" s="64">
        <v>23.479417501134197</v>
      </c>
    </row>
    <row r="11" spans="1:19" ht="15">
      <c r="A11" s="47" t="s">
        <v>440</v>
      </c>
      <c r="B11" s="64"/>
      <c r="C11" s="64"/>
      <c r="D11" s="64">
        <v>0.23759510327515776</v>
      </c>
      <c r="E11" s="64"/>
      <c r="F11" s="64">
        <v>11.572432072893731</v>
      </c>
      <c r="G11" s="64"/>
      <c r="H11" s="64">
        <v>0</v>
      </c>
      <c r="I11" s="64"/>
      <c r="J11" s="64"/>
      <c r="K11" s="64">
        <v>0.0132052282851658</v>
      </c>
      <c r="L11" s="64">
        <v>1.4481499179601969</v>
      </c>
      <c r="M11" s="64"/>
      <c r="N11" s="64">
        <v>0.21549872407445064</v>
      </c>
      <c r="O11" s="64">
        <v>9.427193876468705</v>
      </c>
      <c r="P11" s="64"/>
      <c r="Q11" s="64"/>
      <c r="R11" s="64"/>
      <c r="S11" s="64">
        <v>22.914074922957408</v>
      </c>
    </row>
    <row r="12" spans="1:19" ht="15">
      <c r="A12" s="47" t="s">
        <v>17</v>
      </c>
      <c r="B12" s="64"/>
      <c r="C12" s="64"/>
      <c r="D12" s="64">
        <v>0.4684080415334846</v>
      </c>
      <c r="E12" s="64"/>
      <c r="F12" s="64">
        <v>3.3486912625324</v>
      </c>
      <c r="G12" s="64"/>
      <c r="H12" s="64">
        <v>0.2112455157566327</v>
      </c>
      <c r="I12" s="64"/>
      <c r="J12" s="64">
        <v>1.4134444597714624</v>
      </c>
      <c r="K12" s="64"/>
      <c r="L12" s="64">
        <v>3.283826538740326</v>
      </c>
      <c r="M12" s="64">
        <v>0.110474783838151</v>
      </c>
      <c r="N12" s="64">
        <v>1.2108965886124121</v>
      </c>
      <c r="O12" s="64">
        <v>9.158950564179948</v>
      </c>
      <c r="P12" s="64"/>
      <c r="Q12" s="64">
        <v>1.2544104995512093</v>
      </c>
      <c r="R12" s="64">
        <v>0.0582986043971306</v>
      </c>
      <c r="S12" s="64">
        <v>20.518646858913158</v>
      </c>
    </row>
    <row r="13" spans="1:19" ht="15">
      <c r="A13" s="47" t="s">
        <v>121</v>
      </c>
      <c r="B13" s="64">
        <v>0.00906664590557512</v>
      </c>
      <c r="C13" s="64"/>
      <c r="D13" s="64">
        <v>11.758461319041471</v>
      </c>
      <c r="E13" s="64"/>
      <c r="F13" s="64">
        <v>2.9450008450956067</v>
      </c>
      <c r="G13" s="64"/>
      <c r="H13" s="64">
        <v>2.07721550699594</v>
      </c>
      <c r="I13" s="64">
        <v>0.0714584708193755</v>
      </c>
      <c r="J13" s="64">
        <v>2.7992566483788215</v>
      </c>
      <c r="K13" s="64"/>
      <c r="L13" s="64">
        <v>0.11047706219416199</v>
      </c>
      <c r="M13" s="64">
        <v>0.324818094054825</v>
      </c>
      <c r="N13" s="64"/>
      <c r="O13" s="64">
        <v>0.0282232377144603</v>
      </c>
      <c r="P13" s="64"/>
      <c r="Q13" s="64"/>
      <c r="R13" s="64"/>
      <c r="S13" s="64">
        <v>20.12397783020024</v>
      </c>
    </row>
    <row r="14" spans="1:19" ht="15">
      <c r="A14" s="47" t="s">
        <v>393</v>
      </c>
      <c r="B14" s="64"/>
      <c r="C14" s="64"/>
      <c r="D14" s="64">
        <v>0.31074570499873033</v>
      </c>
      <c r="E14" s="64"/>
      <c r="F14" s="64">
        <v>12.631810361468444</v>
      </c>
      <c r="G14" s="64">
        <v>0.0687144886272524</v>
      </c>
      <c r="H14" s="64">
        <v>2.4142420075296758</v>
      </c>
      <c r="I14" s="64"/>
      <c r="J14" s="64"/>
      <c r="K14" s="64"/>
      <c r="L14" s="64">
        <v>0.100041852989406</v>
      </c>
      <c r="M14" s="64"/>
      <c r="N14" s="64"/>
      <c r="O14" s="64">
        <v>3.2208061544019886</v>
      </c>
      <c r="P14" s="64"/>
      <c r="Q14" s="64"/>
      <c r="R14" s="64">
        <v>0.0667843003085047</v>
      </c>
      <c r="S14" s="64">
        <v>18.813144870324003</v>
      </c>
    </row>
    <row r="15" spans="1:19" ht="15">
      <c r="A15" s="47" t="s">
        <v>18</v>
      </c>
      <c r="B15" s="64"/>
      <c r="C15" s="64"/>
      <c r="D15" s="64">
        <v>14.426247435066296</v>
      </c>
      <c r="E15" s="64"/>
      <c r="F15" s="64"/>
      <c r="G15" s="64">
        <v>0.0617401124660156</v>
      </c>
      <c r="H15" s="64">
        <v>0.0980695971873756</v>
      </c>
      <c r="I15" s="64">
        <v>0.31076429104709</v>
      </c>
      <c r="J15" s="64">
        <v>0.36360344129870625</v>
      </c>
      <c r="K15" s="64">
        <v>0.0166242298912939</v>
      </c>
      <c r="L15" s="64">
        <v>0.2810504337810235</v>
      </c>
      <c r="M15" s="64"/>
      <c r="N15" s="64"/>
      <c r="O15" s="64">
        <v>0.595614119522289</v>
      </c>
      <c r="P15" s="64"/>
      <c r="Q15" s="64">
        <v>0.211795646367496</v>
      </c>
      <c r="R15" s="64">
        <v>0.145961061315291</v>
      </c>
      <c r="S15" s="64">
        <v>16.511470367942874</v>
      </c>
    </row>
    <row r="16" spans="1:19" ht="15">
      <c r="A16" s="47" t="s">
        <v>53</v>
      </c>
      <c r="B16" s="64"/>
      <c r="C16" s="64"/>
      <c r="D16" s="64">
        <v>9.832099663420095</v>
      </c>
      <c r="E16" s="64"/>
      <c r="F16" s="64">
        <v>0.43436571015089254</v>
      </c>
      <c r="G16" s="64">
        <v>0.00400167576163465</v>
      </c>
      <c r="H16" s="64"/>
      <c r="I16" s="64"/>
      <c r="J16" s="64">
        <v>1.9039060248343462</v>
      </c>
      <c r="K16" s="64"/>
      <c r="L16" s="64">
        <v>0.1480974921673548</v>
      </c>
      <c r="M16" s="64">
        <v>0.0277864091322502</v>
      </c>
      <c r="N16" s="64">
        <v>0.5306238911551738</v>
      </c>
      <c r="O16" s="64">
        <v>0.7917685542514366</v>
      </c>
      <c r="P16" s="64">
        <v>1.7119632953972974</v>
      </c>
      <c r="Q16" s="64"/>
      <c r="R16" s="64">
        <v>0.37172694018152597</v>
      </c>
      <c r="S16" s="64">
        <v>15.756339656452008</v>
      </c>
    </row>
    <row r="17" spans="1:19" ht="15">
      <c r="A17" s="47" t="s">
        <v>72</v>
      </c>
      <c r="B17" s="64"/>
      <c r="C17" s="64"/>
      <c r="D17" s="64">
        <v>1.0219423643869372</v>
      </c>
      <c r="E17" s="64"/>
      <c r="F17" s="64">
        <v>3.418497997083881</v>
      </c>
      <c r="G17" s="64">
        <v>0.238834221059175</v>
      </c>
      <c r="H17" s="64">
        <v>0.0214375443246721</v>
      </c>
      <c r="I17" s="64"/>
      <c r="J17" s="64">
        <v>0.3142072461799271</v>
      </c>
      <c r="K17" s="64"/>
      <c r="L17" s="64">
        <v>1.0623754043299374</v>
      </c>
      <c r="M17" s="64">
        <v>0.0660276192783771</v>
      </c>
      <c r="N17" s="64">
        <v>0.054128812645335526</v>
      </c>
      <c r="O17" s="64">
        <v>7.944860787778111</v>
      </c>
      <c r="P17" s="64"/>
      <c r="Q17" s="64"/>
      <c r="R17" s="64">
        <v>0.1390953381049016</v>
      </c>
      <c r="S17" s="64">
        <v>14.281407335171256</v>
      </c>
    </row>
    <row r="18" spans="1:19" ht="15">
      <c r="A18" s="47" t="s">
        <v>330</v>
      </c>
      <c r="B18" s="64"/>
      <c r="C18" s="64"/>
      <c r="D18" s="64">
        <v>0.24173829368109448</v>
      </c>
      <c r="E18" s="64"/>
      <c r="F18" s="64">
        <v>13.441216644572926</v>
      </c>
      <c r="G18" s="64"/>
      <c r="H18" s="64"/>
      <c r="I18" s="64"/>
      <c r="J18" s="64"/>
      <c r="K18" s="64"/>
      <c r="L18" s="64"/>
      <c r="M18" s="64"/>
      <c r="N18" s="64">
        <v>0.13236966194913202</v>
      </c>
      <c r="O18" s="64">
        <v>0.24006899765133288</v>
      </c>
      <c r="P18" s="64">
        <v>0.117499858552064</v>
      </c>
      <c r="Q18" s="64">
        <v>0.0428750783864793</v>
      </c>
      <c r="R18" s="64"/>
      <c r="S18" s="64">
        <v>14.21576853479303</v>
      </c>
    </row>
    <row r="19" spans="1:19" ht="15">
      <c r="A19" s="47" t="s">
        <v>3</v>
      </c>
      <c r="B19" s="64">
        <v>0.01057586176840512</v>
      </c>
      <c r="C19" s="64"/>
      <c r="D19" s="64">
        <v>1.3610062078119909</v>
      </c>
      <c r="E19" s="64"/>
      <c r="F19" s="64">
        <v>3.0587168879824334</v>
      </c>
      <c r="G19" s="64"/>
      <c r="H19" s="64">
        <v>0.04361271153932602</v>
      </c>
      <c r="I19" s="64"/>
      <c r="J19" s="64">
        <v>1.3906942231841952</v>
      </c>
      <c r="K19" s="64"/>
      <c r="L19" s="64">
        <v>0.3101664278515102</v>
      </c>
      <c r="M19" s="64"/>
      <c r="N19" s="64"/>
      <c r="O19" s="64">
        <v>7.360162518213113</v>
      </c>
      <c r="P19" s="64"/>
      <c r="Q19" s="64"/>
      <c r="R19" s="64">
        <v>0.571632133888021</v>
      </c>
      <c r="S19" s="64">
        <v>14.106566972238996</v>
      </c>
    </row>
    <row r="20" spans="1:19" ht="15">
      <c r="A20" s="47" t="s">
        <v>329</v>
      </c>
      <c r="B20" s="64"/>
      <c r="C20" s="64"/>
      <c r="D20" s="64"/>
      <c r="E20" s="64"/>
      <c r="F20" s="64">
        <v>6.081331511072721</v>
      </c>
      <c r="G20" s="64"/>
      <c r="H20" s="64"/>
      <c r="I20" s="64"/>
      <c r="J20" s="64">
        <v>0.08948772796889</v>
      </c>
      <c r="K20" s="64"/>
      <c r="L20" s="64">
        <v>6.855635563368007</v>
      </c>
      <c r="M20" s="64"/>
      <c r="N20" s="64"/>
      <c r="O20" s="64">
        <v>0.65764388082478</v>
      </c>
      <c r="P20" s="64"/>
      <c r="Q20" s="64"/>
      <c r="R20" s="64"/>
      <c r="S20" s="64">
        <v>13.684098683234398</v>
      </c>
    </row>
    <row r="21" spans="1:19" ht="15">
      <c r="A21" s="47" t="s">
        <v>55</v>
      </c>
      <c r="B21" s="64"/>
      <c r="C21" s="64"/>
      <c r="D21" s="64">
        <v>0.6024967251454625</v>
      </c>
      <c r="E21" s="64">
        <v>1.03624551396063</v>
      </c>
      <c r="F21" s="64">
        <v>7.71187301297464</v>
      </c>
      <c r="G21" s="64"/>
      <c r="H21" s="64">
        <v>0.6402079917360117</v>
      </c>
      <c r="I21" s="64"/>
      <c r="J21" s="64">
        <v>0.36472543926832063</v>
      </c>
      <c r="K21" s="64"/>
      <c r="L21" s="64">
        <v>0.960787153118115</v>
      </c>
      <c r="M21" s="64"/>
      <c r="N21" s="64">
        <v>0.0124337687295616</v>
      </c>
      <c r="O21" s="64">
        <v>1.0416695201707302</v>
      </c>
      <c r="P21" s="64"/>
      <c r="Q21" s="64"/>
      <c r="R21" s="64">
        <v>1.2126745273301562</v>
      </c>
      <c r="S21" s="64">
        <v>13.58311365243363</v>
      </c>
    </row>
    <row r="22" spans="1:19" ht="15">
      <c r="A22" s="47" t="s">
        <v>13</v>
      </c>
      <c r="B22" s="64"/>
      <c r="C22" s="64"/>
      <c r="D22" s="64">
        <v>0.1230881219151174</v>
      </c>
      <c r="E22" s="64"/>
      <c r="F22" s="64">
        <v>0.8978273915228248</v>
      </c>
      <c r="G22" s="64"/>
      <c r="H22" s="64">
        <v>0.0643126227111514</v>
      </c>
      <c r="I22" s="64">
        <v>0.225572937005847</v>
      </c>
      <c r="J22" s="64">
        <v>0.11629150883706</v>
      </c>
      <c r="K22" s="64"/>
      <c r="L22" s="64">
        <v>2.93770520021109</v>
      </c>
      <c r="M22" s="64"/>
      <c r="N22" s="64"/>
      <c r="O22" s="64">
        <v>8.274015804339864</v>
      </c>
      <c r="P22" s="64"/>
      <c r="Q22" s="64"/>
      <c r="R22" s="64">
        <v>0.2053144727054433</v>
      </c>
      <c r="S22" s="64">
        <v>12.8441280592484</v>
      </c>
    </row>
    <row r="23" spans="1:19" ht="15">
      <c r="A23" s="47" t="s">
        <v>61</v>
      </c>
      <c r="B23" s="64">
        <v>0.0112289802286831</v>
      </c>
      <c r="C23" s="64"/>
      <c r="D23" s="64">
        <v>0.207138081172056</v>
      </c>
      <c r="E23" s="64">
        <v>0.026635428832117</v>
      </c>
      <c r="F23" s="64">
        <v>11.579231559573977</v>
      </c>
      <c r="G23" s="64"/>
      <c r="H23" s="64">
        <v>0.1054182702949</v>
      </c>
      <c r="I23" s="64"/>
      <c r="J23" s="64"/>
      <c r="K23" s="64"/>
      <c r="L23" s="64">
        <v>0.0109259999306846</v>
      </c>
      <c r="M23" s="64"/>
      <c r="N23" s="64"/>
      <c r="O23" s="64">
        <v>0.6008678032262723</v>
      </c>
      <c r="P23" s="64"/>
      <c r="Q23" s="64"/>
      <c r="R23" s="64"/>
      <c r="S23" s="64">
        <v>12.54144612325869</v>
      </c>
    </row>
    <row r="24" spans="1:19" ht="15">
      <c r="A24" s="47" t="s">
        <v>271</v>
      </c>
      <c r="B24" s="64"/>
      <c r="C24" s="64"/>
      <c r="D24" s="64">
        <v>3.593963173494989</v>
      </c>
      <c r="E24" s="64"/>
      <c r="F24" s="64">
        <v>3.707969460464446</v>
      </c>
      <c r="G24" s="64"/>
      <c r="H24" s="64">
        <v>0.8283399244359606</v>
      </c>
      <c r="I24" s="64"/>
      <c r="J24" s="64">
        <v>0.525962128447984</v>
      </c>
      <c r="K24" s="64"/>
      <c r="L24" s="64">
        <v>0.3788827740573122</v>
      </c>
      <c r="M24" s="64">
        <v>0.1456310588939727</v>
      </c>
      <c r="N24" s="64"/>
      <c r="O24" s="64">
        <v>2.9508199510791777</v>
      </c>
      <c r="P24" s="64"/>
      <c r="Q24" s="64">
        <v>0.254697192682589</v>
      </c>
      <c r="R24" s="64">
        <v>0.0951826738127268</v>
      </c>
      <c r="S24" s="64">
        <v>12.481448337369155</v>
      </c>
    </row>
    <row r="25" spans="1:19" ht="15">
      <c r="A25" s="47" t="s">
        <v>5</v>
      </c>
      <c r="B25" s="64">
        <v>0.0168441938750011</v>
      </c>
      <c r="C25" s="64"/>
      <c r="D25" s="64"/>
      <c r="E25" s="64"/>
      <c r="F25" s="64">
        <v>1.2571756848222435</v>
      </c>
      <c r="G25" s="64"/>
      <c r="H25" s="64">
        <v>2.8853056084637507</v>
      </c>
      <c r="I25" s="64"/>
      <c r="J25" s="64"/>
      <c r="K25" s="64"/>
      <c r="L25" s="64">
        <v>0.00879939064034314</v>
      </c>
      <c r="M25" s="64"/>
      <c r="N25" s="64"/>
      <c r="O25" s="64">
        <v>7.728567707696439</v>
      </c>
      <c r="P25" s="64"/>
      <c r="Q25" s="64"/>
      <c r="R25" s="64">
        <v>0.113304676472471</v>
      </c>
      <c r="S25" s="64">
        <v>12.009997261970248</v>
      </c>
    </row>
    <row r="26" spans="1:19" ht="15">
      <c r="A26" s="47" t="s">
        <v>396</v>
      </c>
      <c r="B26" s="64"/>
      <c r="C26" s="64"/>
      <c r="D26" s="64"/>
      <c r="E26" s="64"/>
      <c r="F26" s="64">
        <v>3.53706247392783</v>
      </c>
      <c r="G26" s="64"/>
      <c r="H26" s="64"/>
      <c r="I26" s="64"/>
      <c r="J26" s="64"/>
      <c r="K26" s="64"/>
      <c r="L26" s="64">
        <v>7.6757049425926605</v>
      </c>
      <c r="M26" s="64"/>
      <c r="N26" s="64"/>
      <c r="O26" s="64">
        <v>0.0118706761203115</v>
      </c>
      <c r="P26" s="64"/>
      <c r="Q26" s="64"/>
      <c r="R26" s="64">
        <v>0</v>
      </c>
      <c r="S26" s="64">
        <v>11.224638092640802</v>
      </c>
    </row>
    <row r="27" spans="1:19" ht="15">
      <c r="A27" s="47" t="s">
        <v>35</v>
      </c>
      <c r="B27" s="64"/>
      <c r="C27" s="64"/>
      <c r="D27" s="64">
        <v>2.222988942614871</v>
      </c>
      <c r="E27" s="64"/>
      <c r="F27" s="64">
        <v>1.0630424905493632</v>
      </c>
      <c r="G27" s="64">
        <v>0.9266804202056129</v>
      </c>
      <c r="H27" s="64"/>
      <c r="I27" s="64">
        <v>1.28625239264584</v>
      </c>
      <c r="J27" s="64"/>
      <c r="K27" s="64"/>
      <c r="L27" s="64">
        <v>0.127312830257068</v>
      </c>
      <c r="M27" s="64">
        <v>0.147466130980696</v>
      </c>
      <c r="N27" s="64"/>
      <c r="O27" s="64">
        <v>2.5449252755161003</v>
      </c>
      <c r="P27" s="64">
        <v>2.64211247157815</v>
      </c>
      <c r="Q27" s="64"/>
      <c r="R27" s="64">
        <v>0.185516308159309</v>
      </c>
      <c r="S27" s="64">
        <v>11.14629726250701</v>
      </c>
    </row>
    <row r="28" spans="1:19" ht="15">
      <c r="A28" s="47" t="s">
        <v>30</v>
      </c>
      <c r="B28" s="64">
        <v>0.01359712604478144</v>
      </c>
      <c r="C28" s="64"/>
      <c r="D28" s="64">
        <v>0.0926918764980383</v>
      </c>
      <c r="E28" s="64"/>
      <c r="F28" s="64">
        <v>2.9177347734773753</v>
      </c>
      <c r="G28" s="64"/>
      <c r="H28" s="64">
        <v>0.2442039264510136</v>
      </c>
      <c r="I28" s="64">
        <v>0.134952168224694</v>
      </c>
      <c r="J28" s="64">
        <v>0.1230722555259599</v>
      </c>
      <c r="K28" s="64"/>
      <c r="L28" s="64">
        <v>0.07039892238276341</v>
      </c>
      <c r="M28" s="64"/>
      <c r="N28" s="64">
        <v>0.10875978727092495</v>
      </c>
      <c r="O28" s="64">
        <v>7.385553451519985</v>
      </c>
      <c r="P28" s="64"/>
      <c r="Q28" s="64"/>
      <c r="R28" s="64"/>
      <c r="S28" s="64">
        <v>11.090964287395536</v>
      </c>
    </row>
    <row r="29" spans="1:19" ht="15">
      <c r="A29" s="47" t="s">
        <v>188</v>
      </c>
      <c r="B29" s="64"/>
      <c r="C29" s="64"/>
      <c r="D29" s="64">
        <v>0.0435896611447287</v>
      </c>
      <c r="E29" s="64">
        <v>0.0475942002456745</v>
      </c>
      <c r="F29" s="64">
        <v>2.1609572929452354</v>
      </c>
      <c r="G29" s="64"/>
      <c r="H29" s="64">
        <v>0.0246503136603483</v>
      </c>
      <c r="I29" s="64"/>
      <c r="J29" s="64">
        <v>0.1498006248627405</v>
      </c>
      <c r="K29" s="64"/>
      <c r="L29" s="64">
        <v>0.3112334373909149</v>
      </c>
      <c r="M29" s="64"/>
      <c r="N29" s="64">
        <v>0.3302610249878279</v>
      </c>
      <c r="O29" s="64">
        <v>7.551030530699207</v>
      </c>
      <c r="P29" s="64"/>
      <c r="Q29" s="64"/>
      <c r="R29" s="64">
        <v>0.2481037945926995</v>
      </c>
      <c r="S29" s="64">
        <v>10.867220880529377</v>
      </c>
    </row>
    <row r="30" spans="1:19" ht="15">
      <c r="A30" s="47" t="s">
        <v>327</v>
      </c>
      <c r="B30" s="64"/>
      <c r="C30" s="64"/>
      <c r="D30" s="64">
        <v>0.0711726295057838</v>
      </c>
      <c r="E30" s="64"/>
      <c r="F30" s="64">
        <v>3.501857634995231</v>
      </c>
      <c r="G30" s="64"/>
      <c r="H30" s="64"/>
      <c r="I30" s="64"/>
      <c r="J30" s="64">
        <v>5.780911592613017</v>
      </c>
      <c r="K30" s="64"/>
      <c r="L30" s="64"/>
      <c r="M30" s="64">
        <v>0.00107530193425549</v>
      </c>
      <c r="N30" s="64"/>
      <c r="O30" s="64">
        <v>1.1773690712699414</v>
      </c>
      <c r="P30" s="64"/>
      <c r="Q30" s="64"/>
      <c r="R30" s="64"/>
      <c r="S30" s="64">
        <v>10.53238623031823</v>
      </c>
    </row>
    <row r="31" spans="1:19" ht="15">
      <c r="A31" s="47" t="s">
        <v>114</v>
      </c>
      <c r="B31" s="64"/>
      <c r="C31" s="64"/>
      <c r="D31" s="64">
        <v>0.6957010983287227</v>
      </c>
      <c r="E31" s="64"/>
      <c r="F31" s="64">
        <v>1.051028021428737</v>
      </c>
      <c r="G31" s="64"/>
      <c r="H31" s="64">
        <v>0.2198524161026435</v>
      </c>
      <c r="I31" s="64">
        <v>1.44472864826092</v>
      </c>
      <c r="J31" s="64">
        <v>0.4527955063922803</v>
      </c>
      <c r="K31" s="64"/>
      <c r="L31" s="64"/>
      <c r="M31" s="64"/>
      <c r="N31" s="64">
        <v>0.8627766084554572</v>
      </c>
      <c r="O31" s="64">
        <v>4.6419637729283965</v>
      </c>
      <c r="P31" s="64"/>
      <c r="Q31" s="64"/>
      <c r="R31" s="64">
        <v>0.900821058955448</v>
      </c>
      <c r="S31" s="64">
        <v>10.269667130852604</v>
      </c>
    </row>
    <row r="32" spans="1:19" ht="15">
      <c r="A32" s="47" t="s">
        <v>39</v>
      </c>
      <c r="B32" s="64"/>
      <c r="C32" s="64"/>
      <c r="D32" s="64">
        <v>0.0247172275395892</v>
      </c>
      <c r="E32" s="64"/>
      <c r="F32" s="64">
        <v>3.4620002288824088</v>
      </c>
      <c r="G32" s="64">
        <v>0.02604067528460634</v>
      </c>
      <c r="H32" s="64">
        <v>0.16988638567236705</v>
      </c>
      <c r="I32" s="64"/>
      <c r="J32" s="64">
        <v>1.2909899876618804</v>
      </c>
      <c r="K32" s="64"/>
      <c r="L32" s="64">
        <v>2.1212700656584187</v>
      </c>
      <c r="M32" s="64"/>
      <c r="N32" s="64">
        <v>0.21688844940108382</v>
      </c>
      <c r="O32" s="64">
        <v>2.9129946537965656</v>
      </c>
      <c r="P32" s="64"/>
      <c r="Q32" s="64"/>
      <c r="R32" s="64"/>
      <c r="S32" s="64">
        <v>10.22478767389692</v>
      </c>
    </row>
    <row r="33" spans="1:19" ht="15">
      <c r="A33" s="47" t="s">
        <v>139</v>
      </c>
      <c r="B33" s="64"/>
      <c r="C33" s="64"/>
      <c r="D33" s="64">
        <v>3.4966565895253923</v>
      </c>
      <c r="E33" s="64"/>
      <c r="F33" s="64">
        <v>4.4646528099996035</v>
      </c>
      <c r="G33" s="64"/>
      <c r="H33" s="64">
        <v>0.4780390649589976</v>
      </c>
      <c r="I33" s="64"/>
      <c r="J33" s="64">
        <v>0.4991534829818447</v>
      </c>
      <c r="K33" s="64"/>
      <c r="L33" s="64"/>
      <c r="M33" s="64">
        <v>0.0257250511370335</v>
      </c>
      <c r="N33" s="64"/>
      <c r="O33" s="64">
        <v>0.968949373790257</v>
      </c>
      <c r="P33" s="64"/>
      <c r="Q33" s="64">
        <v>0.0700292950400117</v>
      </c>
      <c r="R33" s="64">
        <v>0.0568277408604851</v>
      </c>
      <c r="S33" s="64">
        <v>10.060033408293625</v>
      </c>
    </row>
    <row r="34" spans="1:19" ht="15">
      <c r="A34" s="47" t="s">
        <v>439</v>
      </c>
      <c r="B34" s="64"/>
      <c r="C34" s="64"/>
      <c r="D34" s="64">
        <v>0.278330292224097</v>
      </c>
      <c r="E34" s="64"/>
      <c r="F34" s="64">
        <v>1.2275387990430358</v>
      </c>
      <c r="G34" s="64"/>
      <c r="H34" s="64"/>
      <c r="I34" s="64"/>
      <c r="J34" s="64">
        <v>1.216744091943198</v>
      </c>
      <c r="K34" s="64">
        <v>0.0108296624177345</v>
      </c>
      <c r="L34" s="64">
        <v>3.00125557941933</v>
      </c>
      <c r="M34" s="64"/>
      <c r="N34" s="64"/>
      <c r="O34" s="64">
        <v>4.24469911994599</v>
      </c>
      <c r="P34" s="64"/>
      <c r="Q34" s="64"/>
      <c r="R34" s="64">
        <v>0.00579222754035899</v>
      </c>
      <c r="S34" s="64">
        <v>9.985189772533744</v>
      </c>
    </row>
    <row r="35" spans="1:19" ht="15">
      <c r="A35" s="47" t="s">
        <v>177</v>
      </c>
      <c r="B35" s="64"/>
      <c r="C35" s="64"/>
      <c r="D35" s="64">
        <v>0.055208804708856904</v>
      </c>
      <c r="E35" s="64">
        <v>1.51137625747163</v>
      </c>
      <c r="F35" s="64">
        <v>0.3921644709489541</v>
      </c>
      <c r="G35" s="64"/>
      <c r="H35" s="64">
        <v>0.0100041894040866</v>
      </c>
      <c r="I35" s="64"/>
      <c r="J35" s="64">
        <v>2.011492941114275</v>
      </c>
      <c r="K35" s="64"/>
      <c r="L35" s="64">
        <v>2.514238868119292</v>
      </c>
      <c r="M35" s="64">
        <v>0.0471597321223946</v>
      </c>
      <c r="N35" s="64">
        <v>1.630832289916408</v>
      </c>
      <c r="O35" s="64">
        <v>1.2944901480037483</v>
      </c>
      <c r="P35" s="64"/>
      <c r="Q35" s="64"/>
      <c r="R35" s="64">
        <v>0</v>
      </c>
      <c r="S35" s="64">
        <v>9.466967701809645</v>
      </c>
    </row>
    <row r="36" spans="1:19" ht="15">
      <c r="A36" s="47" t="s">
        <v>66</v>
      </c>
      <c r="B36" s="64">
        <v>0.0168441938750011</v>
      </c>
      <c r="C36" s="64"/>
      <c r="D36" s="64">
        <v>0.133387974194518</v>
      </c>
      <c r="E36" s="64">
        <v>0.0355148595559264</v>
      </c>
      <c r="F36" s="64">
        <v>1.085009403709177</v>
      </c>
      <c r="G36" s="64"/>
      <c r="H36" s="64">
        <v>0.0154473769087119</v>
      </c>
      <c r="I36" s="64"/>
      <c r="J36" s="64"/>
      <c r="K36" s="64"/>
      <c r="L36" s="64">
        <v>0.047045362755790146</v>
      </c>
      <c r="M36" s="64">
        <v>7.86734871477475</v>
      </c>
      <c r="N36" s="64"/>
      <c r="O36" s="64">
        <v>0.2656637206668196</v>
      </c>
      <c r="P36" s="64"/>
      <c r="Q36" s="64"/>
      <c r="R36" s="64"/>
      <c r="S36" s="64">
        <v>9.466261606440696</v>
      </c>
    </row>
    <row r="37" spans="1:19" ht="15">
      <c r="A37" s="47" t="s">
        <v>31</v>
      </c>
      <c r="B37" s="64"/>
      <c r="C37" s="64"/>
      <c r="D37" s="64">
        <v>1.1857873709474227</v>
      </c>
      <c r="E37" s="64"/>
      <c r="F37" s="64">
        <v>3.616715267660795</v>
      </c>
      <c r="G37" s="64"/>
      <c r="H37" s="64">
        <v>0.4542714603099242</v>
      </c>
      <c r="I37" s="64"/>
      <c r="J37" s="64">
        <v>0.0746026329030999</v>
      </c>
      <c r="K37" s="64"/>
      <c r="L37" s="64">
        <v>0.410243420890383</v>
      </c>
      <c r="M37" s="64">
        <v>0.8954632071725832</v>
      </c>
      <c r="N37" s="64"/>
      <c r="O37" s="64">
        <v>1.9085548460688773</v>
      </c>
      <c r="P37" s="64"/>
      <c r="Q37" s="64"/>
      <c r="R37" s="64">
        <v>0.30780432686284614</v>
      </c>
      <c r="S37" s="64">
        <v>8.853442532815933</v>
      </c>
    </row>
    <row r="38" spans="1:19" ht="15">
      <c r="A38" s="47" t="s">
        <v>115</v>
      </c>
      <c r="B38" s="64">
        <v>0.01966537333700922</v>
      </c>
      <c r="C38" s="64"/>
      <c r="D38" s="64">
        <v>0.14138200703644588</v>
      </c>
      <c r="E38" s="64"/>
      <c r="F38" s="64">
        <v>1.7165122179047578</v>
      </c>
      <c r="G38" s="64"/>
      <c r="H38" s="64">
        <v>0.0643960700657692</v>
      </c>
      <c r="I38" s="64"/>
      <c r="J38" s="64">
        <v>0.0131616316350101</v>
      </c>
      <c r="K38" s="64"/>
      <c r="L38" s="64">
        <v>0.15473760681833532</v>
      </c>
      <c r="M38" s="64"/>
      <c r="N38" s="64">
        <v>0.02909789037677735</v>
      </c>
      <c r="O38" s="64">
        <v>6.709049637259546</v>
      </c>
      <c r="P38" s="64"/>
      <c r="Q38" s="64"/>
      <c r="R38" s="64"/>
      <c r="S38" s="64">
        <v>8.848002434433651</v>
      </c>
    </row>
    <row r="39" spans="1:19" ht="15">
      <c r="A39" s="47" t="s">
        <v>28</v>
      </c>
      <c r="B39" s="64"/>
      <c r="C39" s="64"/>
      <c r="D39" s="64"/>
      <c r="E39" s="64"/>
      <c r="F39" s="64">
        <v>4.004719727368215</v>
      </c>
      <c r="G39" s="64">
        <v>0.0111798313686087</v>
      </c>
      <c r="H39" s="64">
        <v>0.3248669145032223</v>
      </c>
      <c r="I39" s="64"/>
      <c r="J39" s="64"/>
      <c r="K39" s="64"/>
      <c r="L39" s="64"/>
      <c r="M39" s="64"/>
      <c r="N39" s="64"/>
      <c r="O39" s="64">
        <v>4.257640572077125</v>
      </c>
      <c r="P39" s="64"/>
      <c r="Q39" s="64"/>
      <c r="R39" s="64"/>
      <c r="S39" s="64">
        <v>8.59840704531717</v>
      </c>
    </row>
    <row r="40" spans="1:19" ht="15">
      <c r="A40" s="47" t="s">
        <v>176</v>
      </c>
      <c r="B40" s="64">
        <v>0.01122755369046002</v>
      </c>
      <c r="C40" s="64"/>
      <c r="D40" s="64">
        <v>2.438980592091149</v>
      </c>
      <c r="E40" s="64"/>
      <c r="F40" s="64">
        <v>2.1511806620448857</v>
      </c>
      <c r="G40" s="64"/>
      <c r="H40" s="64"/>
      <c r="I40" s="64"/>
      <c r="J40" s="64">
        <v>0.0120331372719041</v>
      </c>
      <c r="K40" s="64"/>
      <c r="L40" s="64">
        <v>0.1340717786208903</v>
      </c>
      <c r="M40" s="64">
        <v>2.03081974253776</v>
      </c>
      <c r="N40" s="64"/>
      <c r="O40" s="64">
        <v>1.1621847110632517</v>
      </c>
      <c r="P40" s="64"/>
      <c r="Q40" s="64">
        <v>0.5885889216539975</v>
      </c>
      <c r="R40" s="64"/>
      <c r="S40" s="64">
        <v>8.529087098974298</v>
      </c>
    </row>
    <row r="41" spans="1:19" ht="15">
      <c r="A41" s="47" t="s">
        <v>111</v>
      </c>
      <c r="B41" s="64"/>
      <c r="C41" s="64"/>
      <c r="D41" s="64">
        <v>0.2272655297389652</v>
      </c>
      <c r="E41" s="64"/>
      <c r="F41" s="64">
        <v>0.1582308807778472</v>
      </c>
      <c r="G41" s="64"/>
      <c r="H41" s="64">
        <v>0.0749099133414975</v>
      </c>
      <c r="I41" s="64">
        <v>2.5728594904288435</v>
      </c>
      <c r="J41" s="64">
        <v>1.0808279943942982</v>
      </c>
      <c r="K41" s="64"/>
      <c r="L41" s="64">
        <v>2.2240608783294333</v>
      </c>
      <c r="M41" s="64">
        <v>0.718270277453166</v>
      </c>
      <c r="N41" s="64"/>
      <c r="O41" s="64">
        <v>1.0862585072607538</v>
      </c>
      <c r="P41" s="64"/>
      <c r="Q41" s="64">
        <v>0.14844243731998846</v>
      </c>
      <c r="R41" s="64">
        <v>0.0574526056536542</v>
      </c>
      <c r="S41" s="64">
        <v>8.348578514698449</v>
      </c>
    </row>
    <row r="42" spans="1:19" ht="15">
      <c r="A42" s="47" t="s">
        <v>58</v>
      </c>
      <c r="B42" s="64"/>
      <c r="C42" s="64"/>
      <c r="D42" s="64">
        <v>0.8865169959867776</v>
      </c>
      <c r="E42" s="64"/>
      <c r="F42" s="64">
        <v>0.07207646975591687</v>
      </c>
      <c r="G42" s="64"/>
      <c r="H42" s="64">
        <v>0.037158406057619</v>
      </c>
      <c r="I42" s="64"/>
      <c r="J42" s="64"/>
      <c r="K42" s="64"/>
      <c r="L42" s="64">
        <v>0.047210543566584995</v>
      </c>
      <c r="M42" s="64">
        <v>6.43715001513925</v>
      </c>
      <c r="N42" s="64"/>
      <c r="O42" s="64">
        <v>0.049939459873014</v>
      </c>
      <c r="P42" s="64">
        <v>0.740079440116383</v>
      </c>
      <c r="Q42" s="64"/>
      <c r="R42" s="64"/>
      <c r="S42" s="64">
        <v>8.270131330495545</v>
      </c>
    </row>
    <row r="43" spans="1:19" ht="15">
      <c r="A43" s="47" t="s">
        <v>69</v>
      </c>
      <c r="B43" s="64"/>
      <c r="C43" s="64"/>
      <c r="D43" s="64">
        <v>0.3720476854986916</v>
      </c>
      <c r="E43" s="64"/>
      <c r="F43" s="64">
        <v>0.4901090151273488</v>
      </c>
      <c r="G43" s="64"/>
      <c r="H43" s="64">
        <v>0.1006821223428121</v>
      </c>
      <c r="I43" s="64"/>
      <c r="J43" s="64">
        <v>0.14218532252474392</v>
      </c>
      <c r="K43" s="64"/>
      <c r="L43" s="64"/>
      <c r="M43" s="64"/>
      <c r="N43" s="64"/>
      <c r="O43" s="64">
        <v>4.453295892896905</v>
      </c>
      <c r="P43" s="64">
        <v>2.290133921047919</v>
      </c>
      <c r="Q43" s="64"/>
      <c r="R43" s="64">
        <v>0.1205391238935</v>
      </c>
      <c r="S43" s="64">
        <v>7.96899308333192</v>
      </c>
    </row>
    <row r="44" spans="1:19" ht="15">
      <c r="A44" s="47" t="s">
        <v>42</v>
      </c>
      <c r="B44" s="64"/>
      <c r="C44" s="64"/>
      <c r="D44" s="64"/>
      <c r="E44" s="64"/>
      <c r="F44" s="64">
        <v>3.400621697673049</v>
      </c>
      <c r="G44" s="64"/>
      <c r="H44" s="64">
        <v>0.031814870971311</v>
      </c>
      <c r="I44" s="64"/>
      <c r="J44" s="64"/>
      <c r="K44" s="64"/>
      <c r="L44" s="64">
        <v>0.0934505279982295</v>
      </c>
      <c r="M44" s="64"/>
      <c r="N44" s="64">
        <v>0.00190937522870153</v>
      </c>
      <c r="O44" s="64">
        <v>4.390477327797101</v>
      </c>
      <c r="P44" s="64"/>
      <c r="Q44" s="64"/>
      <c r="R44" s="64"/>
      <c r="S44" s="64">
        <v>7.918273799668391</v>
      </c>
    </row>
    <row r="45" spans="1:19" ht="15">
      <c r="A45" s="47" t="s">
        <v>59</v>
      </c>
      <c r="B45" s="64"/>
      <c r="C45" s="64"/>
      <c r="D45" s="64"/>
      <c r="E45" s="64"/>
      <c r="F45" s="64">
        <v>4.087889676747358</v>
      </c>
      <c r="G45" s="64">
        <v>0.0640879275467188</v>
      </c>
      <c r="H45" s="64">
        <v>0.0700292950400117</v>
      </c>
      <c r="I45" s="64"/>
      <c r="J45" s="64">
        <v>0.100613525353725</v>
      </c>
      <c r="K45" s="64"/>
      <c r="L45" s="64">
        <v>0.0443685612773958</v>
      </c>
      <c r="M45" s="64"/>
      <c r="N45" s="64">
        <v>0.00190937522870153</v>
      </c>
      <c r="O45" s="64">
        <v>3.387238737093297</v>
      </c>
      <c r="P45" s="64"/>
      <c r="Q45" s="64"/>
      <c r="R45" s="64">
        <v>0.0328708992452576</v>
      </c>
      <c r="S45" s="64">
        <v>7.789007997532466</v>
      </c>
    </row>
    <row r="46" spans="1:19" ht="15">
      <c r="A46" s="47" t="s">
        <v>29</v>
      </c>
      <c r="B46" s="64"/>
      <c r="C46" s="64"/>
      <c r="D46" s="64">
        <v>2.2809495190303193</v>
      </c>
      <c r="E46" s="64"/>
      <c r="F46" s="64">
        <v>0.7133641559323669</v>
      </c>
      <c r="G46" s="64"/>
      <c r="H46" s="64">
        <v>1.3082997050893914</v>
      </c>
      <c r="I46" s="64"/>
      <c r="J46" s="64">
        <v>0.250153493973373</v>
      </c>
      <c r="K46" s="64"/>
      <c r="L46" s="64">
        <v>0.45753360428870204</v>
      </c>
      <c r="M46" s="64">
        <v>0.142916931375886</v>
      </c>
      <c r="N46" s="64">
        <v>0.20705987814140936</v>
      </c>
      <c r="O46" s="64">
        <v>1.728913976758653</v>
      </c>
      <c r="P46" s="64"/>
      <c r="Q46" s="64"/>
      <c r="R46" s="64">
        <v>0.29665267732129186</v>
      </c>
      <c r="S46" s="64">
        <v>7.385843941911395</v>
      </c>
    </row>
    <row r="47" spans="1:19" ht="15">
      <c r="A47" s="47" t="s">
        <v>136</v>
      </c>
      <c r="B47" s="64"/>
      <c r="C47" s="64"/>
      <c r="D47" s="64">
        <v>0.1534259818936994</v>
      </c>
      <c r="E47" s="64"/>
      <c r="F47" s="64">
        <v>1.3260531887957934</v>
      </c>
      <c r="G47" s="64"/>
      <c r="H47" s="64"/>
      <c r="I47" s="64"/>
      <c r="J47" s="64">
        <v>1.1886936500852943</v>
      </c>
      <c r="K47" s="64"/>
      <c r="L47" s="64">
        <v>0.526740577014595</v>
      </c>
      <c r="M47" s="64"/>
      <c r="N47" s="64">
        <v>0.0406602802979296</v>
      </c>
      <c r="O47" s="64">
        <v>4.089537441286522</v>
      </c>
      <c r="P47" s="64"/>
      <c r="Q47" s="64"/>
      <c r="R47" s="64"/>
      <c r="S47" s="64">
        <v>7.325111119373833</v>
      </c>
    </row>
    <row r="48" spans="1:19" ht="15">
      <c r="A48" s="47" t="s">
        <v>12</v>
      </c>
      <c r="B48" s="64"/>
      <c r="C48" s="64"/>
      <c r="D48" s="64"/>
      <c r="E48" s="64"/>
      <c r="F48" s="64">
        <v>0.3517008066170504</v>
      </c>
      <c r="G48" s="64"/>
      <c r="H48" s="64">
        <v>0.3241623996154542</v>
      </c>
      <c r="I48" s="64"/>
      <c r="J48" s="64"/>
      <c r="K48" s="64"/>
      <c r="L48" s="64"/>
      <c r="M48" s="64"/>
      <c r="N48" s="64"/>
      <c r="O48" s="64">
        <v>6.074054996168397</v>
      </c>
      <c r="P48" s="64"/>
      <c r="Q48" s="64"/>
      <c r="R48" s="64">
        <v>0.4064328909877769</v>
      </c>
      <c r="S48" s="64">
        <v>7.156351093388678</v>
      </c>
    </row>
    <row r="49" spans="1:19" ht="15">
      <c r="A49" s="47" t="s">
        <v>27</v>
      </c>
      <c r="B49" s="64"/>
      <c r="C49" s="64">
        <v>0.963488790729603</v>
      </c>
      <c r="D49" s="64">
        <v>2.962426163433516</v>
      </c>
      <c r="E49" s="64"/>
      <c r="F49" s="64">
        <v>0.7753146160776648</v>
      </c>
      <c r="G49" s="64"/>
      <c r="H49" s="64">
        <v>0.705717048976002</v>
      </c>
      <c r="I49" s="64"/>
      <c r="J49" s="64">
        <v>0.00249711923947573</v>
      </c>
      <c r="K49" s="64">
        <v>0.587424302006393</v>
      </c>
      <c r="L49" s="64">
        <v>0.0567251635256672</v>
      </c>
      <c r="M49" s="64"/>
      <c r="N49" s="64">
        <v>0.296693810883868</v>
      </c>
      <c r="O49" s="64">
        <v>0.11472227574021185</v>
      </c>
      <c r="P49" s="64"/>
      <c r="Q49" s="64"/>
      <c r="R49" s="64">
        <v>0.5973974154555179</v>
      </c>
      <c r="S49" s="64">
        <v>7.062406706067919</v>
      </c>
    </row>
    <row r="50" spans="1:19" ht="15">
      <c r="A50" s="47" t="s">
        <v>44</v>
      </c>
      <c r="B50" s="64"/>
      <c r="C50" s="64"/>
      <c r="D50" s="64"/>
      <c r="E50" s="64"/>
      <c r="F50" s="64">
        <v>0.2537162680540849</v>
      </c>
      <c r="G50" s="64">
        <v>0.13881410481765588</v>
      </c>
      <c r="H50" s="64">
        <v>0.0500209264947034</v>
      </c>
      <c r="I50" s="64">
        <v>0.5658918159183984</v>
      </c>
      <c r="J50" s="64">
        <v>0.6549264589270544</v>
      </c>
      <c r="K50" s="64"/>
      <c r="L50" s="64">
        <v>2.15900869304683</v>
      </c>
      <c r="M50" s="64"/>
      <c r="N50" s="64"/>
      <c r="O50" s="64">
        <v>3.0566255418959423</v>
      </c>
      <c r="P50" s="64"/>
      <c r="Q50" s="64"/>
      <c r="R50" s="64">
        <v>0.1783603408662795</v>
      </c>
      <c r="S50" s="64">
        <v>7.057364150020949</v>
      </c>
    </row>
    <row r="51" spans="1:19" ht="15">
      <c r="A51" s="47" t="s">
        <v>24</v>
      </c>
      <c r="B51" s="64"/>
      <c r="C51" s="64"/>
      <c r="D51" s="64">
        <v>0.8407575599418768</v>
      </c>
      <c r="E51" s="64"/>
      <c r="F51" s="64">
        <v>1.1441876382581078</v>
      </c>
      <c r="G51" s="64">
        <v>0.103757697700314</v>
      </c>
      <c r="H51" s="64"/>
      <c r="I51" s="64"/>
      <c r="J51" s="64">
        <v>0.1374995652393849</v>
      </c>
      <c r="K51" s="64"/>
      <c r="L51" s="64"/>
      <c r="M51" s="64"/>
      <c r="N51" s="64">
        <v>0.00190937522870153</v>
      </c>
      <c r="O51" s="64">
        <v>3.8769144643268287</v>
      </c>
      <c r="P51" s="64"/>
      <c r="Q51" s="64">
        <v>0.60025111793644</v>
      </c>
      <c r="R51" s="64">
        <v>0.116620218137399</v>
      </c>
      <c r="S51" s="64">
        <v>6.8218976367690525</v>
      </c>
    </row>
    <row r="52" spans="1:19" ht="15">
      <c r="A52" s="47" t="s">
        <v>333</v>
      </c>
      <c r="B52" s="64"/>
      <c r="C52" s="64"/>
      <c r="D52" s="64">
        <v>0.2692126296170329</v>
      </c>
      <c r="E52" s="64"/>
      <c r="F52" s="64">
        <v>0.1282198827839198</v>
      </c>
      <c r="G52" s="64">
        <v>0.49225665302789906</v>
      </c>
      <c r="H52" s="64">
        <v>0.47456656303807165</v>
      </c>
      <c r="I52" s="64"/>
      <c r="J52" s="64">
        <v>3.5680340760777254</v>
      </c>
      <c r="K52" s="64"/>
      <c r="L52" s="64">
        <v>0.0605867717069522</v>
      </c>
      <c r="M52" s="64">
        <v>0.284887749761057</v>
      </c>
      <c r="N52" s="64">
        <v>0.6150791514733059</v>
      </c>
      <c r="O52" s="64">
        <v>0.8314307709364565</v>
      </c>
      <c r="P52" s="64"/>
      <c r="Q52" s="64"/>
      <c r="R52" s="64"/>
      <c r="S52" s="64">
        <v>6.72427424842242</v>
      </c>
    </row>
    <row r="53" spans="1:19" ht="15">
      <c r="A53" s="47" t="s">
        <v>48</v>
      </c>
      <c r="B53" s="64"/>
      <c r="C53" s="64"/>
      <c r="D53" s="64"/>
      <c r="E53" s="64"/>
      <c r="F53" s="64">
        <v>1.130405134084379</v>
      </c>
      <c r="G53" s="64">
        <v>0.468303054477986</v>
      </c>
      <c r="H53" s="64">
        <v>0.03479007550995214</v>
      </c>
      <c r="I53" s="64"/>
      <c r="J53" s="64"/>
      <c r="K53" s="64"/>
      <c r="L53" s="64">
        <v>0.0710540113131049</v>
      </c>
      <c r="M53" s="64"/>
      <c r="N53" s="64"/>
      <c r="O53" s="64">
        <v>4.824188431372301</v>
      </c>
      <c r="P53" s="64"/>
      <c r="Q53" s="64"/>
      <c r="R53" s="64"/>
      <c r="S53" s="64">
        <v>6.5287407067577234</v>
      </c>
    </row>
    <row r="54" spans="1:19" ht="15">
      <c r="A54" s="47" t="s">
        <v>33</v>
      </c>
      <c r="B54" s="64"/>
      <c r="C54" s="64"/>
      <c r="D54" s="64">
        <v>1.5670999603761044</v>
      </c>
      <c r="E54" s="64"/>
      <c r="F54" s="64"/>
      <c r="G54" s="64"/>
      <c r="H54" s="64"/>
      <c r="I54" s="64">
        <v>0.428750794127658</v>
      </c>
      <c r="J54" s="64">
        <v>0.784099453975561</v>
      </c>
      <c r="K54" s="64"/>
      <c r="L54" s="64"/>
      <c r="M54" s="64"/>
      <c r="N54" s="64"/>
      <c r="O54" s="64"/>
      <c r="P54" s="64"/>
      <c r="Q54" s="64">
        <v>3.57292330492288</v>
      </c>
      <c r="R54" s="64"/>
      <c r="S54" s="64">
        <v>6.352873513402203</v>
      </c>
    </row>
    <row r="55" spans="1:19" ht="15">
      <c r="A55" s="47" t="s">
        <v>11</v>
      </c>
      <c r="B55" s="64">
        <v>0.00755745056847496</v>
      </c>
      <c r="C55" s="64"/>
      <c r="D55" s="64">
        <v>0.1922887829790869</v>
      </c>
      <c r="E55" s="64"/>
      <c r="F55" s="64">
        <v>1.2948185802067345</v>
      </c>
      <c r="G55" s="64"/>
      <c r="H55" s="64"/>
      <c r="I55" s="64"/>
      <c r="J55" s="64">
        <v>0.0462652105536036</v>
      </c>
      <c r="K55" s="64"/>
      <c r="L55" s="64"/>
      <c r="M55" s="64"/>
      <c r="N55" s="64"/>
      <c r="O55" s="64">
        <v>4.287758591226379</v>
      </c>
      <c r="P55" s="64"/>
      <c r="Q55" s="64"/>
      <c r="R55" s="64">
        <v>0.01833623996482951</v>
      </c>
      <c r="S55" s="64">
        <v>5.847024855499109</v>
      </c>
    </row>
    <row r="56" spans="1:19" ht="15">
      <c r="A56" s="47" t="s">
        <v>34</v>
      </c>
      <c r="B56" s="64"/>
      <c r="C56" s="64">
        <v>0</v>
      </c>
      <c r="D56" s="64">
        <v>4.571254686242194</v>
      </c>
      <c r="E56" s="64"/>
      <c r="F56" s="64"/>
      <c r="G56" s="64"/>
      <c r="H56" s="64"/>
      <c r="I56" s="64">
        <v>0.40509804119984</v>
      </c>
      <c r="J56" s="64"/>
      <c r="K56" s="64"/>
      <c r="L56" s="64">
        <v>0.1017088296116986</v>
      </c>
      <c r="M56" s="64">
        <v>0.45616181844994</v>
      </c>
      <c r="N56" s="64">
        <v>0.100313398132172</v>
      </c>
      <c r="O56" s="64"/>
      <c r="P56" s="64"/>
      <c r="Q56" s="64"/>
      <c r="R56" s="64"/>
      <c r="S56" s="64">
        <v>5.634536773635844</v>
      </c>
    </row>
    <row r="57" spans="1:19" ht="15">
      <c r="A57" s="47" t="s">
        <v>21</v>
      </c>
      <c r="B57" s="64"/>
      <c r="C57" s="64"/>
      <c r="D57" s="64">
        <v>2.4666281857125667</v>
      </c>
      <c r="E57" s="64"/>
      <c r="F57" s="64"/>
      <c r="G57" s="64"/>
      <c r="H57" s="64">
        <v>0.1361289083157622</v>
      </c>
      <c r="I57" s="64">
        <v>0.8909542790496969</v>
      </c>
      <c r="J57" s="64">
        <v>1.456283115250361</v>
      </c>
      <c r="K57" s="64"/>
      <c r="L57" s="64">
        <v>0.3590189477014554</v>
      </c>
      <c r="M57" s="64">
        <v>0.222950415819984</v>
      </c>
      <c r="N57" s="64"/>
      <c r="O57" s="64"/>
      <c r="P57" s="64"/>
      <c r="Q57" s="64"/>
      <c r="R57" s="64"/>
      <c r="S57" s="64">
        <v>5.531963851849826</v>
      </c>
    </row>
    <row r="58" spans="1:19" ht="15">
      <c r="A58" s="47" t="s">
        <v>40</v>
      </c>
      <c r="B58" s="64"/>
      <c r="C58" s="64"/>
      <c r="D58" s="64"/>
      <c r="E58" s="64"/>
      <c r="F58" s="64">
        <v>0.6478730279173819</v>
      </c>
      <c r="G58" s="64"/>
      <c r="H58" s="64"/>
      <c r="I58" s="64">
        <v>1.24675958507196</v>
      </c>
      <c r="J58" s="64">
        <v>0.592505015385112</v>
      </c>
      <c r="K58" s="64"/>
      <c r="L58" s="64">
        <v>0.42733478560397964</v>
      </c>
      <c r="M58" s="64"/>
      <c r="N58" s="64">
        <v>0.131586861927797</v>
      </c>
      <c r="O58" s="64">
        <v>2.2972808672826863</v>
      </c>
      <c r="P58" s="64"/>
      <c r="Q58" s="64"/>
      <c r="R58" s="64"/>
      <c r="S58" s="64">
        <v>5.343340143188917</v>
      </c>
    </row>
    <row r="59" spans="1:19" ht="15">
      <c r="A59" s="47" t="s">
        <v>52</v>
      </c>
      <c r="B59" s="64"/>
      <c r="C59" s="64"/>
      <c r="D59" s="64">
        <v>0</v>
      </c>
      <c r="E59" s="64"/>
      <c r="F59" s="64">
        <v>1.9181734904267314</v>
      </c>
      <c r="G59" s="64"/>
      <c r="H59" s="64"/>
      <c r="I59" s="64"/>
      <c r="J59" s="64">
        <v>0.0240430599433721</v>
      </c>
      <c r="K59" s="64"/>
      <c r="L59" s="64">
        <v>0.529071745728407</v>
      </c>
      <c r="M59" s="64"/>
      <c r="N59" s="64"/>
      <c r="O59" s="64">
        <v>0.8599225980885866</v>
      </c>
      <c r="P59" s="64"/>
      <c r="Q59" s="64"/>
      <c r="R59" s="64">
        <v>1.9943137981170675</v>
      </c>
      <c r="S59" s="64">
        <v>5.325524692304165</v>
      </c>
    </row>
    <row r="60" spans="1:19" ht="15">
      <c r="A60" s="47" t="s">
        <v>1</v>
      </c>
      <c r="B60" s="64"/>
      <c r="C60" s="64"/>
      <c r="D60" s="64"/>
      <c r="E60" s="64"/>
      <c r="F60" s="64">
        <v>0.6184833232396328</v>
      </c>
      <c r="G60" s="64"/>
      <c r="H60" s="64">
        <v>1.0632934483851104</v>
      </c>
      <c r="I60" s="64"/>
      <c r="J60" s="64">
        <v>0.2026868714014478</v>
      </c>
      <c r="K60" s="64"/>
      <c r="L60" s="64">
        <v>0.2601025204785453</v>
      </c>
      <c r="M60" s="64"/>
      <c r="N60" s="64"/>
      <c r="O60" s="64">
        <v>1.2095480789512678</v>
      </c>
      <c r="P60" s="64"/>
      <c r="Q60" s="64"/>
      <c r="R60" s="64">
        <v>1.4192082283874141</v>
      </c>
      <c r="S60" s="64">
        <v>4.773322470843419</v>
      </c>
    </row>
    <row r="61" spans="1:19" ht="15">
      <c r="A61" s="47" t="s">
        <v>187</v>
      </c>
      <c r="B61" s="64"/>
      <c r="C61" s="64"/>
      <c r="D61" s="64">
        <v>1.3121142477721721</v>
      </c>
      <c r="E61" s="64"/>
      <c r="F61" s="64"/>
      <c r="G61" s="64"/>
      <c r="H61" s="64"/>
      <c r="I61" s="64"/>
      <c r="J61" s="64">
        <v>0.08202767198845119</v>
      </c>
      <c r="K61" s="64"/>
      <c r="L61" s="64">
        <v>0.1187569876640055</v>
      </c>
      <c r="M61" s="64"/>
      <c r="N61" s="64"/>
      <c r="O61" s="64">
        <v>3.155000171954301</v>
      </c>
      <c r="P61" s="64"/>
      <c r="Q61" s="64"/>
      <c r="R61" s="64"/>
      <c r="S61" s="64">
        <v>4.6678990793789295</v>
      </c>
    </row>
    <row r="62" spans="1:19" ht="15">
      <c r="A62" s="47" t="s">
        <v>41</v>
      </c>
      <c r="B62" s="64"/>
      <c r="C62" s="64"/>
      <c r="D62" s="64">
        <v>0.7964289006832689</v>
      </c>
      <c r="E62" s="64"/>
      <c r="F62" s="64">
        <v>1.83451277084739</v>
      </c>
      <c r="G62" s="64"/>
      <c r="H62" s="64">
        <v>0.0178832063189198</v>
      </c>
      <c r="I62" s="64">
        <v>0.453335682024178</v>
      </c>
      <c r="J62" s="64"/>
      <c r="K62" s="64"/>
      <c r="L62" s="64">
        <v>0.0718085166158707</v>
      </c>
      <c r="M62" s="64"/>
      <c r="N62" s="64">
        <v>0.7042540057424211</v>
      </c>
      <c r="O62" s="64">
        <v>0.6972963067366692</v>
      </c>
      <c r="P62" s="64"/>
      <c r="Q62" s="64"/>
      <c r="R62" s="64">
        <v>0.012778898613763</v>
      </c>
      <c r="S62" s="64">
        <v>4.588298287582481</v>
      </c>
    </row>
    <row r="63" spans="1:19" ht="15">
      <c r="A63" s="47" t="s">
        <v>20</v>
      </c>
      <c r="B63" s="64"/>
      <c r="C63" s="64"/>
      <c r="D63" s="64">
        <v>0.279005342426696</v>
      </c>
      <c r="E63" s="64"/>
      <c r="F63" s="64">
        <v>1.0207870326320811</v>
      </c>
      <c r="G63" s="64"/>
      <c r="H63" s="64">
        <v>0.0604538573434477</v>
      </c>
      <c r="I63" s="64"/>
      <c r="J63" s="64">
        <v>0.00582784994447636</v>
      </c>
      <c r="K63" s="64"/>
      <c r="L63" s="64">
        <v>0.713151529897074</v>
      </c>
      <c r="M63" s="64">
        <v>0.0585959401194262</v>
      </c>
      <c r="N63" s="64">
        <v>0.896174587916981</v>
      </c>
      <c r="O63" s="64">
        <v>1.3138719891717672</v>
      </c>
      <c r="P63" s="64"/>
      <c r="Q63" s="64"/>
      <c r="R63" s="64">
        <v>0.10718770109763</v>
      </c>
      <c r="S63" s="64">
        <v>4.45505583054958</v>
      </c>
    </row>
    <row r="64" spans="1:19" ht="15">
      <c r="A64" s="47" t="s">
        <v>77</v>
      </c>
      <c r="B64" s="64"/>
      <c r="C64" s="64"/>
      <c r="D64" s="64"/>
      <c r="E64" s="64"/>
      <c r="F64" s="64">
        <v>0.852828649288235</v>
      </c>
      <c r="G64" s="64"/>
      <c r="H64" s="64">
        <v>0.0256535908086356</v>
      </c>
      <c r="I64" s="64"/>
      <c r="J64" s="64">
        <v>0.4185891518500568</v>
      </c>
      <c r="K64" s="64"/>
      <c r="L64" s="64">
        <v>2.5900864275879556</v>
      </c>
      <c r="M64" s="64"/>
      <c r="N64" s="64"/>
      <c r="O64" s="64">
        <v>0.5049583954232377</v>
      </c>
      <c r="P64" s="64"/>
      <c r="Q64" s="64"/>
      <c r="R64" s="64"/>
      <c r="S64" s="64">
        <v>4.39211621495812</v>
      </c>
    </row>
    <row r="65" spans="1:19" ht="15">
      <c r="A65" s="47" t="s">
        <v>154</v>
      </c>
      <c r="B65" s="64"/>
      <c r="C65" s="64"/>
      <c r="D65" s="64">
        <v>0.09135950006054569</v>
      </c>
      <c r="E65" s="64"/>
      <c r="F65" s="64">
        <v>0.35340429851270805</v>
      </c>
      <c r="G65" s="64">
        <v>0.19848713260983342</v>
      </c>
      <c r="H65" s="64">
        <v>0.07893159142685</v>
      </c>
      <c r="I65" s="64"/>
      <c r="J65" s="64">
        <v>0.5205042855722619</v>
      </c>
      <c r="K65" s="64"/>
      <c r="L65" s="64">
        <v>1.9994134362186902</v>
      </c>
      <c r="M65" s="64"/>
      <c r="N65" s="64">
        <v>0.00891973299432764</v>
      </c>
      <c r="O65" s="64">
        <v>1.0706239254331424</v>
      </c>
      <c r="P65" s="64"/>
      <c r="Q65" s="64"/>
      <c r="R65" s="64"/>
      <c r="S65" s="64">
        <v>4.3216439028283595</v>
      </c>
    </row>
    <row r="66" spans="1:19" ht="15">
      <c r="A66" s="47" t="s">
        <v>43</v>
      </c>
      <c r="B66" s="64"/>
      <c r="C66" s="64"/>
      <c r="D66" s="64">
        <v>0.6257180682837451</v>
      </c>
      <c r="E66" s="64">
        <v>0.0475942002456745</v>
      </c>
      <c r="F66" s="64">
        <v>3.065007121042757</v>
      </c>
      <c r="G66" s="64"/>
      <c r="H66" s="64">
        <v>0.161639055061491</v>
      </c>
      <c r="I66" s="64"/>
      <c r="J66" s="64"/>
      <c r="K66" s="64"/>
      <c r="L66" s="64">
        <v>0.170049708904612</v>
      </c>
      <c r="M66" s="64"/>
      <c r="N66" s="64"/>
      <c r="O66" s="64">
        <v>0.054304153692395586</v>
      </c>
      <c r="P66" s="64"/>
      <c r="Q66" s="64"/>
      <c r="R66" s="64">
        <v>0.119389847228942</v>
      </c>
      <c r="S66" s="64">
        <v>4.243702154459617</v>
      </c>
    </row>
    <row r="67" spans="1:19" ht="15">
      <c r="A67" s="47" t="s">
        <v>167</v>
      </c>
      <c r="B67" s="64"/>
      <c r="C67" s="64"/>
      <c r="D67" s="64">
        <v>0.0918955910722065</v>
      </c>
      <c r="E67" s="64"/>
      <c r="F67" s="64">
        <v>2.0008138451876976</v>
      </c>
      <c r="G67" s="64"/>
      <c r="H67" s="64">
        <v>0.3498121829012068</v>
      </c>
      <c r="I67" s="64"/>
      <c r="J67" s="64">
        <v>0.246501299550663</v>
      </c>
      <c r="K67" s="64"/>
      <c r="L67" s="64">
        <v>0.504193586204098</v>
      </c>
      <c r="M67" s="64">
        <v>0.0357292302782552</v>
      </c>
      <c r="N67" s="64">
        <v>0</v>
      </c>
      <c r="O67" s="64">
        <v>0.0319305026702999</v>
      </c>
      <c r="P67" s="64"/>
      <c r="Q67" s="64"/>
      <c r="R67" s="64">
        <v>0.851060121617616</v>
      </c>
      <c r="S67" s="64">
        <v>4.111936359482042</v>
      </c>
    </row>
    <row r="68" spans="1:19" ht="15">
      <c r="A68" s="47" t="s">
        <v>119</v>
      </c>
      <c r="B68" s="64">
        <v>0.00453333321565248</v>
      </c>
      <c r="C68" s="64"/>
      <c r="D68" s="64"/>
      <c r="E68" s="64"/>
      <c r="F68" s="64">
        <v>0.5745103440903566</v>
      </c>
      <c r="G68" s="64"/>
      <c r="H68" s="64">
        <v>0.0507355092529527</v>
      </c>
      <c r="I68" s="64"/>
      <c r="J68" s="64">
        <v>0.18007907311633317</v>
      </c>
      <c r="K68" s="64"/>
      <c r="L68" s="64">
        <v>0.151725589383246</v>
      </c>
      <c r="M68" s="64"/>
      <c r="N68" s="64">
        <v>0.00189793213432214</v>
      </c>
      <c r="O68" s="64">
        <v>2.8877599418194073</v>
      </c>
      <c r="P68" s="64"/>
      <c r="Q68" s="64"/>
      <c r="R68" s="64"/>
      <c r="S68" s="64">
        <v>3.8512417230122704</v>
      </c>
    </row>
    <row r="69" spans="1:19" ht="15">
      <c r="A69" s="47" t="s">
        <v>104</v>
      </c>
      <c r="B69" s="64"/>
      <c r="C69" s="64"/>
      <c r="D69" s="64">
        <v>0.10718770109763</v>
      </c>
      <c r="E69" s="64"/>
      <c r="F69" s="64">
        <v>0.45427153214997873</v>
      </c>
      <c r="G69" s="64"/>
      <c r="H69" s="64">
        <v>0.0623117848303341</v>
      </c>
      <c r="I69" s="64"/>
      <c r="J69" s="64">
        <v>0.3618769811113714</v>
      </c>
      <c r="K69" s="64"/>
      <c r="L69" s="64">
        <v>0.028688309700914398</v>
      </c>
      <c r="M69" s="64"/>
      <c r="N69" s="64">
        <v>0.0957543461770453</v>
      </c>
      <c r="O69" s="64">
        <v>2.715951229182816</v>
      </c>
      <c r="P69" s="64"/>
      <c r="Q69" s="64"/>
      <c r="R69" s="64"/>
      <c r="S69" s="64">
        <v>3.8260418842500896</v>
      </c>
    </row>
    <row r="70" spans="1:19" ht="15">
      <c r="A70" s="47" t="s">
        <v>124</v>
      </c>
      <c r="B70" s="64"/>
      <c r="C70" s="64"/>
      <c r="D70" s="64"/>
      <c r="E70" s="64"/>
      <c r="F70" s="64">
        <v>0.0282739978443262</v>
      </c>
      <c r="G70" s="64">
        <v>0.00225808685275792</v>
      </c>
      <c r="H70" s="64"/>
      <c r="I70" s="64">
        <v>1.14333546126995</v>
      </c>
      <c r="J70" s="64">
        <v>0.0872901920191262</v>
      </c>
      <c r="K70" s="64"/>
      <c r="L70" s="64">
        <v>1.829471477132805</v>
      </c>
      <c r="M70" s="64"/>
      <c r="N70" s="64"/>
      <c r="O70" s="64">
        <v>0.5832396393633367</v>
      </c>
      <c r="P70" s="64"/>
      <c r="Q70" s="64"/>
      <c r="R70" s="64"/>
      <c r="S70" s="64">
        <v>3.673868854482302</v>
      </c>
    </row>
    <row r="71" spans="1:19" ht="15">
      <c r="A71" s="47" t="s">
        <v>16</v>
      </c>
      <c r="B71" s="64"/>
      <c r="C71" s="64"/>
      <c r="D71" s="64"/>
      <c r="E71" s="64"/>
      <c r="F71" s="64">
        <v>2.583621592406843</v>
      </c>
      <c r="G71" s="64"/>
      <c r="H71" s="64"/>
      <c r="I71" s="64"/>
      <c r="J71" s="64">
        <v>0.0171500272494457</v>
      </c>
      <c r="K71" s="64"/>
      <c r="L71" s="64"/>
      <c r="M71" s="64"/>
      <c r="N71" s="64"/>
      <c r="O71" s="64">
        <v>1.0474348692678785</v>
      </c>
      <c r="P71" s="64"/>
      <c r="Q71" s="64"/>
      <c r="R71" s="64"/>
      <c r="S71" s="64">
        <v>3.6482064889241674</v>
      </c>
    </row>
    <row r="72" spans="1:19" ht="15">
      <c r="A72" s="47" t="s">
        <v>108</v>
      </c>
      <c r="B72" s="64"/>
      <c r="C72" s="64"/>
      <c r="D72" s="64"/>
      <c r="E72" s="64"/>
      <c r="F72" s="64">
        <v>1.3714763107574546</v>
      </c>
      <c r="G72" s="64"/>
      <c r="H72" s="64"/>
      <c r="I72" s="64"/>
      <c r="J72" s="64">
        <v>0.6390995202223543</v>
      </c>
      <c r="K72" s="64"/>
      <c r="L72" s="64">
        <v>1.0702856100912443</v>
      </c>
      <c r="M72" s="64"/>
      <c r="N72" s="64"/>
      <c r="O72" s="64">
        <v>0.3968853682837794</v>
      </c>
      <c r="P72" s="64"/>
      <c r="Q72" s="64"/>
      <c r="R72" s="64"/>
      <c r="S72" s="64">
        <v>3.4777468093548327</v>
      </c>
    </row>
    <row r="73" spans="1:19" ht="15">
      <c r="A73" s="47" t="s">
        <v>151</v>
      </c>
      <c r="B73" s="64"/>
      <c r="C73" s="64"/>
      <c r="D73" s="64"/>
      <c r="E73" s="64"/>
      <c r="F73" s="64">
        <v>0.1527569970442636</v>
      </c>
      <c r="G73" s="64"/>
      <c r="H73" s="64"/>
      <c r="I73" s="64">
        <v>1.333707962112252</v>
      </c>
      <c r="J73" s="64"/>
      <c r="K73" s="64"/>
      <c r="L73" s="64"/>
      <c r="M73" s="64"/>
      <c r="N73" s="64"/>
      <c r="O73" s="64">
        <v>1.878711440658993</v>
      </c>
      <c r="P73" s="64"/>
      <c r="Q73" s="64"/>
      <c r="R73" s="64">
        <v>0.0145775272671748</v>
      </c>
      <c r="S73" s="64">
        <v>3.3797539270826835</v>
      </c>
    </row>
    <row r="74" spans="1:19" ht="15">
      <c r="A74" s="47" t="s">
        <v>179</v>
      </c>
      <c r="B74" s="64"/>
      <c r="C74" s="64"/>
      <c r="D74" s="64">
        <v>0.524255927155991</v>
      </c>
      <c r="E74" s="64"/>
      <c r="F74" s="64"/>
      <c r="G74" s="64"/>
      <c r="H74" s="64"/>
      <c r="I74" s="64"/>
      <c r="J74" s="64">
        <v>2.4908346612539725</v>
      </c>
      <c r="K74" s="64"/>
      <c r="L74" s="64">
        <v>0.0997431523060775</v>
      </c>
      <c r="M74" s="64">
        <v>0.235184931027236</v>
      </c>
      <c r="N74" s="64"/>
      <c r="O74" s="64"/>
      <c r="P74" s="64"/>
      <c r="Q74" s="64"/>
      <c r="R74" s="64"/>
      <c r="S74" s="64">
        <v>3.350018671743277</v>
      </c>
    </row>
    <row r="75" spans="1:19" ht="15">
      <c r="A75" s="47" t="s">
        <v>36</v>
      </c>
      <c r="B75" s="64"/>
      <c r="C75" s="64"/>
      <c r="D75" s="64"/>
      <c r="E75" s="64"/>
      <c r="F75" s="64">
        <v>0.31748853040177194</v>
      </c>
      <c r="G75" s="64"/>
      <c r="H75" s="64"/>
      <c r="I75" s="64">
        <v>2.13490361461078</v>
      </c>
      <c r="J75" s="64">
        <v>0.569949855334143</v>
      </c>
      <c r="K75" s="64"/>
      <c r="L75" s="64">
        <v>0.0562806891090959</v>
      </c>
      <c r="M75" s="64"/>
      <c r="N75" s="64"/>
      <c r="O75" s="64">
        <v>0.0658446159763721</v>
      </c>
      <c r="P75" s="64"/>
      <c r="Q75" s="64"/>
      <c r="R75" s="64"/>
      <c r="S75" s="64">
        <v>3.144467305432163</v>
      </c>
    </row>
    <row r="76" spans="1:19" ht="15">
      <c r="A76" s="47" t="s">
        <v>62</v>
      </c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>
        <v>3.013781170001279</v>
      </c>
      <c r="P76" s="64"/>
      <c r="Q76" s="64"/>
      <c r="R76" s="64"/>
      <c r="S76" s="64">
        <v>3.013781170001279</v>
      </c>
    </row>
    <row r="77" spans="1:19" ht="15">
      <c r="A77" s="47" t="s">
        <v>100</v>
      </c>
      <c r="B77" s="64"/>
      <c r="C77" s="64"/>
      <c r="D77" s="64"/>
      <c r="E77" s="64"/>
      <c r="F77" s="64">
        <v>0.00742440278772662</v>
      </c>
      <c r="G77" s="64"/>
      <c r="H77" s="64">
        <v>0.137261754133592</v>
      </c>
      <c r="I77" s="64">
        <v>1.00461189544657</v>
      </c>
      <c r="J77" s="64"/>
      <c r="K77" s="64"/>
      <c r="L77" s="64">
        <v>0.0679486531216212</v>
      </c>
      <c r="M77" s="64"/>
      <c r="N77" s="64"/>
      <c r="O77" s="64"/>
      <c r="P77" s="64">
        <v>1.70666081177065</v>
      </c>
      <c r="Q77" s="64"/>
      <c r="R77" s="64"/>
      <c r="S77" s="64">
        <v>2.92390751726016</v>
      </c>
    </row>
    <row r="78" spans="1:19" ht="15">
      <c r="A78" s="47" t="s">
        <v>57</v>
      </c>
      <c r="B78" s="64"/>
      <c r="C78" s="64"/>
      <c r="D78" s="64"/>
      <c r="E78" s="64"/>
      <c r="F78" s="64">
        <v>0.6409755103514886</v>
      </c>
      <c r="G78" s="64"/>
      <c r="H78" s="64">
        <v>0.0714584708193755</v>
      </c>
      <c r="I78" s="64"/>
      <c r="J78" s="64"/>
      <c r="K78" s="64"/>
      <c r="L78" s="64"/>
      <c r="M78" s="64"/>
      <c r="N78" s="64"/>
      <c r="O78" s="64">
        <v>2.08476029318911</v>
      </c>
      <c r="P78" s="64"/>
      <c r="Q78" s="64"/>
      <c r="R78" s="64"/>
      <c r="S78" s="64">
        <v>2.797194274359974</v>
      </c>
    </row>
    <row r="79" spans="1:19" ht="15">
      <c r="A79" s="47" t="s">
        <v>38</v>
      </c>
      <c r="B79" s="64"/>
      <c r="C79" s="64">
        <v>0.310685687764712</v>
      </c>
      <c r="D79" s="64">
        <v>0.181217491669812</v>
      </c>
      <c r="E79" s="64"/>
      <c r="F79" s="64">
        <v>0.1609676584388004</v>
      </c>
      <c r="G79" s="64"/>
      <c r="H79" s="64">
        <v>0.13869747762077078</v>
      </c>
      <c r="I79" s="64"/>
      <c r="J79" s="64">
        <v>0.7213419529219998</v>
      </c>
      <c r="K79" s="64"/>
      <c r="L79" s="64">
        <v>0.269155455196596</v>
      </c>
      <c r="M79" s="64"/>
      <c r="N79" s="64"/>
      <c r="O79" s="64">
        <v>0.5092488271520998</v>
      </c>
      <c r="P79" s="64"/>
      <c r="Q79" s="64"/>
      <c r="R79" s="64">
        <v>0.31926355446588084</v>
      </c>
      <c r="S79" s="64">
        <v>2.6105781052306716</v>
      </c>
    </row>
    <row r="80" spans="1:19" ht="15">
      <c r="A80" s="47" t="s">
        <v>103</v>
      </c>
      <c r="B80" s="64"/>
      <c r="C80" s="64"/>
      <c r="D80" s="64"/>
      <c r="E80" s="64"/>
      <c r="F80" s="64">
        <v>1.3402106364762987</v>
      </c>
      <c r="G80" s="64">
        <v>0.1000883129788735</v>
      </c>
      <c r="H80" s="64">
        <v>0.687746259367904</v>
      </c>
      <c r="I80" s="64"/>
      <c r="J80" s="64">
        <v>0.00597819065260521</v>
      </c>
      <c r="K80" s="64"/>
      <c r="L80" s="64">
        <v>0.422017441348932</v>
      </c>
      <c r="M80" s="64"/>
      <c r="N80" s="64">
        <v>0.013828646014382</v>
      </c>
      <c r="O80" s="64">
        <v>0.0028483350025712</v>
      </c>
      <c r="P80" s="64"/>
      <c r="Q80" s="64"/>
      <c r="R80" s="64"/>
      <c r="S80" s="64">
        <v>2.5727178218415667</v>
      </c>
    </row>
    <row r="81" spans="1:19" ht="15">
      <c r="A81" s="47" t="s">
        <v>9</v>
      </c>
      <c r="B81" s="64">
        <v>0.0168441938750011</v>
      </c>
      <c r="C81" s="64"/>
      <c r="D81" s="64"/>
      <c r="E81" s="64"/>
      <c r="F81" s="64"/>
      <c r="G81" s="64"/>
      <c r="H81" s="64"/>
      <c r="I81" s="64"/>
      <c r="J81" s="64">
        <v>0.59556376990702</v>
      </c>
      <c r="K81" s="64"/>
      <c r="L81" s="64">
        <v>0.510361711697671</v>
      </c>
      <c r="M81" s="64">
        <v>1.3888523570809</v>
      </c>
      <c r="N81" s="64"/>
      <c r="O81" s="64">
        <v>0.0339742085378641</v>
      </c>
      <c r="P81" s="64"/>
      <c r="Q81" s="64"/>
      <c r="R81" s="64"/>
      <c r="S81" s="64">
        <v>2.545596241098456</v>
      </c>
    </row>
    <row r="82" spans="1:19" ht="15">
      <c r="A82" s="47" t="s">
        <v>172</v>
      </c>
      <c r="B82" s="64"/>
      <c r="C82" s="64"/>
      <c r="D82" s="64"/>
      <c r="E82" s="64"/>
      <c r="F82" s="64">
        <v>0.39359894236661275</v>
      </c>
      <c r="G82" s="64"/>
      <c r="H82" s="64">
        <v>0.0348697050788218</v>
      </c>
      <c r="I82" s="64"/>
      <c r="J82" s="64"/>
      <c r="K82" s="64"/>
      <c r="L82" s="64"/>
      <c r="M82" s="64"/>
      <c r="N82" s="64"/>
      <c r="O82" s="64">
        <v>2.0283302486069195</v>
      </c>
      <c r="P82" s="64"/>
      <c r="Q82" s="64"/>
      <c r="R82" s="64"/>
      <c r="S82" s="64">
        <v>2.456798896052354</v>
      </c>
    </row>
    <row r="83" spans="1:19" ht="15">
      <c r="A83" s="47" t="s">
        <v>6</v>
      </c>
      <c r="B83" s="64">
        <v>0.00368726263212168</v>
      </c>
      <c r="C83" s="64"/>
      <c r="D83" s="64">
        <v>0.09877033534085569</v>
      </c>
      <c r="E83" s="64"/>
      <c r="F83" s="64">
        <v>1.1875034451154656</v>
      </c>
      <c r="G83" s="64"/>
      <c r="H83" s="64">
        <v>0.0928960048811827</v>
      </c>
      <c r="I83" s="64"/>
      <c r="J83" s="64">
        <v>0.201084119787789</v>
      </c>
      <c r="K83" s="64"/>
      <c r="L83" s="64"/>
      <c r="M83" s="64">
        <v>0.71458465687943</v>
      </c>
      <c r="N83" s="64"/>
      <c r="O83" s="64">
        <v>0.00455332527650544</v>
      </c>
      <c r="P83" s="64"/>
      <c r="Q83" s="64"/>
      <c r="R83" s="64"/>
      <c r="S83" s="64">
        <v>2.30307914991335</v>
      </c>
    </row>
    <row r="84" spans="1:19" ht="15">
      <c r="A84" s="47" t="s">
        <v>74</v>
      </c>
      <c r="B84" s="64">
        <v>0.00561378710809492</v>
      </c>
      <c r="C84" s="64"/>
      <c r="D84" s="64"/>
      <c r="E84" s="64"/>
      <c r="F84" s="64">
        <v>1.0504910683364226</v>
      </c>
      <c r="G84" s="64">
        <v>0.457046939234469</v>
      </c>
      <c r="H84" s="64">
        <v>0.0714584708193755</v>
      </c>
      <c r="I84" s="64"/>
      <c r="J84" s="64">
        <v>0.115820320183117</v>
      </c>
      <c r="K84" s="64"/>
      <c r="L84" s="64">
        <v>0.18609938256654718</v>
      </c>
      <c r="M84" s="64"/>
      <c r="N84" s="64"/>
      <c r="O84" s="64">
        <v>0.0159652513351499</v>
      </c>
      <c r="P84" s="64"/>
      <c r="Q84" s="64"/>
      <c r="R84" s="64">
        <v>0.1230273144405</v>
      </c>
      <c r="S84" s="64">
        <v>2.025522534023676</v>
      </c>
    </row>
    <row r="85" spans="1:19" ht="15">
      <c r="A85" s="47" t="s">
        <v>63</v>
      </c>
      <c r="B85" s="64">
        <v>0.00302411735282248</v>
      </c>
      <c r="C85" s="64"/>
      <c r="D85" s="64">
        <v>0.052879267790566</v>
      </c>
      <c r="E85" s="64"/>
      <c r="F85" s="64">
        <v>0.9244467487084859</v>
      </c>
      <c r="G85" s="64"/>
      <c r="H85" s="64">
        <v>0.385405101807671</v>
      </c>
      <c r="I85" s="64"/>
      <c r="J85" s="64">
        <v>0.00500208957061086</v>
      </c>
      <c r="K85" s="64"/>
      <c r="L85" s="64">
        <v>0.196946789477718</v>
      </c>
      <c r="M85" s="64"/>
      <c r="N85" s="64"/>
      <c r="O85" s="64">
        <v>0.2470090547922957</v>
      </c>
      <c r="P85" s="64"/>
      <c r="Q85" s="64"/>
      <c r="R85" s="64">
        <v>0.1765024133793931</v>
      </c>
      <c r="S85" s="64">
        <v>1.9912155828795628</v>
      </c>
    </row>
    <row r="86" spans="1:19" ht="15">
      <c r="A86" s="47" t="s">
        <v>162</v>
      </c>
      <c r="B86" s="64"/>
      <c r="C86" s="64"/>
      <c r="D86" s="64"/>
      <c r="E86" s="64"/>
      <c r="F86" s="64"/>
      <c r="G86" s="64">
        <v>0.0233187890406437</v>
      </c>
      <c r="H86" s="64">
        <v>0.0028583412958626</v>
      </c>
      <c r="I86" s="64"/>
      <c r="J86" s="64">
        <v>0.08500143972600441</v>
      </c>
      <c r="K86" s="64"/>
      <c r="L86" s="64">
        <v>0.164354475700558</v>
      </c>
      <c r="M86" s="64"/>
      <c r="N86" s="64">
        <v>0.2104923548891705</v>
      </c>
      <c r="O86" s="64">
        <v>1.4951341858811458</v>
      </c>
      <c r="P86" s="64"/>
      <c r="Q86" s="64"/>
      <c r="R86" s="64"/>
      <c r="S86" s="64">
        <v>1.9811595865333849</v>
      </c>
    </row>
    <row r="87" spans="1:19" ht="15">
      <c r="A87" s="47" t="s">
        <v>64</v>
      </c>
      <c r="B87" s="64"/>
      <c r="C87" s="64"/>
      <c r="D87" s="64"/>
      <c r="E87" s="64"/>
      <c r="F87" s="64">
        <v>0.010930269282488908</v>
      </c>
      <c r="G87" s="64"/>
      <c r="H87" s="64"/>
      <c r="I87" s="64"/>
      <c r="J87" s="64">
        <v>1.134811064094987</v>
      </c>
      <c r="K87" s="64"/>
      <c r="L87" s="64"/>
      <c r="M87" s="64"/>
      <c r="N87" s="64"/>
      <c r="O87" s="64">
        <v>0.8225033100048492</v>
      </c>
      <c r="P87" s="64"/>
      <c r="Q87" s="64"/>
      <c r="R87" s="64"/>
      <c r="S87" s="64">
        <v>1.968244643382325</v>
      </c>
    </row>
    <row r="88" spans="1:19" ht="15">
      <c r="A88" s="47" t="s">
        <v>189</v>
      </c>
      <c r="B88" s="64"/>
      <c r="C88" s="64"/>
      <c r="D88" s="64">
        <v>0.8769101436607121</v>
      </c>
      <c r="E88" s="64"/>
      <c r="F88" s="64">
        <v>0.33354949321511207</v>
      </c>
      <c r="G88" s="64"/>
      <c r="H88" s="64">
        <v>0.06559886757085438</v>
      </c>
      <c r="I88" s="64"/>
      <c r="J88" s="64">
        <v>0.397197595423066</v>
      </c>
      <c r="K88" s="64"/>
      <c r="L88" s="64">
        <v>0.0483144994196811</v>
      </c>
      <c r="M88" s="64"/>
      <c r="N88" s="64"/>
      <c r="O88" s="64">
        <v>0.142909788421905</v>
      </c>
      <c r="P88" s="64"/>
      <c r="Q88" s="64"/>
      <c r="R88" s="64">
        <v>0.0686001295235129</v>
      </c>
      <c r="S88" s="64">
        <v>1.9330805172348435</v>
      </c>
    </row>
    <row r="89" spans="1:19" ht="15">
      <c r="A89" s="47" t="s">
        <v>46</v>
      </c>
      <c r="B89" s="64"/>
      <c r="C89" s="64"/>
      <c r="D89" s="64"/>
      <c r="E89" s="64"/>
      <c r="F89" s="64">
        <v>0.1317105294500143</v>
      </c>
      <c r="G89" s="64">
        <v>0.000480004454904402</v>
      </c>
      <c r="H89" s="64"/>
      <c r="I89" s="64"/>
      <c r="J89" s="64">
        <v>1.0034910879692849</v>
      </c>
      <c r="K89" s="64"/>
      <c r="L89" s="64">
        <v>0.0163682740403325</v>
      </c>
      <c r="M89" s="64"/>
      <c r="N89" s="64"/>
      <c r="O89" s="64">
        <v>0.4035315893393823</v>
      </c>
      <c r="P89" s="64"/>
      <c r="Q89" s="64"/>
      <c r="R89" s="64"/>
      <c r="S89" s="64">
        <v>1.5555814852539185</v>
      </c>
    </row>
    <row r="90" spans="1:19" ht="15">
      <c r="A90" s="47" t="s">
        <v>54</v>
      </c>
      <c r="B90" s="64">
        <v>0.01122755369046002</v>
      </c>
      <c r="C90" s="64"/>
      <c r="D90" s="64"/>
      <c r="E90" s="64"/>
      <c r="F90" s="64"/>
      <c r="G90" s="64">
        <v>0.475718405418857</v>
      </c>
      <c r="H90" s="64">
        <v>0.0686001295235129</v>
      </c>
      <c r="I90" s="64"/>
      <c r="J90" s="64"/>
      <c r="K90" s="64"/>
      <c r="L90" s="64">
        <v>0.0252962994295109</v>
      </c>
      <c r="M90" s="64"/>
      <c r="N90" s="64"/>
      <c r="O90" s="64">
        <v>0.689837194939804</v>
      </c>
      <c r="P90" s="64"/>
      <c r="Q90" s="64"/>
      <c r="R90" s="64"/>
      <c r="S90" s="64">
        <v>1.270679583002145</v>
      </c>
    </row>
    <row r="91" spans="1:19" ht="15">
      <c r="A91" s="47" t="s">
        <v>200</v>
      </c>
      <c r="B91" s="64">
        <v>0.00302411735282248</v>
      </c>
      <c r="C91" s="64"/>
      <c r="D91" s="64"/>
      <c r="E91" s="64"/>
      <c r="F91" s="64">
        <v>1.112687016210467</v>
      </c>
      <c r="G91" s="64"/>
      <c r="H91" s="64">
        <v>0.017800600519225</v>
      </c>
      <c r="I91" s="64"/>
      <c r="J91" s="64">
        <v>0.0475451232256545</v>
      </c>
      <c r="K91" s="64"/>
      <c r="L91" s="64">
        <v>0.0652924594759746</v>
      </c>
      <c r="M91" s="64"/>
      <c r="N91" s="64">
        <v>0.00357149751588894</v>
      </c>
      <c r="O91" s="64"/>
      <c r="P91" s="64"/>
      <c r="Q91" s="64"/>
      <c r="R91" s="64"/>
      <c r="S91" s="64">
        <v>1.2499208143000324</v>
      </c>
    </row>
    <row r="92" spans="1:19" ht="15">
      <c r="A92" s="47" t="s">
        <v>49</v>
      </c>
      <c r="B92" s="64"/>
      <c r="C92" s="64"/>
      <c r="D92" s="64">
        <v>0.10776403280262038</v>
      </c>
      <c r="E92" s="64"/>
      <c r="F92" s="64">
        <v>0.04793147903821637</v>
      </c>
      <c r="G92" s="64">
        <v>0.354887651955954</v>
      </c>
      <c r="H92" s="64"/>
      <c r="I92" s="64"/>
      <c r="J92" s="64"/>
      <c r="K92" s="64"/>
      <c r="L92" s="64"/>
      <c r="M92" s="64">
        <v>0.0514500920112022</v>
      </c>
      <c r="N92" s="64"/>
      <c r="O92" s="64">
        <v>0.06850294019277489</v>
      </c>
      <c r="P92" s="64">
        <v>0.608243426617062</v>
      </c>
      <c r="Q92" s="64"/>
      <c r="R92" s="64"/>
      <c r="S92" s="64">
        <v>1.2387796226178298</v>
      </c>
    </row>
    <row r="93" spans="1:19" ht="15">
      <c r="A93" s="47" t="s">
        <v>161</v>
      </c>
      <c r="B93" s="64"/>
      <c r="C93" s="64"/>
      <c r="D93" s="64"/>
      <c r="E93" s="64"/>
      <c r="F93" s="64">
        <v>0.0424110018979218</v>
      </c>
      <c r="G93" s="64">
        <v>0.1053061382328469</v>
      </c>
      <c r="H93" s="64">
        <v>0.23693431845478918</v>
      </c>
      <c r="I93" s="64"/>
      <c r="J93" s="64">
        <v>0.08333688513983237</v>
      </c>
      <c r="K93" s="64"/>
      <c r="L93" s="64">
        <v>0.1692450900324696</v>
      </c>
      <c r="M93" s="64"/>
      <c r="N93" s="64"/>
      <c r="O93" s="64">
        <v>0.5044994401042722</v>
      </c>
      <c r="P93" s="64"/>
      <c r="Q93" s="64"/>
      <c r="R93" s="64"/>
      <c r="S93" s="64">
        <v>1.141732873862132</v>
      </c>
    </row>
    <row r="94" spans="1:19" ht="15">
      <c r="A94" s="47" t="s">
        <v>65</v>
      </c>
      <c r="B94" s="64"/>
      <c r="C94" s="64"/>
      <c r="D94" s="64"/>
      <c r="E94" s="64"/>
      <c r="F94" s="64"/>
      <c r="G94" s="64"/>
      <c r="H94" s="64">
        <v>0.011415579638554</v>
      </c>
      <c r="I94" s="64"/>
      <c r="J94" s="64">
        <v>0.00586185081593727</v>
      </c>
      <c r="K94" s="64"/>
      <c r="L94" s="64">
        <v>0.0110286696312867</v>
      </c>
      <c r="M94" s="64"/>
      <c r="N94" s="64"/>
      <c r="O94" s="64"/>
      <c r="P94" s="64"/>
      <c r="Q94" s="64"/>
      <c r="R94" s="64">
        <v>1.064806718079582</v>
      </c>
      <c r="S94" s="64">
        <v>1.09311281816536</v>
      </c>
    </row>
    <row r="95" spans="1:19" ht="15">
      <c r="A95" s="47" t="s">
        <v>198</v>
      </c>
      <c r="B95" s="64"/>
      <c r="C95" s="64"/>
      <c r="D95" s="64"/>
      <c r="E95" s="64"/>
      <c r="F95" s="64">
        <v>0.057109610445355</v>
      </c>
      <c r="G95" s="64"/>
      <c r="H95" s="64">
        <v>0.0223380901951677</v>
      </c>
      <c r="I95" s="64"/>
      <c r="J95" s="64">
        <v>0.792233154146105</v>
      </c>
      <c r="K95" s="64"/>
      <c r="L95" s="64">
        <v>0.1861366572919155</v>
      </c>
      <c r="M95" s="64"/>
      <c r="N95" s="64"/>
      <c r="O95" s="64">
        <v>0.00428750681236144</v>
      </c>
      <c r="P95" s="64"/>
      <c r="Q95" s="64"/>
      <c r="R95" s="64"/>
      <c r="S95" s="64">
        <v>1.0621050188909045</v>
      </c>
    </row>
    <row r="96" spans="1:19" ht="15">
      <c r="A96" s="47" t="s">
        <v>10</v>
      </c>
      <c r="B96" s="64"/>
      <c r="C96" s="64"/>
      <c r="D96" s="64"/>
      <c r="E96" s="64"/>
      <c r="F96" s="64">
        <v>0.5320900440368233</v>
      </c>
      <c r="G96" s="64"/>
      <c r="H96" s="64">
        <v>0.4267499562468402</v>
      </c>
      <c r="I96" s="64"/>
      <c r="J96" s="64">
        <v>0.0597859398319634</v>
      </c>
      <c r="K96" s="64"/>
      <c r="L96" s="64"/>
      <c r="M96" s="64"/>
      <c r="N96" s="64"/>
      <c r="O96" s="64">
        <v>0.0187006845607995</v>
      </c>
      <c r="P96" s="64"/>
      <c r="Q96" s="64"/>
      <c r="R96" s="64"/>
      <c r="S96" s="64">
        <v>1.0373266246764263</v>
      </c>
    </row>
    <row r="97" spans="1:19" ht="15">
      <c r="A97" s="47" t="s">
        <v>22</v>
      </c>
      <c r="B97" s="64">
        <v>0.0168441938750011</v>
      </c>
      <c r="C97" s="64"/>
      <c r="D97" s="64">
        <v>0.0334924388701944</v>
      </c>
      <c r="E97" s="64"/>
      <c r="F97" s="64"/>
      <c r="G97" s="64"/>
      <c r="H97" s="64"/>
      <c r="I97" s="64"/>
      <c r="J97" s="64"/>
      <c r="K97" s="64"/>
      <c r="L97" s="64"/>
      <c r="M97" s="64"/>
      <c r="N97" s="64">
        <v>0.739628110106049</v>
      </c>
      <c r="O97" s="64">
        <v>0.0666707519710935</v>
      </c>
      <c r="P97" s="64"/>
      <c r="Q97" s="64"/>
      <c r="R97" s="64"/>
      <c r="S97" s="64">
        <v>0.856635494822338</v>
      </c>
    </row>
    <row r="98" spans="1:19" ht="15">
      <c r="A98" s="47" t="s">
        <v>56</v>
      </c>
      <c r="B98" s="64"/>
      <c r="C98" s="64"/>
      <c r="D98" s="64"/>
      <c r="E98" s="64"/>
      <c r="F98" s="64"/>
      <c r="G98" s="64"/>
      <c r="H98" s="64"/>
      <c r="I98" s="64">
        <v>0.364671128187195</v>
      </c>
      <c r="J98" s="64">
        <v>0.23488664085850297</v>
      </c>
      <c r="K98" s="64"/>
      <c r="L98" s="64">
        <v>0.0910701180585585</v>
      </c>
      <c r="M98" s="64"/>
      <c r="N98" s="64">
        <v>0.042989416964489</v>
      </c>
      <c r="O98" s="64"/>
      <c r="P98" s="64"/>
      <c r="Q98" s="64"/>
      <c r="R98" s="64"/>
      <c r="S98" s="64">
        <v>0.7336173040687454</v>
      </c>
    </row>
    <row r="99" spans="1:19" ht="15">
      <c r="A99" s="47" t="s">
        <v>143</v>
      </c>
      <c r="B99" s="64"/>
      <c r="C99" s="64"/>
      <c r="D99" s="64"/>
      <c r="E99" s="64"/>
      <c r="F99" s="64"/>
      <c r="G99" s="64"/>
      <c r="H99" s="64"/>
      <c r="I99" s="64"/>
      <c r="J99" s="64">
        <v>0.5978934812940143</v>
      </c>
      <c r="K99" s="64"/>
      <c r="L99" s="64">
        <v>0.0776312761793496</v>
      </c>
      <c r="M99" s="64"/>
      <c r="N99" s="64"/>
      <c r="O99" s="64"/>
      <c r="P99" s="64"/>
      <c r="Q99" s="64"/>
      <c r="R99" s="64"/>
      <c r="S99" s="64">
        <v>0.6755247574733639</v>
      </c>
    </row>
    <row r="100" spans="1:19" ht="15">
      <c r="A100" s="47" t="s">
        <v>37</v>
      </c>
      <c r="B100" s="64"/>
      <c r="C100" s="64"/>
      <c r="D100" s="64">
        <v>0.342420395498177</v>
      </c>
      <c r="E100" s="64"/>
      <c r="F100" s="64">
        <v>0.0587388607762221</v>
      </c>
      <c r="G100" s="64"/>
      <c r="H100" s="64">
        <v>0.185792009762365</v>
      </c>
      <c r="I100" s="64"/>
      <c r="J100" s="64">
        <v>0.00366656243358964</v>
      </c>
      <c r="K100" s="64"/>
      <c r="L100" s="64"/>
      <c r="M100" s="64"/>
      <c r="N100" s="64"/>
      <c r="O100" s="64">
        <v>0.06531015265508669</v>
      </c>
      <c r="P100" s="64"/>
      <c r="Q100" s="64"/>
      <c r="R100" s="64"/>
      <c r="S100" s="64">
        <v>0.6559279811254404</v>
      </c>
    </row>
    <row r="101" spans="1:19" ht="15">
      <c r="A101" s="47" t="s">
        <v>8</v>
      </c>
      <c r="B101" s="64"/>
      <c r="C101" s="64"/>
      <c r="D101" s="64"/>
      <c r="E101" s="64"/>
      <c r="F101" s="64">
        <v>0.3683569540182281</v>
      </c>
      <c r="G101" s="64"/>
      <c r="H101" s="64"/>
      <c r="I101" s="64"/>
      <c r="J101" s="64">
        <v>0.00469998161613007</v>
      </c>
      <c r="K101" s="64"/>
      <c r="L101" s="64">
        <v>0.0943251703976816</v>
      </c>
      <c r="M101" s="64"/>
      <c r="N101" s="64"/>
      <c r="O101" s="64">
        <v>0.1827478798229601</v>
      </c>
      <c r="P101" s="64"/>
      <c r="Q101" s="64"/>
      <c r="R101" s="64"/>
      <c r="S101" s="64">
        <v>0.6501299858549998</v>
      </c>
    </row>
    <row r="102" spans="1:19" ht="15">
      <c r="A102" s="47" t="s">
        <v>25</v>
      </c>
      <c r="B102" s="64"/>
      <c r="C102" s="64">
        <v>0.415034659901331</v>
      </c>
      <c r="D102" s="64">
        <v>0.0700292950400117</v>
      </c>
      <c r="E102" s="64"/>
      <c r="F102" s="64">
        <v>0.06581324855604825</v>
      </c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>
        <v>0.0700292950400117</v>
      </c>
      <c r="S102" s="64">
        <v>0.6209064985374027</v>
      </c>
    </row>
    <row r="103" spans="1:19" ht="15">
      <c r="A103" s="47" t="s">
        <v>145</v>
      </c>
      <c r="B103" s="64"/>
      <c r="C103" s="64"/>
      <c r="D103" s="64"/>
      <c r="E103" s="64"/>
      <c r="F103" s="64">
        <v>0.1006975576916431</v>
      </c>
      <c r="G103" s="64"/>
      <c r="H103" s="64"/>
      <c r="I103" s="64"/>
      <c r="J103" s="64">
        <v>0.0374377920291796</v>
      </c>
      <c r="K103" s="64"/>
      <c r="L103" s="64">
        <v>0.241525082662502</v>
      </c>
      <c r="M103" s="64"/>
      <c r="N103" s="64"/>
      <c r="O103" s="64">
        <v>0.09943277248247577</v>
      </c>
      <c r="P103" s="64"/>
      <c r="Q103" s="64"/>
      <c r="R103" s="64"/>
      <c r="S103" s="64">
        <v>0.4790932048658005</v>
      </c>
    </row>
    <row r="104" spans="1:19" ht="15">
      <c r="A104" s="47" t="s">
        <v>75</v>
      </c>
      <c r="B104" s="64"/>
      <c r="C104" s="64"/>
      <c r="D104" s="64"/>
      <c r="E104" s="64"/>
      <c r="F104" s="64">
        <v>0.2501189286443411</v>
      </c>
      <c r="G104" s="64"/>
      <c r="H104" s="64"/>
      <c r="I104" s="64"/>
      <c r="J104" s="64"/>
      <c r="K104" s="64"/>
      <c r="L104" s="64">
        <v>0.091702721051873</v>
      </c>
      <c r="M104" s="64"/>
      <c r="N104" s="64"/>
      <c r="O104" s="64">
        <v>0.121136391842914</v>
      </c>
      <c r="P104" s="64"/>
      <c r="Q104" s="64"/>
      <c r="R104" s="64"/>
      <c r="S104" s="64">
        <v>0.4629580415391281</v>
      </c>
    </row>
    <row r="105" spans="1:19" ht="15">
      <c r="A105" s="47" t="s">
        <v>150</v>
      </c>
      <c r="B105" s="64"/>
      <c r="C105" s="64"/>
      <c r="D105" s="64"/>
      <c r="E105" s="64"/>
      <c r="F105" s="64">
        <v>0.0120478952716508</v>
      </c>
      <c r="G105" s="64">
        <v>0.10245215865457287</v>
      </c>
      <c r="H105" s="64">
        <v>0.0297896074719978</v>
      </c>
      <c r="I105" s="64"/>
      <c r="J105" s="64">
        <v>0.1850573631032087</v>
      </c>
      <c r="K105" s="64"/>
      <c r="L105" s="64">
        <v>0.014291696216448</v>
      </c>
      <c r="M105" s="64"/>
      <c r="N105" s="64"/>
      <c r="O105" s="64">
        <v>0.1112465410168378</v>
      </c>
      <c r="P105" s="64"/>
      <c r="Q105" s="64"/>
      <c r="R105" s="64"/>
      <c r="S105" s="64">
        <v>0.45488526173471594</v>
      </c>
    </row>
    <row r="106" spans="1:19" ht="15">
      <c r="A106" s="47" t="s">
        <v>140</v>
      </c>
      <c r="B106" s="64"/>
      <c r="C106" s="64"/>
      <c r="D106" s="64"/>
      <c r="E106" s="64"/>
      <c r="F106" s="64">
        <v>0.27544436434734476</v>
      </c>
      <c r="G106" s="64"/>
      <c r="H106" s="64"/>
      <c r="I106" s="64"/>
      <c r="J106" s="64"/>
      <c r="K106" s="64"/>
      <c r="L106" s="64"/>
      <c r="M106" s="64"/>
      <c r="N106" s="64"/>
      <c r="O106" s="64">
        <v>0.1061301128682173</v>
      </c>
      <c r="P106" s="64"/>
      <c r="Q106" s="64"/>
      <c r="R106" s="64"/>
      <c r="S106" s="64">
        <v>0.38157447721556204</v>
      </c>
    </row>
    <row r="107" spans="1:19" ht="15">
      <c r="A107" s="47" t="s">
        <v>73</v>
      </c>
      <c r="B107" s="64"/>
      <c r="C107" s="64"/>
      <c r="D107" s="64"/>
      <c r="E107" s="64"/>
      <c r="F107" s="64">
        <v>0.330138116917615</v>
      </c>
      <c r="G107" s="64"/>
      <c r="H107" s="64"/>
      <c r="I107" s="64"/>
      <c r="J107" s="64"/>
      <c r="K107" s="64"/>
      <c r="L107" s="64">
        <v>0.0244044975199222</v>
      </c>
      <c r="M107" s="64"/>
      <c r="N107" s="64"/>
      <c r="O107" s="64"/>
      <c r="P107" s="64"/>
      <c r="Q107" s="64"/>
      <c r="R107" s="64"/>
      <c r="S107" s="64">
        <v>0.3545426144375372</v>
      </c>
    </row>
    <row r="108" spans="1:19" ht="15">
      <c r="A108" s="47" t="s">
        <v>26</v>
      </c>
      <c r="B108" s="64"/>
      <c r="C108" s="64"/>
      <c r="D108" s="64"/>
      <c r="E108" s="64"/>
      <c r="F108" s="64">
        <v>0.04560097741062351</v>
      </c>
      <c r="G108" s="64">
        <v>0.17349924253386</v>
      </c>
      <c r="H108" s="64">
        <v>0.0507326356507768</v>
      </c>
      <c r="I108" s="64"/>
      <c r="J108" s="64">
        <v>0.0100041894040866</v>
      </c>
      <c r="K108" s="64"/>
      <c r="L108" s="64">
        <v>0.00819485658256922</v>
      </c>
      <c r="M108" s="64"/>
      <c r="N108" s="64"/>
      <c r="O108" s="64"/>
      <c r="P108" s="64"/>
      <c r="Q108" s="64"/>
      <c r="R108" s="64">
        <v>0.00857501362472288</v>
      </c>
      <c r="S108" s="64">
        <v>0.29660691520663907</v>
      </c>
    </row>
    <row r="109" spans="1:19" ht="15">
      <c r="A109" s="47" t="s">
        <v>68</v>
      </c>
      <c r="B109" s="64"/>
      <c r="C109" s="64"/>
      <c r="D109" s="64"/>
      <c r="E109" s="64"/>
      <c r="F109" s="64">
        <v>0.26508232936942766</v>
      </c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>
        <v>0.26508232936942766</v>
      </c>
    </row>
    <row r="110" spans="1:19" ht="15">
      <c r="A110" s="47" t="s">
        <v>45</v>
      </c>
      <c r="B110" s="64"/>
      <c r="C110" s="64"/>
      <c r="D110" s="64"/>
      <c r="E110" s="64"/>
      <c r="F110" s="64"/>
      <c r="G110" s="64"/>
      <c r="H110" s="64"/>
      <c r="I110" s="64"/>
      <c r="J110" s="64">
        <v>0.0369298931074383</v>
      </c>
      <c r="K110" s="64"/>
      <c r="L110" s="64">
        <v>0.16573911064619348</v>
      </c>
      <c r="M110" s="64"/>
      <c r="N110" s="64"/>
      <c r="O110" s="64"/>
      <c r="P110" s="64"/>
      <c r="Q110" s="64"/>
      <c r="R110" s="64"/>
      <c r="S110" s="64">
        <v>0.20266900375363178</v>
      </c>
    </row>
    <row r="111" spans="1:19" ht="15">
      <c r="A111" s="47" t="s">
        <v>122</v>
      </c>
      <c r="B111" s="64">
        <v>0.00368726263212168</v>
      </c>
      <c r="C111" s="64"/>
      <c r="D111" s="64">
        <v>0.11296840344069098</v>
      </c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>
        <v>0.0607568479043111</v>
      </c>
      <c r="P111" s="64"/>
      <c r="Q111" s="64"/>
      <c r="R111" s="64"/>
      <c r="S111" s="64">
        <v>0.17741251397712376</v>
      </c>
    </row>
    <row r="112" spans="1:19" ht="15">
      <c r="A112" s="47" t="s">
        <v>14</v>
      </c>
      <c r="B112" s="64"/>
      <c r="C112" s="64"/>
      <c r="D112" s="64"/>
      <c r="E112" s="64"/>
      <c r="F112" s="64"/>
      <c r="G112" s="64">
        <v>0.12576690412644</v>
      </c>
      <c r="H112" s="64"/>
      <c r="I112" s="64"/>
      <c r="J112" s="64"/>
      <c r="K112" s="64"/>
      <c r="L112" s="64">
        <v>0.0197268273721157</v>
      </c>
      <c r="M112" s="64"/>
      <c r="N112" s="64"/>
      <c r="O112" s="64">
        <v>0.0159652513351499</v>
      </c>
      <c r="P112" s="64"/>
      <c r="Q112" s="64"/>
      <c r="R112" s="64"/>
      <c r="S112" s="64">
        <v>0.1614589828337056</v>
      </c>
    </row>
    <row r="113" spans="1:19" ht="15">
      <c r="A113" s="47" t="s">
        <v>23</v>
      </c>
      <c r="B113" s="64"/>
      <c r="C113" s="64"/>
      <c r="D113" s="64">
        <v>0.13219815921355</v>
      </c>
      <c r="E113" s="64"/>
      <c r="F113" s="64">
        <v>0.00199797454150625</v>
      </c>
      <c r="G113" s="64"/>
      <c r="H113" s="64"/>
      <c r="I113" s="64"/>
      <c r="J113" s="64"/>
      <c r="K113" s="64"/>
      <c r="L113" s="64">
        <v>0.0128737685370303</v>
      </c>
      <c r="M113" s="64"/>
      <c r="N113" s="64"/>
      <c r="O113" s="64"/>
      <c r="P113" s="64"/>
      <c r="Q113" s="64"/>
      <c r="R113" s="64"/>
      <c r="S113" s="64">
        <v>0.14706990229208652</v>
      </c>
    </row>
    <row r="114" spans="1:19" ht="15">
      <c r="A114" s="47" t="s">
        <v>112</v>
      </c>
      <c r="B114" s="64"/>
      <c r="C114" s="64"/>
      <c r="D114" s="64">
        <v>0.0936105876394321</v>
      </c>
      <c r="E114" s="64"/>
      <c r="F114" s="64"/>
      <c r="G114" s="64"/>
      <c r="H114" s="64"/>
      <c r="I114" s="64"/>
      <c r="J114" s="64"/>
      <c r="K114" s="64"/>
      <c r="L114" s="64">
        <v>0.0240429162632633</v>
      </c>
      <c r="M114" s="64"/>
      <c r="N114" s="64"/>
      <c r="O114" s="64">
        <v>0.00981553742123289</v>
      </c>
      <c r="P114" s="64"/>
      <c r="Q114" s="64"/>
      <c r="R114" s="64"/>
      <c r="S114" s="64">
        <v>0.12746904132392828</v>
      </c>
    </row>
    <row r="115" spans="1:19" ht="15">
      <c r="A115" s="47" t="s">
        <v>135</v>
      </c>
      <c r="B115" s="64"/>
      <c r="C115" s="64"/>
      <c r="D115" s="64"/>
      <c r="E115" s="64"/>
      <c r="F115" s="64"/>
      <c r="G115" s="64"/>
      <c r="H115" s="64">
        <v>0.0200816146122013</v>
      </c>
      <c r="I115" s="64"/>
      <c r="J115" s="64"/>
      <c r="K115" s="64"/>
      <c r="L115" s="64">
        <v>0.0552731220832745</v>
      </c>
      <c r="M115" s="64"/>
      <c r="N115" s="64"/>
      <c r="O115" s="64">
        <v>0.0159652513351499</v>
      </c>
      <c r="P115" s="64"/>
      <c r="Q115" s="64"/>
      <c r="R115" s="64"/>
      <c r="S115" s="64">
        <v>0.09131998803062569</v>
      </c>
    </row>
    <row r="116" spans="1:19" ht="15">
      <c r="A116" s="47" t="s">
        <v>132</v>
      </c>
      <c r="B116" s="64"/>
      <c r="C116" s="64"/>
      <c r="D116" s="64"/>
      <c r="E116" s="64"/>
      <c r="F116" s="64">
        <v>0.0728876363358742</v>
      </c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>
        <v>0.0728876363358742</v>
      </c>
    </row>
    <row r="117" spans="1:19" ht="15">
      <c r="A117" s="47" t="s">
        <v>125</v>
      </c>
      <c r="B117" s="64"/>
      <c r="C117" s="64"/>
      <c r="D117" s="64"/>
      <c r="E117" s="64"/>
      <c r="F117" s="64">
        <v>0.0543084333070648</v>
      </c>
      <c r="G117" s="64"/>
      <c r="H117" s="64"/>
      <c r="I117" s="64"/>
      <c r="J117" s="64"/>
      <c r="K117" s="64"/>
      <c r="L117" s="64">
        <v>0.0118908734384627</v>
      </c>
      <c r="M117" s="64"/>
      <c r="N117" s="64"/>
      <c r="O117" s="64"/>
      <c r="P117" s="64"/>
      <c r="Q117" s="64"/>
      <c r="R117" s="64"/>
      <c r="S117" s="64">
        <v>0.0661993067455275</v>
      </c>
    </row>
    <row r="118" spans="1:19" ht="15">
      <c r="A118" s="47" t="s">
        <v>134</v>
      </c>
      <c r="B118" s="64">
        <v>0.00737450473851354</v>
      </c>
      <c r="C118" s="64"/>
      <c r="D118" s="64">
        <v>0.00189507905787597</v>
      </c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>
        <v>0.056304981310348</v>
      </c>
      <c r="P118" s="64"/>
      <c r="Q118" s="64"/>
      <c r="R118" s="64"/>
      <c r="S118" s="64">
        <v>0.06557456510673751</v>
      </c>
    </row>
    <row r="119" spans="1:19" ht="15">
      <c r="A119" s="47" t="s">
        <v>130</v>
      </c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>
        <v>0.0623618060339262</v>
      </c>
      <c r="P119" s="64"/>
      <c r="Q119" s="64"/>
      <c r="R119" s="64"/>
      <c r="S119" s="64">
        <v>0.0623618060339262</v>
      </c>
    </row>
    <row r="120" spans="1:19" ht="15">
      <c r="A120" s="47" t="s">
        <v>395</v>
      </c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>
        <v>0.0415302325681159</v>
      </c>
      <c r="P120" s="64"/>
      <c r="Q120" s="64"/>
      <c r="R120" s="64">
        <v>0.0207229513035578</v>
      </c>
      <c r="S120" s="64">
        <v>0.0622531838716737</v>
      </c>
    </row>
    <row r="121" spans="1:19" ht="15">
      <c r="A121" s="47" t="s">
        <v>118</v>
      </c>
      <c r="B121" s="64">
        <v>0.0049163433342523</v>
      </c>
      <c r="C121" s="64"/>
      <c r="D121" s="64">
        <v>0.00189507905787597</v>
      </c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>
        <v>0.0524062112952085</v>
      </c>
      <c r="P121" s="64"/>
      <c r="Q121" s="64"/>
      <c r="R121" s="64"/>
      <c r="S121" s="64">
        <v>0.05921763368733677</v>
      </c>
    </row>
    <row r="122" spans="1:19" ht="15">
      <c r="A122" s="47" t="s">
        <v>19</v>
      </c>
      <c r="B122" s="64"/>
      <c r="C122" s="64"/>
      <c r="D122" s="64"/>
      <c r="E122" s="64"/>
      <c r="F122" s="64"/>
      <c r="G122" s="64"/>
      <c r="H122" s="64">
        <v>0.0498416342446514</v>
      </c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>
        <v>0.0498416342446514</v>
      </c>
    </row>
    <row r="123" spans="1:19" ht="15">
      <c r="A123" s="47" t="s">
        <v>193</v>
      </c>
      <c r="B123" s="64">
        <v>0.00561378710809492</v>
      </c>
      <c r="C123" s="64"/>
      <c r="D123" s="64"/>
      <c r="E123" s="64"/>
      <c r="F123" s="64"/>
      <c r="G123" s="64"/>
      <c r="H123" s="64"/>
      <c r="I123" s="64"/>
      <c r="J123" s="64"/>
      <c r="K123" s="64"/>
      <c r="L123" s="64">
        <v>0.00945547506858133</v>
      </c>
      <c r="M123" s="64"/>
      <c r="N123" s="64"/>
      <c r="O123" s="64">
        <v>0.00991128995088285</v>
      </c>
      <c r="P123" s="64"/>
      <c r="Q123" s="64"/>
      <c r="R123" s="64"/>
      <c r="S123" s="64">
        <v>0.0249805521275591</v>
      </c>
    </row>
    <row r="124" spans="1:19" ht="15">
      <c r="A124" s="47" t="s">
        <v>129</v>
      </c>
      <c r="B124" s="64">
        <v>0.0049163433342523</v>
      </c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>
        <v>0.01950958304761087</v>
      </c>
      <c r="P124" s="64"/>
      <c r="Q124" s="64"/>
      <c r="R124" s="64"/>
      <c r="S124" s="64">
        <v>0.02442592638186317</v>
      </c>
    </row>
    <row r="125" spans="1:19" ht="15">
      <c r="A125" s="47" t="s">
        <v>110</v>
      </c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>
        <v>0.0203084957668607</v>
      </c>
      <c r="M125" s="64"/>
      <c r="N125" s="64"/>
      <c r="O125" s="64"/>
      <c r="P125" s="64"/>
      <c r="Q125" s="64"/>
      <c r="R125" s="64"/>
      <c r="S125" s="64">
        <v>0.0203084957668607</v>
      </c>
    </row>
    <row r="126" spans="1:19" ht="15">
      <c r="A126" s="47" t="s">
        <v>148</v>
      </c>
      <c r="B126" s="64"/>
      <c r="C126" s="64"/>
      <c r="D126" s="64"/>
      <c r="E126" s="64"/>
      <c r="F126" s="64">
        <v>0.017594501666017</v>
      </c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>
        <v>0.017594501666017</v>
      </c>
    </row>
    <row r="127" spans="1:19" ht="15">
      <c r="A127" s="47" t="s">
        <v>192</v>
      </c>
      <c r="B127" s="64"/>
      <c r="C127" s="64"/>
      <c r="D127" s="64"/>
      <c r="E127" s="64"/>
      <c r="F127" s="64"/>
      <c r="G127" s="64"/>
      <c r="H127" s="64"/>
      <c r="I127" s="64"/>
      <c r="J127" s="64">
        <v>0.0165091318612806</v>
      </c>
      <c r="K127" s="64"/>
      <c r="L127" s="64"/>
      <c r="M127" s="64"/>
      <c r="N127" s="64"/>
      <c r="O127" s="64"/>
      <c r="P127" s="64"/>
      <c r="Q127" s="64"/>
      <c r="R127" s="64"/>
      <c r="S127" s="64">
        <v>0.0165091318612806</v>
      </c>
    </row>
    <row r="128" spans="1:19" ht="15">
      <c r="A128" s="47" t="s">
        <v>116</v>
      </c>
      <c r="B128" s="64"/>
      <c r="C128" s="64"/>
      <c r="D128" s="64"/>
      <c r="E128" s="64"/>
      <c r="F128" s="64"/>
      <c r="G128" s="64"/>
      <c r="H128" s="64"/>
      <c r="I128" s="64"/>
      <c r="J128" s="64">
        <v>0.015613973994865</v>
      </c>
      <c r="K128" s="64"/>
      <c r="L128" s="64"/>
      <c r="M128" s="64"/>
      <c r="N128" s="64"/>
      <c r="O128" s="64"/>
      <c r="P128" s="64"/>
      <c r="Q128" s="64"/>
      <c r="R128" s="64"/>
      <c r="S128" s="64">
        <v>0.015613973994865</v>
      </c>
    </row>
    <row r="129" spans="1:19" ht="15">
      <c r="A129" s="47" t="s">
        <v>171</v>
      </c>
      <c r="B129" s="64"/>
      <c r="C129" s="64"/>
      <c r="D129" s="64"/>
      <c r="E129" s="64"/>
      <c r="F129" s="64"/>
      <c r="G129" s="64"/>
      <c r="H129" s="64"/>
      <c r="I129" s="64"/>
      <c r="J129" s="64">
        <v>0.0139663839243961</v>
      </c>
      <c r="K129" s="64"/>
      <c r="L129" s="64"/>
      <c r="M129" s="64"/>
      <c r="N129" s="64"/>
      <c r="O129" s="64"/>
      <c r="P129" s="64"/>
      <c r="Q129" s="64"/>
      <c r="R129" s="64"/>
      <c r="S129" s="64">
        <v>0.0139663839243961</v>
      </c>
    </row>
    <row r="130" spans="1:19" ht="15">
      <c r="A130" s="47" t="s">
        <v>60</v>
      </c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>
        <v>0.0102843040390561</v>
      </c>
      <c r="M130" s="64"/>
      <c r="N130" s="64"/>
      <c r="O130" s="64"/>
      <c r="P130" s="64"/>
      <c r="Q130" s="64"/>
      <c r="R130" s="64"/>
      <c r="S130" s="64">
        <v>0.0102843040390561</v>
      </c>
    </row>
    <row r="131" spans="1:19" ht="15">
      <c r="A131" s="47" t="s">
        <v>157</v>
      </c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>
        <v>0.00490920038027198</v>
      </c>
      <c r="P131" s="64"/>
      <c r="Q131" s="64"/>
      <c r="R131" s="64"/>
      <c r="S131" s="64">
        <v>0.00490920038027198</v>
      </c>
    </row>
    <row r="132" spans="1:19" ht="15">
      <c r="A132" s="47" t="s">
        <v>186</v>
      </c>
      <c r="B132" s="64"/>
      <c r="C132" s="64"/>
      <c r="D132" s="64"/>
      <c r="E132" s="64"/>
      <c r="F132" s="64"/>
      <c r="G132" s="64"/>
      <c r="H132" s="64"/>
      <c r="I132" s="64"/>
      <c r="J132" s="64">
        <v>0.00335041487990616</v>
      </c>
      <c r="K132" s="64"/>
      <c r="L132" s="64"/>
      <c r="M132" s="64"/>
      <c r="N132" s="64"/>
      <c r="O132" s="64"/>
      <c r="P132" s="64"/>
      <c r="Q132" s="64"/>
      <c r="R132" s="64"/>
      <c r="S132" s="64">
        <v>0.00335041487990616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94"/>
  <sheetViews>
    <sheetView zoomScalePageLayoutView="0" workbookViewId="0" topLeftCell="A1">
      <pane xSplit="2" ySplit="6" topLeftCell="G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K31" sqref="K31"/>
    </sheetView>
  </sheetViews>
  <sheetFormatPr defaultColWidth="9.140625" defaultRowHeight="15"/>
  <cols>
    <col min="1" max="1" width="25.140625" style="33" customWidth="1"/>
    <col min="2" max="2" width="4.00390625" style="33" customWidth="1"/>
    <col min="3" max="12" width="9.140625" style="33" customWidth="1"/>
    <col min="13" max="13" width="6.7109375" style="33" customWidth="1"/>
    <col min="14" max="14" width="10.7109375" style="33" customWidth="1"/>
    <col min="15" max="16384" width="9.140625" style="33" customWidth="1"/>
  </cols>
  <sheetData>
    <row r="1" spans="1:25" ht="31.5" customHeight="1">
      <c r="A1" s="32" t="s">
        <v>210</v>
      </c>
      <c r="N1" s="42" t="s">
        <v>273</v>
      </c>
      <c r="O1" s="43">
        <v>2000</v>
      </c>
      <c r="P1" s="43">
        <v>2001</v>
      </c>
      <c r="Q1" s="43">
        <v>2002</v>
      </c>
      <c r="R1" s="43">
        <v>2003</v>
      </c>
      <c r="S1" s="43">
        <v>2004</v>
      </c>
      <c r="T1" s="43">
        <v>2005</v>
      </c>
      <c r="U1" s="43">
        <v>2006</v>
      </c>
      <c r="V1" s="43">
        <v>2007</v>
      </c>
      <c r="W1" s="43">
        <v>2008</v>
      </c>
      <c r="X1" s="43">
        <v>2009</v>
      </c>
      <c r="Y1" s="43"/>
    </row>
    <row r="2" spans="1:25" ht="12.75" customHeight="1">
      <c r="A2" s="135" t="s">
        <v>76</v>
      </c>
      <c r="B2" s="136"/>
      <c r="C2" s="137" t="s">
        <v>407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4">
        <v>1</v>
      </c>
      <c r="O2" s="44" t="s">
        <v>177</v>
      </c>
      <c r="P2" s="44" t="s">
        <v>0</v>
      </c>
      <c r="Q2" s="44" t="s">
        <v>0</v>
      </c>
      <c r="R2" s="44" t="s">
        <v>18</v>
      </c>
      <c r="S2" s="44" t="s">
        <v>35</v>
      </c>
      <c r="T2" s="44" t="s">
        <v>35</v>
      </c>
      <c r="U2" s="44" t="s">
        <v>272</v>
      </c>
      <c r="V2" s="44" t="s">
        <v>272</v>
      </c>
      <c r="W2" s="44" t="s">
        <v>0</v>
      </c>
      <c r="X2" s="44" t="s">
        <v>272</v>
      </c>
      <c r="Y2" s="44"/>
    </row>
    <row r="3" spans="1:25" ht="12.75" customHeight="1">
      <c r="A3" s="135" t="s">
        <v>78</v>
      </c>
      <c r="B3" s="136"/>
      <c r="C3" s="137" t="s">
        <v>79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4"/>
      <c r="O3" s="45">
        <v>121.8</v>
      </c>
      <c r="P3" s="45">
        <v>87.9</v>
      </c>
      <c r="Q3" s="45">
        <v>76.7</v>
      </c>
      <c r="R3" s="45">
        <v>54.3</v>
      </c>
      <c r="S3" s="45">
        <v>56.2</v>
      </c>
      <c r="T3" s="45">
        <v>71</v>
      </c>
      <c r="U3" s="45">
        <v>100.4</v>
      </c>
      <c r="V3" s="45">
        <v>98.3</v>
      </c>
      <c r="W3" s="45">
        <v>94.7</v>
      </c>
      <c r="X3" s="77">
        <v>80.1</v>
      </c>
      <c r="Y3" s="77"/>
    </row>
    <row r="4" spans="1:25" ht="12.75" customHeight="1">
      <c r="A4" s="135" t="s">
        <v>80</v>
      </c>
      <c r="B4" s="136"/>
      <c r="C4" s="139" t="s">
        <v>208</v>
      </c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4">
        <v>2</v>
      </c>
      <c r="O4" s="44" t="s">
        <v>18</v>
      </c>
      <c r="P4" s="44" t="s">
        <v>18</v>
      </c>
      <c r="Q4" s="44" t="s">
        <v>405</v>
      </c>
      <c r="R4" s="44" t="s">
        <v>272</v>
      </c>
      <c r="S4" s="44" t="s">
        <v>0</v>
      </c>
      <c r="T4" s="44" t="s">
        <v>17</v>
      </c>
      <c r="U4" s="44" t="s">
        <v>17</v>
      </c>
      <c r="V4" s="44" t="s">
        <v>35</v>
      </c>
      <c r="W4" s="44" t="s">
        <v>272</v>
      </c>
      <c r="X4" s="44" t="s">
        <v>0</v>
      </c>
      <c r="Y4" s="44"/>
    </row>
    <row r="5" spans="1:25" ht="12.75" customHeight="1">
      <c r="A5" s="135" t="s">
        <v>81</v>
      </c>
      <c r="B5" s="136"/>
      <c r="C5" s="137" t="s">
        <v>82</v>
      </c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4"/>
      <c r="O5" s="45">
        <v>52.7</v>
      </c>
      <c r="P5" s="45">
        <v>79.8</v>
      </c>
      <c r="Q5" s="45">
        <v>60.1</v>
      </c>
      <c r="R5" s="45">
        <v>43.9</v>
      </c>
      <c r="S5" s="45">
        <v>47</v>
      </c>
      <c r="T5" s="45">
        <v>55.8</v>
      </c>
      <c r="U5" s="45">
        <v>72.1</v>
      </c>
      <c r="V5" s="45">
        <v>68.4</v>
      </c>
      <c r="W5" s="45">
        <v>82.6</v>
      </c>
      <c r="X5" s="45">
        <v>78.1</v>
      </c>
      <c r="Y5" s="45"/>
    </row>
    <row r="6" spans="1:24" ht="12.75" customHeight="1">
      <c r="A6" s="132" t="s">
        <v>83</v>
      </c>
      <c r="B6" s="133"/>
      <c r="C6" s="34" t="s">
        <v>89</v>
      </c>
      <c r="D6" s="34" t="s">
        <v>90</v>
      </c>
      <c r="E6" s="34" t="s">
        <v>91</v>
      </c>
      <c r="F6" s="34" t="s">
        <v>92</v>
      </c>
      <c r="G6" s="34" t="s">
        <v>93</v>
      </c>
      <c r="H6" s="35" t="s">
        <v>94</v>
      </c>
      <c r="I6" s="34" t="s">
        <v>95</v>
      </c>
      <c r="J6" s="34" t="s">
        <v>96</v>
      </c>
      <c r="K6" s="34" t="s">
        <v>97</v>
      </c>
      <c r="L6" s="75">
        <v>2009</v>
      </c>
      <c r="N6" s="134">
        <v>3</v>
      </c>
      <c r="O6" s="44" t="s">
        <v>77</v>
      </c>
      <c r="P6" s="44" t="s">
        <v>405</v>
      </c>
      <c r="Q6" s="44" t="s">
        <v>272</v>
      </c>
      <c r="R6" s="44" t="s">
        <v>0</v>
      </c>
      <c r="S6" s="44" t="s">
        <v>272</v>
      </c>
      <c r="T6" s="44" t="s">
        <v>0</v>
      </c>
      <c r="U6" s="44" t="s">
        <v>35</v>
      </c>
      <c r="V6" s="44" t="s">
        <v>17</v>
      </c>
      <c r="W6" s="44" t="s">
        <v>35</v>
      </c>
      <c r="X6" s="44" t="s">
        <v>35</v>
      </c>
    </row>
    <row r="7" spans="1:24" ht="12.75" customHeight="1">
      <c r="A7" s="36" t="s">
        <v>98</v>
      </c>
      <c r="B7" s="37" t="s">
        <v>99</v>
      </c>
      <c r="C7" s="37" t="s">
        <v>99</v>
      </c>
      <c r="D7" s="37" t="s">
        <v>99</v>
      </c>
      <c r="E7" s="37" t="s">
        <v>99</v>
      </c>
      <c r="F7" s="37" t="s">
        <v>99</v>
      </c>
      <c r="G7" s="37" t="s">
        <v>99</v>
      </c>
      <c r="H7" s="37" t="s">
        <v>99</v>
      </c>
      <c r="I7" s="37" t="s">
        <v>99</v>
      </c>
      <c r="J7" s="37" t="s">
        <v>99</v>
      </c>
      <c r="K7" s="37" t="s">
        <v>99</v>
      </c>
      <c r="L7" s="76"/>
      <c r="N7" s="134"/>
      <c r="O7" s="45">
        <v>24</v>
      </c>
      <c r="P7" s="45">
        <v>47.9</v>
      </c>
      <c r="Q7" s="45">
        <v>38.6</v>
      </c>
      <c r="R7" s="45">
        <v>39.9</v>
      </c>
      <c r="S7" s="45">
        <v>46.2</v>
      </c>
      <c r="T7" s="45">
        <v>48.9</v>
      </c>
      <c r="U7" s="45">
        <v>64.9</v>
      </c>
      <c r="V7" s="45">
        <v>48.8</v>
      </c>
      <c r="W7" s="45">
        <v>72.1</v>
      </c>
      <c r="X7" s="45">
        <v>62</v>
      </c>
    </row>
    <row r="8" spans="1:12" ht="12.75" customHeight="1">
      <c r="A8" s="93" t="s">
        <v>332</v>
      </c>
      <c r="B8" s="37"/>
      <c r="C8" s="118">
        <f aca="true" t="shared" si="0" ref="C8:L8">SUM(C9:C18)+SUM(C21:C193)</f>
        <v>558.0426919735004</v>
      </c>
      <c r="D8" s="118">
        <f t="shared" si="0"/>
        <v>664.6045898371582</v>
      </c>
      <c r="E8" s="118">
        <f t="shared" si="0"/>
        <v>601.8215323547993</v>
      </c>
      <c r="F8" s="118">
        <f t="shared" si="0"/>
        <v>485.13287909399867</v>
      </c>
      <c r="G8" s="118">
        <f t="shared" si="0"/>
        <v>542.5231257440495</v>
      </c>
      <c r="H8" s="118">
        <f t="shared" si="0"/>
        <v>741.0374793842675</v>
      </c>
      <c r="I8" s="118">
        <f t="shared" si="0"/>
        <v>816.2080819773776</v>
      </c>
      <c r="J8" s="118">
        <f t="shared" si="0"/>
        <v>644.3135501244561</v>
      </c>
      <c r="K8" s="118">
        <f t="shared" si="0"/>
        <v>759.0331984319655</v>
      </c>
      <c r="L8" s="118">
        <f t="shared" si="0"/>
        <v>711.1490124940938</v>
      </c>
    </row>
    <row r="9" spans="1:12" ht="12.75" customHeight="1">
      <c r="A9" s="94" t="s">
        <v>272</v>
      </c>
      <c r="B9" s="37">
        <f>'[7]top 10 recipients'!B12</f>
      </c>
      <c r="C9" s="41">
        <f>'[9]top 10 recipients 09'!H12</f>
        <v>18.047620283081717</v>
      </c>
      <c r="D9" s="41">
        <f>'[9]top 10 recipients 09'!I12</f>
        <v>28.18580836426059</v>
      </c>
      <c r="E9" s="41">
        <f>'[9]top 10 recipients 09'!J12</f>
        <v>38.55358471789948</v>
      </c>
      <c r="F9" s="41">
        <f>'[9]top 10 recipients 09'!K12</f>
        <v>43.94469951381145</v>
      </c>
      <c r="G9" s="41">
        <f>'[9]top 10 recipients 09'!L12</f>
        <v>46.22088882852945</v>
      </c>
      <c r="H9" s="41">
        <f>'[9]top 10 recipients 09'!M12</f>
        <v>50.570430582737686</v>
      </c>
      <c r="I9" s="41">
        <f>'[9]top 10 recipients 09'!N12</f>
        <v>100.36721847561681</v>
      </c>
      <c r="J9" s="41">
        <f>'[9]top 10 recipients 09'!O12</f>
        <v>98.31581307547268</v>
      </c>
      <c r="K9" s="41">
        <f>'[9]top 10 recipients 09'!P12</f>
        <v>82.60751987499386</v>
      </c>
      <c r="L9" s="78">
        <f>'[9]top 10 recipients 09'!Q12</f>
        <v>80.11869328599845</v>
      </c>
    </row>
    <row r="10" spans="1:12" ht="12.75" customHeight="1">
      <c r="A10" s="94" t="s">
        <v>0</v>
      </c>
      <c r="B10" s="37">
        <f>'[7]top 10 recipients'!B13</f>
      </c>
      <c r="C10" s="41">
        <f>'[9]top 10 recipients 09'!H13</f>
        <v>18.352134022850016</v>
      </c>
      <c r="D10" s="41">
        <f>'[9]top 10 recipients 09'!I13</f>
        <v>87.91270981636187</v>
      </c>
      <c r="E10" s="41">
        <f>'[9]top 10 recipients 09'!J13</f>
        <v>76.66469321233362</v>
      </c>
      <c r="F10" s="41">
        <f>'[9]top 10 recipients 09'!K13</f>
        <v>39.8758739275148</v>
      </c>
      <c r="G10" s="41">
        <f>'[9]top 10 recipients 09'!L13</f>
        <v>47.01159290910391</v>
      </c>
      <c r="H10" s="41">
        <f>'[9]top 10 recipients 09'!M13</f>
        <v>48.8509878788732</v>
      </c>
      <c r="I10" s="41">
        <f>'[9]top 10 recipients 09'!N13</f>
        <v>35.215409874302736</v>
      </c>
      <c r="J10" s="41">
        <f>'[9]top 10 recipients 09'!O13</f>
        <v>32.960457523887484</v>
      </c>
      <c r="K10" s="41">
        <f>'[9]top 10 recipients 09'!P13</f>
        <v>94.70668715007508</v>
      </c>
      <c r="L10" s="78">
        <f>'[9]top 10 recipients 09'!Q13</f>
        <v>78.07807375857371</v>
      </c>
    </row>
    <row r="11" spans="1:13" ht="12.75" customHeight="1">
      <c r="A11" s="94" t="s">
        <v>35</v>
      </c>
      <c r="B11" s="37">
        <f>'[7]top 10 recipients'!B14</f>
      </c>
      <c r="C11" s="41">
        <f>'[9]top 10 recipients 09'!H14</f>
        <v>12.693108770326068</v>
      </c>
      <c r="D11" s="41">
        <f>'[9]top 10 recipients 09'!I14</f>
        <v>13.169639375862957</v>
      </c>
      <c r="E11" s="41">
        <f>'[9]top 10 recipients 09'!J14</f>
        <v>13.405759434324644</v>
      </c>
      <c r="F11" s="41">
        <f>'[9]top 10 recipients 09'!K14</f>
        <v>13.776529571719562</v>
      </c>
      <c r="G11" s="41">
        <f>'[9]top 10 recipients 09'!L14</f>
        <v>56.243233144057186</v>
      </c>
      <c r="H11" s="41">
        <f>'[9]top 10 recipients 09'!M14</f>
        <v>70.97091201544276</v>
      </c>
      <c r="I11" s="41">
        <f>'[9]top 10 recipients 09'!N14</f>
        <v>64.85887190037002</v>
      </c>
      <c r="J11" s="41">
        <f>'[9]top 10 recipients 09'!O14</f>
        <v>68.3719558778781</v>
      </c>
      <c r="K11" s="41">
        <f>'[9]top 10 recipients 09'!P14</f>
        <v>72.10176866035033</v>
      </c>
      <c r="L11" s="78">
        <f>'[9]top 10 recipients 09'!Q14</f>
        <v>62.02652765469123</v>
      </c>
      <c r="M11" s="129">
        <f>SUM(L9:L11)/L8</f>
        <v>0.30967250299189913</v>
      </c>
    </row>
    <row r="12" spans="1:12" ht="12.75" customHeight="1">
      <c r="A12" s="94" t="s">
        <v>29</v>
      </c>
      <c r="B12" s="37">
        <f>'[7]top 10 recipients'!B15</f>
      </c>
      <c r="C12" s="41">
        <f>'[9]top 10 recipients 09'!H15</f>
        <v>3.0279583133999015</v>
      </c>
      <c r="D12" s="41">
        <f>'[9]top 10 recipients 09'!I15</f>
        <v>19.72300235165711</v>
      </c>
      <c r="E12" s="41">
        <f>'[9]top 10 recipients 09'!J15</f>
        <v>6.179163512984518</v>
      </c>
      <c r="F12" s="41">
        <f>'[9]top 10 recipients 09'!K15</f>
        <v>6.7643988532371955</v>
      </c>
      <c r="G12" s="41">
        <f>'[9]top 10 recipients 09'!L15</f>
        <v>3.4454033948322618</v>
      </c>
      <c r="H12" s="41">
        <f>'[9]top 10 recipients 09'!M15</f>
        <v>30.197518532278494</v>
      </c>
      <c r="I12" s="41">
        <f>'[9]top 10 recipients 09'!N15</f>
        <v>54.67763079008698</v>
      </c>
      <c r="J12" s="41">
        <f>'[9]top 10 recipients 09'!O15</f>
        <v>16.76601734104143</v>
      </c>
      <c r="K12" s="41">
        <f>'[9]top 10 recipients 09'!P15</f>
        <v>10.552305148346962</v>
      </c>
      <c r="L12" s="78">
        <f>'[9]top 10 recipients 09'!Q15</f>
        <v>45.85455301700815</v>
      </c>
    </row>
    <row r="13" spans="1:12" ht="12.75" customHeight="1">
      <c r="A13" s="94" t="s">
        <v>33</v>
      </c>
      <c r="B13" s="37">
        <f>'[7]top 10 recipients'!B16</f>
      </c>
      <c r="C13" s="41">
        <f>'[9]top 10 recipients 09'!H16</f>
        <v>4.655215110604804</v>
      </c>
      <c r="D13" s="41">
        <f>'[9]top 10 recipients 09'!I16</f>
        <v>3.204765127306433</v>
      </c>
      <c r="E13" s="41">
        <f>'[9]top 10 recipients 09'!J16</f>
        <v>5.043876943388181</v>
      </c>
      <c r="F13" s="41">
        <f>'[9]top 10 recipients 09'!K16</f>
        <v>5.300064741356056</v>
      </c>
      <c r="G13" s="41">
        <f>'[9]top 10 recipients 09'!L16</f>
        <v>12.453096877545999</v>
      </c>
      <c r="H13" s="41">
        <f>'[9]top 10 recipients 09'!M16</f>
        <v>20.930283755667595</v>
      </c>
      <c r="I13" s="41">
        <f>'[9]top 10 recipients 09'!N16</f>
        <v>26.886104315662106</v>
      </c>
      <c r="J13" s="41">
        <f>'[9]top 10 recipients 09'!O16</f>
        <v>28.75961423320986</v>
      </c>
      <c r="K13" s="41">
        <f>'[9]top 10 recipients 09'!P16</f>
        <v>34.986911150764286</v>
      </c>
      <c r="L13" s="78">
        <f>'[9]top 10 recipients 09'!Q16</f>
        <v>32.96795618683893</v>
      </c>
    </row>
    <row r="14" spans="1:12" ht="12.75" customHeight="1">
      <c r="A14" s="94" t="s">
        <v>406</v>
      </c>
      <c r="B14" s="37">
        <f>'[7]top 10 recipients'!B17</f>
      </c>
      <c r="C14" s="41">
        <f>'[9]top 10 recipients 09'!H17</f>
        <v>10.154486681132537</v>
      </c>
      <c r="D14" s="41">
        <f>'[9]top 10 recipients 09'!I17</f>
        <v>20.643717476092135</v>
      </c>
      <c r="E14" s="41">
        <f>'[9]top 10 recipients 09'!J17</f>
        <v>29.026415251144467</v>
      </c>
      <c r="F14" s="41">
        <f>'[9]top 10 recipients 09'!K17</f>
        <v>19.777617798376575</v>
      </c>
      <c r="G14" s="41">
        <f>'[9]top 10 recipients 09'!L17</f>
        <v>29.833622805387133</v>
      </c>
      <c r="H14" s="41">
        <f>'[9]top 10 recipients 09'!M17</f>
        <v>35.84206642819068</v>
      </c>
      <c r="I14" s="41">
        <f>'[9]top 10 recipients 09'!N17</f>
        <v>31.418647460613762</v>
      </c>
      <c r="J14" s="41">
        <f>'[9]top 10 recipients 09'!O17</f>
        <v>29.151109230707505</v>
      </c>
      <c r="K14" s="41">
        <f>'[9]top 10 recipients 09'!P17</f>
        <v>31.539244546853627</v>
      </c>
      <c r="L14" s="78">
        <f>'[9]top 10 recipients 09'!Q17</f>
        <v>32.14934314392912</v>
      </c>
    </row>
    <row r="15" spans="1:12" ht="12.75" customHeight="1">
      <c r="A15" s="94" t="s">
        <v>17</v>
      </c>
      <c r="B15" s="37">
        <f>'[7]top 10 recipients'!B18</f>
      </c>
      <c r="C15" s="41">
        <f>'[9]top 10 recipients 09'!H18</f>
        <v>8.406679062060949</v>
      </c>
      <c r="D15" s="41">
        <f>'[9]top 10 recipients 09'!I18</f>
        <v>9.935787094557346</v>
      </c>
      <c r="E15" s="41">
        <f>'[9]top 10 recipients 09'!J18</f>
        <v>3.261352892179619</v>
      </c>
      <c r="F15" s="41">
        <f>'[9]top 10 recipients 09'!K18</f>
        <v>1.3239031522900984</v>
      </c>
      <c r="G15" s="41">
        <f>'[9]top 10 recipients 09'!L18</f>
        <v>1.5127658820545573</v>
      </c>
      <c r="H15" s="41">
        <f>'[9]top 10 recipients 09'!M18</f>
        <v>55.79790115457382</v>
      </c>
      <c r="I15" s="41">
        <f>'[9]top 10 recipients 09'!N18</f>
        <v>72.07002777170615</v>
      </c>
      <c r="J15" s="41">
        <f>'[9]top 10 recipients 09'!O18</f>
        <v>48.81737982095722</v>
      </c>
      <c r="K15" s="41">
        <f>'[9]top 10 recipients 09'!P18</f>
        <v>8.550809052237462</v>
      </c>
      <c r="L15" s="78">
        <f>'[9]top 10 recipients 09'!Q18</f>
        <v>20.211423397579484</v>
      </c>
    </row>
    <row r="16" spans="1:12" ht="12.75" customHeight="1">
      <c r="A16" s="94" t="s">
        <v>6</v>
      </c>
      <c r="B16" s="37">
        <f>'[7]top 10 recipients'!B19</f>
      </c>
      <c r="C16" s="41">
        <f>'[9]top 10 recipients 09'!H19</f>
        <v>0.32836486553234556</v>
      </c>
      <c r="D16" s="41">
        <f>'[9]top 10 recipients 09'!I19</f>
        <v>0.6038446082603229</v>
      </c>
      <c r="E16" s="41">
        <f>'[9]top 10 recipients 09'!J19</f>
        <v>0.35093184550310846</v>
      </c>
      <c r="F16" s="41">
        <f>'[9]top 10 recipients 09'!K19</f>
        <v>1.49892262967833</v>
      </c>
      <c r="G16" s="41">
        <f>'[9]top 10 recipients 09'!L19</f>
        <v>18.46627507518279</v>
      </c>
      <c r="H16" s="41">
        <f>'[9]top 10 recipients 09'!M19</f>
        <v>16.532998859199413</v>
      </c>
      <c r="I16" s="41">
        <f>'[9]top 10 recipients 09'!N19</f>
        <v>15.79658059484612</v>
      </c>
      <c r="J16" s="41">
        <f>'[9]top 10 recipients 09'!O19</f>
        <v>17.351391818360177</v>
      </c>
      <c r="K16" s="41">
        <f>'[9]top 10 recipients 09'!P19</f>
        <v>19.262463309989624</v>
      </c>
      <c r="L16" s="78">
        <f>'[9]top 10 recipients 09'!Q19</f>
        <v>19.761502807989988</v>
      </c>
    </row>
    <row r="17" spans="1:12" ht="12.75" customHeight="1">
      <c r="A17" s="94" t="s">
        <v>43</v>
      </c>
      <c r="B17" s="37">
        <f>'[7]top 10 recipients'!B20</f>
      </c>
      <c r="C17" s="41">
        <f>'[9]top 10 recipients 09'!H20</f>
        <v>0.49304712041884813</v>
      </c>
      <c r="D17" s="41">
        <f>'[9]top 10 recipients 09'!I20</f>
        <v>0.4402908760930595</v>
      </c>
      <c r="E17" s="41">
        <f>'[9]top 10 recipients 09'!J20</f>
        <v>8.338255701466853</v>
      </c>
      <c r="F17" s="41">
        <f>'[9]top 10 recipients 09'!K20</f>
        <v>9.517408388007748</v>
      </c>
      <c r="G17" s="41">
        <f>'[9]top 10 recipients 09'!L20</f>
        <v>11.110124933023513</v>
      </c>
      <c r="H17" s="41">
        <f>'[9]top 10 recipients 09'!M20</f>
        <v>24.058642982359633</v>
      </c>
      <c r="I17" s="41">
        <f>'[9]top 10 recipients 09'!N20</f>
        <v>8.645099359282431</v>
      </c>
      <c r="J17" s="41">
        <f>'[9]top 10 recipients 09'!O20</f>
        <v>10.296555873552306</v>
      </c>
      <c r="K17" s="41">
        <f>'[9]top 10 recipients 09'!P20</f>
        <v>14.262133281160379</v>
      </c>
      <c r="L17" s="78">
        <f>'[9]top 10 recipients 09'!Q20</f>
        <v>19.449019594581213</v>
      </c>
    </row>
    <row r="18" spans="1:12" ht="12.75" customHeight="1">
      <c r="A18" s="94" t="s">
        <v>34</v>
      </c>
      <c r="B18" s="37">
        <f>'[7]top 10 recipients'!B21</f>
      </c>
      <c r="C18" s="41">
        <f>'[9]top 10 recipients 09'!H21</f>
        <v>4.462349653679457</v>
      </c>
      <c r="D18" s="41">
        <f>'[9]top 10 recipients 09'!I21</f>
        <v>4.141118516660924</v>
      </c>
      <c r="E18" s="41">
        <f>'[9]top 10 recipients 09'!J21</f>
        <v>5.16285391461275</v>
      </c>
      <c r="F18" s="41">
        <f>'[9]top 10 recipients 09'!K21</f>
        <v>5.700509491091324</v>
      </c>
      <c r="G18" s="41">
        <f>'[9]top 10 recipients 09'!L21</f>
        <v>9.089942353836161</v>
      </c>
      <c r="H18" s="41">
        <f>'[9]top 10 recipients 09'!M21</f>
        <v>41.790360646511054</v>
      </c>
      <c r="I18" s="41">
        <f>'[9]top 10 recipients 09'!N21</f>
        <v>27.057303609415946</v>
      </c>
      <c r="J18" s="41">
        <f>'[9]top 10 recipients 09'!O21</f>
        <v>30.42112464232944</v>
      </c>
      <c r="K18" s="41">
        <f>'[9]top 10 recipients 09'!P21</f>
        <v>31.92779462062828</v>
      </c>
      <c r="L18" s="78">
        <f>'[9]top 10 recipients 09'!Q21</f>
        <v>19.1944251615354</v>
      </c>
    </row>
    <row r="19" spans="1:12" ht="12.75" customHeight="1">
      <c r="A19" s="94" t="s">
        <v>408</v>
      </c>
      <c r="B19" s="37"/>
      <c r="C19" s="41"/>
      <c r="D19" s="41"/>
      <c r="E19" s="41"/>
      <c r="F19" s="41"/>
      <c r="G19" s="41"/>
      <c r="H19" s="41"/>
      <c r="I19" s="41"/>
      <c r="J19" s="41"/>
      <c r="K19" s="41"/>
      <c r="L19" s="78">
        <f>SUM(L21:L193)</f>
        <v>301.33749448536815</v>
      </c>
    </row>
    <row r="20" spans="1:12" ht="12.75" customHeight="1">
      <c r="A20" s="94"/>
      <c r="B20" s="37"/>
      <c r="C20" s="41"/>
      <c r="D20" s="41"/>
      <c r="E20" s="41"/>
      <c r="F20" s="41"/>
      <c r="G20" s="41"/>
      <c r="H20" s="41"/>
      <c r="I20" s="41"/>
      <c r="J20" s="41"/>
      <c r="K20" s="41"/>
      <c r="L20" s="78"/>
    </row>
    <row r="21" spans="1:12" ht="12.75" customHeight="1">
      <c r="A21" s="94" t="s">
        <v>20</v>
      </c>
      <c r="B21" s="37"/>
      <c r="C21" s="41">
        <f>'[9]top 10 recipients 09'!H23</f>
        <v>9.071413098530735</v>
      </c>
      <c r="D21" s="41">
        <f>'[9]top 10 recipients 09'!I23</f>
        <v>8.608261089386891</v>
      </c>
      <c r="E21" s="41">
        <f>'[9]top 10 recipients 09'!J23</f>
        <v>7.239157921582784</v>
      </c>
      <c r="F21" s="41">
        <f>'[9]top 10 recipients 09'!K23</f>
        <v>4.782803887866594</v>
      </c>
      <c r="G21" s="41">
        <f>'[9]top 10 recipients 09'!L23</f>
        <v>5.77604175498378</v>
      </c>
      <c r="H21" s="41">
        <f>'[9]top 10 recipients 09'!M23</f>
        <v>2.549264406952356</v>
      </c>
      <c r="I21" s="41">
        <f>'[9]top 10 recipients 09'!N23</f>
        <v>10.407803742267745</v>
      </c>
      <c r="J21" s="41">
        <f>'[9]top 10 recipients 09'!O23</f>
        <v>8.976716035700719</v>
      </c>
      <c r="K21" s="41">
        <f>'[9]top 10 recipients 09'!P23</f>
        <v>15.815382702853839</v>
      </c>
      <c r="L21" s="78">
        <f>'[9]top 10 recipients 09'!Q23</f>
        <v>19.15083077554858</v>
      </c>
    </row>
    <row r="22" spans="1:12" ht="12.75" customHeight="1">
      <c r="A22" s="94" t="s">
        <v>16</v>
      </c>
      <c r="B22" s="37">
        <f>'[7]top 10 recipients'!B24</f>
      </c>
      <c r="C22" s="41">
        <f>'[9]top 10 recipients 09'!H24</f>
        <v>0.4710343317753476</v>
      </c>
      <c r="D22" s="41">
        <f>'[9]top 10 recipients 09'!I24</f>
        <v>0.372078142245458</v>
      </c>
      <c r="E22" s="41">
        <f>'[9]top 10 recipients 09'!J24</f>
        <v>0.4852012152192496</v>
      </c>
      <c r="F22" s="41">
        <f>'[9]top 10 recipients 09'!K24</f>
        <v>0.7415522442548382</v>
      </c>
      <c r="G22" s="41">
        <f>'[9]top 10 recipients 09'!L24</f>
        <v>7.9686372723778565</v>
      </c>
      <c r="H22" s="41">
        <f>'[9]top 10 recipients 09'!M24</f>
        <v>5.330725167697335</v>
      </c>
      <c r="I22" s="41">
        <f>'[9]top 10 recipients 09'!N24</f>
        <v>6.306742340825007</v>
      </c>
      <c r="J22" s="41">
        <f>'[9]top 10 recipients 09'!O24</f>
        <v>5.898549966063048</v>
      </c>
      <c r="K22" s="41">
        <f>'[9]top 10 recipients 09'!P24</f>
        <v>17.484522873851688</v>
      </c>
      <c r="L22" s="78">
        <f>'[9]top 10 recipients 09'!Q24</f>
        <v>18.095960687655513</v>
      </c>
    </row>
    <row r="23" spans="1:12" ht="12.75" customHeight="1">
      <c r="A23" s="94" t="s">
        <v>21</v>
      </c>
      <c r="B23" s="37">
        <f>'[7]top 10 recipients'!B25</f>
      </c>
      <c r="C23" s="41">
        <f>'[9]top 10 recipients 09'!H25</f>
        <v>4.428749617749173</v>
      </c>
      <c r="D23" s="41">
        <f>'[9]top 10 recipients 09'!I25</f>
        <v>5.226089896792338</v>
      </c>
      <c r="E23" s="41">
        <f>'[9]top 10 recipients 09'!J25</f>
        <v>6.5787015075864055</v>
      </c>
      <c r="F23" s="41">
        <f>'[9]top 10 recipients 09'!K25</f>
        <v>6.425898723019249</v>
      </c>
      <c r="G23" s="41">
        <f>'[9]top 10 recipients 09'!L25</f>
        <v>9.639153925745468</v>
      </c>
      <c r="H23" s="41">
        <f>'[9]top 10 recipients 09'!M25</f>
        <v>10.269627779457215</v>
      </c>
      <c r="I23" s="41">
        <f>'[9]top 10 recipients 09'!N25</f>
        <v>36.18221400283082</v>
      </c>
      <c r="J23" s="41">
        <f>'[9]top 10 recipients 09'!O25</f>
        <v>16.686249220009667</v>
      </c>
      <c r="K23" s="41">
        <f>'[9]top 10 recipients 09'!P25</f>
        <v>21.482701764275628</v>
      </c>
      <c r="L23" s="78">
        <f>'[9]top 10 recipients 09'!Q25</f>
        <v>17.537852357321263</v>
      </c>
    </row>
    <row r="24" spans="1:12" ht="12.75" customHeight="1">
      <c r="A24" s="94" t="s">
        <v>53</v>
      </c>
      <c r="B24" s="37">
        <f>'[7]top 10 recipients'!B26</f>
      </c>
      <c r="C24" s="41">
        <f>'[9]top 10 recipients 09'!H26</f>
        <v>4.7261824367751135</v>
      </c>
      <c r="D24" s="41">
        <f>'[9]top 10 recipients 09'!I26</f>
        <v>2.90710767698903</v>
      </c>
      <c r="E24" s="41">
        <f>'[9]top 10 recipients 09'!J26</f>
        <v>2.7361809731772095</v>
      </c>
      <c r="F24" s="41">
        <f>'[9]top 10 recipients 09'!K26</f>
        <v>2.320124929893044</v>
      </c>
      <c r="G24" s="41">
        <f>'[9]top 10 recipients 09'!L26</f>
        <v>1.6854725529177683</v>
      </c>
      <c r="H24" s="41">
        <f>'[9]top 10 recipients 09'!M26</f>
        <v>3.091474485442723</v>
      </c>
      <c r="I24" s="41">
        <f>'[9]top 10 recipients 09'!N26</f>
        <v>1.5182731001275034</v>
      </c>
      <c r="J24" s="41">
        <f>'[9]top 10 recipients 09'!O26</f>
        <v>0.8635539490953063</v>
      </c>
      <c r="K24" s="41">
        <f>'[9]top 10 recipients 09'!P26</f>
        <v>11.070542855766579</v>
      </c>
      <c r="L24" s="78">
        <f>'[9]top 10 recipients 09'!Q26</f>
        <v>15.40204317147131</v>
      </c>
    </row>
    <row r="25" spans="1:12" ht="12.75" customHeight="1">
      <c r="A25" s="94" t="s">
        <v>56</v>
      </c>
      <c r="B25" s="37">
        <f>'[7]top 10 recipients'!B27</f>
      </c>
      <c r="C25" s="41">
        <f>'[9]top 10 recipients 09'!H27</f>
        <v>7.09147715580192</v>
      </c>
      <c r="D25" s="41">
        <f>'[9]top 10 recipients 09'!I27</f>
        <v>7.953038909879062</v>
      </c>
      <c r="E25" s="41">
        <f>'[9]top 10 recipients 09'!J27</f>
        <v>8.664399799327327</v>
      </c>
      <c r="F25" s="41">
        <f>'[9]top 10 recipients 09'!K27</f>
        <v>9.143615231481942</v>
      </c>
      <c r="G25" s="41">
        <f>'[9]top 10 recipients 09'!L27</f>
        <v>9.972392336632156</v>
      </c>
      <c r="H25" s="41">
        <f>'[9]top 10 recipients 09'!M27</f>
        <v>11.713147253530703</v>
      </c>
      <c r="I25" s="41">
        <f>'[9]top 10 recipients 09'!N27</f>
        <v>12.60391233322748</v>
      </c>
      <c r="J25" s="41">
        <f>'[9]top 10 recipients 09'!O27</f>
        <v>9.411687326192702</v>
      </c>
      <c r="K25" s="41">
        <f>'[9]top 10 recipients 09'!P27</f>
        <v>16.303722279348122</v>
      </c>
      <c r="L25" s="78">
        <f>'[9]top 10 recipients 09'!Q27</f>
        <v>13.462222344158672</v>
      </c>
    </row>
    <row r="26" spans="1:12" ht="12.75" customHeight="1">
      <c r="A26" s="94" t="s">
        <v>41</v>
      </c>
      <c r="B26" s="37">
        <f>'[7]top 10 recipients'!B28</f>
      </c>
      <c r="C26" s="41">
        <f>'[9]top 10 recipients 09'!H28</f>
        <v>1.4784404763951018</v>
      </c>
      <c r="D26" s="41">
        <f>'[9]top 10 recipients 09'!I28</f>
        <v>1.0490201889434188</v>
      </c>
      <c r="E26" s="41">
        <f>'[9]top 10 recipients 09'!J28</f>
        <v>0.9011716027267731</v>
      </c>
      <c r="F26" s="41">
        <f>'[9]top 10 recipients 09'!K28</f>
        <v>1.4382907872341177</v>
      </c>
      <c r="G26" s="41">
        <f>'[9]top 10 recipients 09'!L28</f>
        <v>1.3356190498297345</v>
      </c>
      <c r="H26" s="41">
        <f>'[9]top 10 recipients 09'!M28</f>
        <v>3.7602412500827644</v>
      </c>
      <c r="I26" s="41">
        <f>'[9]top 10 recipients 09'!N28</f>
        <v>1.4381097232974585</v>
      </c>
      <c r="J26" s="41">
        <f>'[9]top 10 recipients 09'!O28</f>
        <v>0.9532358927452496</v>
      </c>
      <c r="K26" s="41">
        <f>'[9]top 10 recipients 09'!P28</f>
        <v>2.1356900841056645</v>
      </c>
      <c r="L26" s="78">
        <f>'[9]top 10 recipients 09'!Q28</f>
        <v>13.40080129566697</v>
      </c>
    </row>
    <row r="27" spans="1:12" ht="12.75" customHeight="1">
      <c r="A27" s="7" t="s">
        <v>49</v>
      </c>
      <c r="B27" s="37">
        <f>'[7]top 10 recipients'!B29</f>
      </c>
      <c r="C27" s="41">
        <f>'[9]top 10 recipients 09'!H29</f>
        <v>6.8811743142598605</v>
      </c>
      <c r="D27" s="41">
        <f>'[9]top 10 recipients 09'!I29</f>
        <v>4.581108855105233</v>
      </c>
      <c r="E27" s="41">
        <f>'[9]top 10 recipients 09'!J29</f>
        <v>8.94497800557178</v>
      </c>
      <c r="F27" s="41">
        <f>'[9]top 10 recipients 09'!K29</f>
        <v>14.171706630608517</v>
      </c>
      <c r="G27" s="41">
        <f>'[9]top 10 recipients 09'!L29</f>
        <v>15.97432048004427</v>
      </c>
      <c r="H27" s="41">
        <f>'[9]top 10 recipients 09'!M29</f>
        <v>18.65383927171595</v>
      </c>
      <c r="I27" s="41">
        <f>'[9]top 10 recipients 09'!N29</f>
        <v>15.217634875770012</v>
      </c>
      <c r="J27" s="41">
        <f>'[9]top 10 recipients 09'!O29</f>
        <v>17.622792240162816</v>
      </c>
      <c r="K27" s="41">
        <f>'[9]top 10 recipients 09'!P29</f>
        <v>14.2293688142694</v>
      </c>
      <c r="L27" s="78">
        <f>'[9]top 10 recipients 09'!Q29</f>
        <v>13.341448537256856</v>
      </c>
    </row>
    <row r="28" spans="1:12" ht="12.75" customHeight="1">
      <c r="A28" s="7" t="s">
        <v>25</v>
      </c>
      <c r="B28" s="37">
        <f>'[7]top 10 recipients'!B30</f>
      </c>
      <c r="C28" s="41">
        <f>'[9]top 10 recipients 09'!H30</f>
        <v>0.9550456113291372</v>
      </c>
      <c r="D28" s="41">
        <f>'[9]top 10 recipients 09'!I30</f>
        <v>2.6911585024107554</v>
      </c>
      <c r="E28" s="41">
        <f>'[9]top 10 recipients 09'!J30</f>
        <v>3.3687891453080687</v>
      </c>
      <c r="F28" s="41">
        <f>'[9]top 10 recipients 09'!K30</f>
        <v>2.5821049394325484</v>
      </c>
      <c r="G28" s="41">
        <f>'[9]top 10 recipients 09'!L30</f>
        <v>4.842585064540469</v>
      </c>
      <c r="H28" s="41">
        <f>'[9]top 10 recipients 09'!M30</f>
        <v>6.6292827712226305</v>
      </c>
      <c r="I28" s="41">
        <f>'[9]top 10 recipients 09'!N30</f>
        <v>5.363995898290208</v>
      </c>
      <c r="J28" s="41">
        <f>'[9]top 10 recipients 09'!O30</f>
        <v>5.127743820293791</v>
      </c>
      <c r="K28" s="41">
        <f>'[9]top 10 recipients 09'!P30</f>
        <v>19.435879674971076</v>
      </c>
      <c r="L28" s="78">
        <f>'[9]top 10 recipients 09'!Q30</f>
        <v>12.15660305642737</v>
      </c>
    </row>
    <row r="29" spans="1:12" ht="12.75" customHeight="1">
      <c r="A29" s="7" t="s">
        <v>38</v>
      </c>
      <c r="B29" s="37">
        <f>'[7]top 10 recipients'!B31</f>
      </c>
      <c r="C29" s="41">
        <f>'[9]top 10 recipients 09'!H31</f>
        <v>1.0782420152309031</v>
      </c>
      <c r="D29" s="41">
        <f>'[9]top 10 recipients 09'!I31</f>
        <v>2.517294448232782</v>
      </c>
      <c r="E29" s="41">
        <f>'[9]top 10 recipients 09'!J31</f>
        <v>6.217054930418899</v>
      </c>
      <c r="F29" s="41">
        <f>'[9]top 10 recipients 09'!K31</f>
        <v>6.350278261824914</v>
      </c>
      <c r="G29" s="41">
        <f>'[9]top 10 recipients 09'!L31</f>
        <v>10.896381952302802</v>
      </c>
      <c r="H29" s="41">
        <f>'[9]top 10 recipients 09'!M31</f>
        <v>12.457526317971526</v>
      </c>
      <c r="I29" s="41">
        <f>'[9]top 10 recipients 09'!N31</f>
        <v>14.472781822469884</v>
      </c>
      <c r="J29" s="41">
        <f>'[9]top 10 recipients 09'!O31</f>
        <v>15.745413220226002</v>
      </c>
      <c r="K29" s="41">
        <f>'[9]top 10 recipients 09'!P31</f>
        <v>17.154235967856888</v>
      </c>
      <c r="L29" s="78">
        <f>'[9]top 10 recipients 09'!Q31</f>
        <v>11.910988877167991</v>
      </c>
    </row>
    <row r="30" spans="1:12" ht="12.75" customHeight="1">
      <c r="A30" s="7" t="s">
        <v>18</v>
      </c>
      <c r="B30" s="37">
        <f>'[7]top 10 recipients'!B32</f>
      </c>
      <c r="C30" s="41">
        <f>'[9]top 10 recipients 09'!H32</f>
        <v>52.66284630320699</v>
      </c>
      <c r="D30" s="41">
        <f>'[9]top 10 recipients 09'!I32</f>
        <v>79.83761880566622</v>
      </c>
      <c r="E30" s="41">
        <f>'[9]top 10 recipients 09'!J32</f>
        <v>29.02750085686623</v>
      </c>
      <c r="F30" s="41">
        <f>'[9]top 10 recipients 09'!K32</f>
        <v>54.277642083292406</v>
      </c>
      <c r="G30" s="41">
        <f>'[9]top 10 recipients 09'!L32</f>
        <v>17.728439687989777</v>
      </c>
      <c r="H30" s="41">
        <f>'[9]top 10 recipients 09'!M32</f>
        <v>6.756292036263419</v>
      </c>
      <c r="I30" s="41">
        <f>'[9]top 10 recipients 09'!N32</f>
        <v>57.172782118904514</v>
      </c>
      <c r="J30" s="41">
        <f>'[9]top 10 recipients 09'!O32</f>
        <v>12.118503276396034</v>
      </c>
      <c r="K30" s="41">
        <f>'[9]top 10 recipients 09'!P32</f>
        <v>12.799895468587613</v>
      </c>
      <c r="L30" s="78">
        <f>'[9]top 10 recipients 09'!Q32</f>
        <v>11.801997195809399</v>
      </c>
    </row>
    <row r="31" spans="1:12" ht="12.75" customHeight="1">
      <c r="A31" s="7" t="s">
        <v>13</v>
      </c>
      <c r="B31" s="37">
        <f>'[7]top 10 recipients'!B33</f>
      </c>
      <c r="C31" s="41">
        <f>'[9]top 10 recipients 09'!H33</f>
        <v>19.442791226446815</v>
      </c>
      <c r="D31" s="41">
        <f>'[9]top 10 recipients 09'!I33</f>
        <v>11.183381808406056</v>
      </c>
      <c r="E31" s="41">
        <f>'[9]top 10 recipients 09'!J33</f>
        <v>13.51628740972873</v>
      </c>
      <c r="F31" s="41">
        <f>'[9]top 10 recipients 09'!K33</f>
        <v>37.22477011009059</v>
      </c>
      <c r="G31" s="41">
        <f>'[9]top 10 recipients 09'!L33</f>
        <v>6.620595010715851</v>
      </c>
      <c r="H31" s="41">
        <f>'[9]top 10 recipients 09'!M33</f>
        <v>12.660764643744868</v>
      </c>
      <c r="I31" s="41">
        <f>'[9]top 10 recipients 09'!N33</f>
        <v>6.81661685068301</v>
      </c>
      <c r="J31" s="41">
        <f>'[9]top 10 recipients 09'!O33</f>
        <v>7.714153525054184</v>
      </c>
      <c r="K31" s="41">
        <f>'[9]top 10 recipients 09'!P33</f>
        <v>24.27508588141991</v>
      </c>
      <c r="L31" s="78">
        <f>'[9]top 10 recipients 09'!Q33</f>
        <v>11.53678920446815</v>
      </c>
    </row>
    <row r="32" spans="1:12" ht="12.75" customHeight="1">
      <c r="A32" s="7" t="s">
        <v>121</v>
      </c>
      <c r="B32" s="37">
        <f>'[7]top 10 recipients'!B34</f>
      </c>
      <c r="C32" s="41">
        <f>'[9]top 10 recipients 09'!H34</f>
        <v>5.226032520768051</v>
      </c>
      <c r="D32" s="41">
        <f>'[9]top 10 recipients 09'!I34</f>
        <v>5.411395940804823</v>
      </c>
      <c r="E32" s="41">
        <f>'[9]top 10 recipients 09'!J34</f>
        <v>6.802235981746367</v>
      </c>
      <c r="F32" s="41">
        <f>'[9]top 10 recipients 09'!K34</f>
        <v>7.341622673925095</v>
      </c>
      <c r="G32" s="41">
        <f>'[9]top 10 recipients 09'!L34</f>
        <v>7.114453769303934</v>
      </c>
      <c r="H32" s="41">
        <f>'[9]top 10 recipients 09'!M34</f>
        <v>9.388049715618308</v>
      </c>
      <c r="I32" s="41">
        <f>'[9]top 10 recipients 09'!N34</f>
        <v>10.581123943167333</v>
      </c>
      <c r="J32" s="41">
        <f>'[9]top 10 recipients 09'!O34</f>
        <v>11.25312703658974</v>
      </c>
      <c r="K32" s="41">
        <f>'[9]top 10 recipients 09'!P34</f>
        <v>10.873108235342784</v>
      </c>
      <c r="L32" s="78">
        <f>'[9]top 10 recipients 09'!Q34</f>
        <v>11.42803420427613</v>
      </c>
    </row>
    <row r="33" spans="1:12" ht="12.75" customHeight="1">
      <c r="A33" s="7" t="s">
        <v>1</v>
      </c>
      <c r="B33" s="37">
        <f>'[7]top 10 recipients'!B35</f>
      </c>
      <c r="C33" s="41">
        <f>'[9]top 10 recipients 09'!H35</f>
        <v>6.307101672999328</v>
      </c>
      <c r="D33" s="41">
        <f>'[9]top 10 recipients 09'!I35</f>
        <v>2.7054696656786317</v>
      </c>
      <c r="E33" s="41">
        <f>'[9]top 10 recipients 09'!J35</f>
        <v>3.7393056335165133</v>
      </c>
      <c r="F33" s="41">
        <f>'[9]top 10 recipients 09'!K35</f>
        <v>1.8344189916649005</v>
      </c>
      <c r="G33" s="41">
        <f>'[9]top 10 recipients 09'!L35</f>
        <v>3.637131536373132</v>
      </c>
      <c r="H33" s="41">
        <f>'[9]top 10 recipients 09'!M35</f>
        <v>4.455444947461878</v>
      </c>
      <c r="I33" s="41">
        <f>'[9]top 10 recipients 09'!N35</f>
        <v>1.5785795324146892</v>
      </c>
      <c r="J33" s="41">
        <f>'[9]top 10 recipients 09'!O35</f>
        <v>7.783425213543018</v>
      </c>
      <c r="K33" s="41">
        <f>'[9]top 10 recipients 09'!P35</f>
        <v>13.125170634709185</v>
      </c>
      <c r="L33" s="78">
        <f>'[9]top 10 recipients 09'!Q35</f>
        <v>9.516803553796429</v>
      </c>
    </row>
    <row r="34" spans="1:12" ht="12.75" customHeight="1">
      <c r="A34" s="7" t="s">
        <v>58</v>
      </c>
      <c r="B34" s="37">
        <f>'[7]top 10 recipients'!B36</f>
      </c>
      <c r="C34" s="41">
        <f>'[9]top 10 recipients 09'!H36</f>
        <v>2.003909355528877</v>
      </c>
      <c r="D34" s="41">
        <f>'[9]top 10 recipients 09'!I36</f>
        <v>1.5963710718683481</v>
      </c>
      <c r="E34" s="41">
        <f>'[9]top 10 recipients 09'!J36</f>
        <v>4.590384212379419</v>
      </c>
      <c r="F34" s="41">
        <f>'[9]top 10 recipients 09'!K36</f>
        <v>8.063175322388968</v>
      </c>
      <c r="G34" s="41">
        <f>'[9]top 10 recipients 09'!L36</f>
        <v>11.994137417674029</v>
      </c>
      <c r="H34" s="41">
        <f>'[9]top 10 recipients 09'!M36</f>
        <v>15.455347145817587</v>
      </c>
      <c r="I34" s="41">
        <f>'[9]top 10 recipients 09'!N36</f>
        <v>12.727177089425803</v>
      </c>
      <c r="J34" s="41">
        <f>'[9]top 10 recipients 09'!O36</f>
        <v>10.29067483663201</v>
      </c>
      <c r="K34" s="41">
        <f>'[9]top 10 recipients 09'!P36</f>
        <v>11.436034195488762</v>
      </c>
      <c r="L34" s="78">
        <f>'[9]top 10 recipients 09'!Q36</f>
        <v>9.235580807967587</v>
      </c>
    </row>
    <row r="35" spans="1:12" ht="12.75" customHeight="1">
      <c r="A35" s="7" t="s">
        <v>31</v>
      </c>
      <c r="B35" s="37">
        <f>'[7]top 10 recipients'!B37</f>
      </c>
      <c r="C35" s="41">
        <f>'[9]top 10 recipients 09'!H37</f>
        <v>0.34255537770915606</v>
      </c>
      <c r="D35" s="41">
        <f>'[9]top 10 recipients 09'!I37</f>
        <v>1.248698654924202</v>
      </c>
      <c r="E35" s="41">
        <f>'[9]top 10 recipients 09'!J37</f>
        <v>0.8935761582025288</v>
      </c>
      <c r="F35" s="41">
        <f>'[9]top 10 recipients 09'!K37</f>
        <v>0.472445076041488</v>
      </c>
      <c r="G35" s="41">
        <f>'[9]top 10 recipients 09'!L37</f>
        <v>1.8249033861247148</v>
      </c>
      <c r="H35" s="41">
        <f>'[9]top 10 recipients 09'!M37</f>
        <v>1.9670277422168438</v>
      </c>
      <c r="I35" s="41">
        <f>'[9]top 10 recipients 09'!N37</f>
        <v>2.058564234081497</v>
      </c>
      <c r="J35" s="41">
        <f>'[9]top 10 recipients 09'!O37</f>
        <v>2.5169354985233707</v>
      </c>
      <c r="K35" s="41">
        <f>'[9]top 10 recipients 09'!P37</f>
        <v>4.2785383277799784</v>
      </c>
      <c r="L35" s="78">
        <f>'[9]top 10 recipients 09'!Q37</f>
        <v>9.155163502206573</v>
      </c>
    </row>
    <row r="36" spans="1:12" ht="12.75" customHeight="1">
      <c r="A36" s="7" t="s">
        <v>187</v>
      </c>
      <c r="B36" s="37">
        <f>'[7]top 10 recipients'!B38</f>
      </c>
      <c r="C36" s="41">
        <f>'[9]top 10 recipients 09'!H38</f>
        <v>4.360010987420148</v>
      </c>
      <c r="D36" s="41">
        <f>'[9]top 10 recipients 09'!I38</f>
        <v>4.3782984593685335</v>
      </c>
      <c r="E36" s="41">
        <f>'[9]top 10 recipients 09'!J38</f>
        <v>4.406279245268006</v>
      </c>
      <c r="F36" s="41">
        <f>'[9]top 10 recipients 09'!K38</f>
        <v>4.085363604702563</v>
      </c>
      <c r="G36" s="41">
        <f>'[9]top 10 recipients 09'!L38</f>
        <v>4.088566893513295</v>
      </c>
      <c r="H36" s="41">
        <f>'[9]top 10 recipients 09'!M38</f>
        <v>6.614064346855391</v>
      </c>
      <c r="I36" s="41">
        <f>'[9]top 10 recipients 09'!N38</f>
        <v>5.541382601279124</v>
      </c>
      <c r="J36" s="41">
        <f>'[9]top 10 recipients 09'!O38</f>
        <v>3.648085388059908</v>
      </c>
      <c r="K36" s="41">
        <f>'[9]top 10 recipients 09'!P38</f>
        <v>9.63891135182388</v>
      </c>
      <c r="L36" s="78">
        <f>'[9]top 10 recipients 09'!Q38</f>
        <v>7.635845586747088</v>
      </c>
    </row>
    <row r="37" spans="1:12" ht="12.75" customHeight="1">
      <c r="A37" s="7" t="s">
        <v>24</v>
      </c>
      <c r="B37" s="37">
        <f>'[7]top 10 recipients'!B39</f>
      </c>
      <c r="C37" s="41">
        <f>'[9]top 10 recipients 09'!H39</f>
        <v>11.077028229672173</v>
      </c>
      <c r="D37" s="41">
        <f>'[9]top 10 recipients 09'!I39</f>
        <v>5.45571301119643</v>
      </c>
      <c r="E37" s="41">
        <f>'[9]top 10 recipients 09'!J39</f>
        <v>2.279949132171206</v>
      </c>
      <c r="F37" s="41">
        <f>'[9]top 10 recipients 09'!K39</f>
        <v>2.789343163631518</v>
      </c>
      <c r="G37" s="41">
        <f>'[9]top 10 recipients 09'!L39</f>
        <v>4.281966010138748</v>
      </c>
      <c r="H37" s="41">
        <f>'[9]top 10 recipients 09'!M39</f>
        <v>3.2777795450807465</v>
      </c>
      <c r="I37" s="41">
        <f>'[9]top 10 recipients 09'!N39</f>
        <v>4.612686996560066</v>
      </c>
      <c r="J37" s="41">
        <f>'[9]top 10 recipients 09'!O39</f>
        <v>7.55258832918442</v>
      </c>
      <c r="K37" s="41">
        <f>'[9]top 10 recipients 09'!P39</f>
        <v>7.098147827508296</v>
      </c>
      <c r="L37" s="78">
        <f>'[9]top 10 recipients 09'!Q39</f>
        <v>5.536749752993813</v>
      </c>
    </row>
    <row r="38" spans="1:12" ht="12.75" customHeight="1">
      <c r="A38" s="7" t="s">
        <v>27</v>
      </c>
      <c r="B38" s="37">
        <f>'[7]top 10 recipients'!B40</f>
      </c>
      <c r="C38" s="41">
        <f>'[9]top 10 recipients 09'!H40</f>
        <v>0.5936519647905794</v>
      </c>
      <c r="D38" s="41">
        <f>'[9]top 10 recipients 09'!I40</f>
        <v>2.5403815101127947</v>
      </c>
      <c r="E38" s="41">
        <f>'[9]top 10 recipients 09'!J40</f>
        <v>2.5489578564253783</v>
      </c>
      <c r="F38" s="41">
        <f>'[9]top 10 recipients 09'!K40</f>
        <v>2.7222895941772824</v>
      </c>
      <c r="G38" s="41">
        <f>'[9]top 10 recipients 09'!L40</f>
        <v>4.846682637046474</v>
      </c>
      <c r="H38" s="41">
        <f>'[9]top 10 recipients 09'!M40</f>
        <v>6.106222987192719</v>
      </c>
      <c r="I38" s="41">
        <f>'[9]top 10 recipients 09'!N40</f>
        <v>8.66510479075706</v>
      </c>
      <c r="J38" s="41">
        <f>'[9]top 10 recipients 09'!O40</f>
        <v>7.757896240838747</v>
      </c>
      <c r="K38" s="41">
        <f>'[9]top 10 recipients 09'!P40</f>
        <v>7.340192001508785</v>
      </c>
      <c r="L38" s="78">
        <f>'[9]top 10 recipients 09'!Q40</f>
        <v>5.278209497375855</v>
      </c>
    </row>
    <row r="39" spans="1:12" ht="12.75" customHeight="1">
      <c r="A39" s="7" t="s">
        <v>55</v>
      </c>
      <c r="B39" s="37">
        <f>'[7]top 10 recipients'!B41</f>
      </c>
      <c r="C39" s="41">
        <f>'[9]top 10 recipients 09'!H41</f>
        <v>7.429859895602959</v>
      </c>
      <c r="D39" s="41">
        <f>'[9]top 10 recipients 09'!I41</f>
        <v>12.780642952445927</v>
      </c>
      <c r="E39" s="41">
        <f>'[9]top 10 recipients 09'!J41</f>
        <v>2.115386948881177</v>
      </c>
      <c r="F39" s="41">
        <f>'[9]top 10 recipients 09'!K41</f>
        <v>3.032531348612752</v>
      </c>
      <c r="G39" s="41">
        <f>'[9]top 10 recipients 09'!L41</f>
        <v>5.119447183832731</v>
      </c>
      <c r="H39" s="41">
        <f>'[9]top 10 recipients 09'!M41</f>
        <v>12.091968529421141</v>
      </c>
      <c r="I39" s="41">
        <f>'[9]top 10 recipients 09'!N41</f>
        <v>24.0210852465789</v>
      </c>
      <c r="J39" s="41">
        <f>'[9]top 10 recipients 09'!O41</f>
        <v>5.806678390125159</v>
      </c>
      <c r="K39" s="41">
        <f>'[9]top 10 recipients 09'!P41</f>
        <v>7.8147451170284725</v>
      </c>
      <c r="L39" s="78">
        <f>'[9]top 10 recipients 09'!Q41</f>
        <v>4.227188705479039</v>
      </c>
    </row>
    <row r="40" spans="1:12" ht="12.75" customHeight="1">
      <c r="A40" s="7" t="s">
        <v>66</v>
      </c>
      <c r="B40" s="37">
        <f>'[7]top 10 recipients'!B42</f>
      </c>
      <c r="C40" s="41">
        <f>'[9]top 10 recipients 09'!H42</f>
        <v>0.470861094726791</v>
      </c>
      <c r="D40" s="41">
        <f>'[9]top 10 recipients 09'!I42</f>
        <v>4.413852482503867</v>
      </c>
      <c r="E40" s="41">
        <f>'[9]top 10 recipients 09'!J42</f>
        <v>2.0537856536640997</v>
      </c>
      <c r="F40" s="41">
        <f>'[9]top 10 recipients 09'!K42</f>
        <v>0.8141838518465295</v>
      </c>
      <c r="G40" s="41">
        <f>'[9]top 10 recipients 09'!L42</f>
        <v>0.5969879126655463</v>
      </c>
      <c r="H40" s="41">
        <f>'[9]top 10 recipients 09'!M42</f>
        <v>8.164218309344133</v>
      </c>
      <c r="I40" s="41">
        <f>'[9]top 10 recipients 09'!N42</f>
        <v>7.303054820362636</v>
      </c>
      <c r="J40" s="41">
        <f>'[9]top 10 recipients 09'!O42</f>
        <v>3.883612663126991</v>
      </c>
      <c r="K40" s="41">
        <f>'[9]top 10 recipients 09'!P42</f>
        <v>3.9220865517183663</v>
      </c>
      <c r="L40" s="78">
        <f>'[9]top 10 recipients 09'!Q42</f>
        <v>3.8062796778013883</v>
      </c>
    </row>
    <row r="41" spans="1:12" ht="12.75" customHeight="1">
      <c r="A41" s="7" t="s">
        <v>37</v>
      </c>
      <c r="B41" s="37">
        <f>'[7]top 10 recipients'!B43</f>
      </c>
      <c r="C41" s="41">
        <f>'[9]top 10 recipients 09'!H43</f>
        <v>3.0126246660275418</v>
      </c>
      <c r="D41" s="41">
        <f>'[9]top 10 recipients 09'!I43</f>
        <v>2.6218390763951165</v>
      </c>
      <c r="E41" s="41">
        <f>'[9]top 10 recipients 09'!J43</f>
        <v>2.6625540880416847</v>
      </c>
      <c r="F41" s="41">
        <f>'[9]top 10 recipients 09'!K43</f>
        <v>2.303251386631607</v>
      </c>
      <c r="G41" s="41">
        <f>'[9]top 10 recipients 09'!L43</f>
        <v>2.1798098111827366</v>
      </c>
      <c r="H41" s="41">
        <f>'[9]top 10 recipients 09'!M43</f>
        <v>3.0464983121019946</v>
      </c>
      <c r="I41" s="41">
        <f>'[9]top 10 recipients 09'!N43</f>
        <v>4.846734974937948</v>
      </c>
      <c r="J41" s="41">
        <f>'[9]top 10 recipients 09'!O43</f>
        <v>5.544202596408782</v>
      </c>
      <c r="K41" s="41">
        <f>'[9]top 10 recipients 09'!P43</f>
        <v>3.049457367892838</v>
      </c>
      <c r="L41" s="78">
        <f>'[9]top 10 recipients 09'!Q43</f>
        <v>3.6023295915906437</v>
      </c>
    </row>
    <row r="42" spans="1:12" ht="12.75" customHeight="1">
      <c r="A42" s="7" t="s">
        <v>188</v>
      </c>
      <c r="B42" s="37">
        <f>'[7]top 10 recipients'!B44</f>
      </c>
      <c r="C42" s="41">
        <f>'[9]top 10 recipients 09'!H44</f>
        <v>10.466858435484111</v>
      </c>
      <c r="D42" s="41">
        <f>'[9]top 10 recipients 09'!I44</f>
        <v>11.511769122156615</v>
      </c>
      <c r="E42" s="41">
        <f>'[9]top 10 recipients 09'!J44</f>
        <v>11.850152485126436</v>
      </c>
      <c r="F42" s="41">
        <f>'[9]top 10 recipients 09'!K44</f>
        <v>11.698970300194475</v>
      </c>
      <c r="G42" s="41">
        <f>'[9]top 10 recipients 09'!L44</f>
        <v>8.114255177080242</v>
      </c>
      <c r="H42" s="41">
        <f>'[9]top 10 recipients 09'!M44</f>
        <v>7.5416797986674835</v>
      </c>
      <c r="I42" s="41">
        <f>'[9]top 10 recipients 09'!N44</f>
        <v>7.483148189746939</v>
      </c>
      <c r="J42" s="41">
        <f>'[9]top 10 recipients 09'!O44</f>
        <v>6.0635049006775015</v>
      </c>
      <c r="K42" s="41">
        <f>'[9]top 10 recipients 09'!P44</f>
        <v>5.460618507506471</v>
      </c>
      <c r="L42" s="78">
        <f>'[9]top 10 recipients 09'!Q44</f>
        <v>3.6011128996467443</v>
      </c>
    </row>
    <row r="43" spans="1:12" ht="12.75" customHeight="1">
      <c r="A43" s="7" t="s">
        <v>114</v>
      </c>
      <c r="B43" s="37">
        <f>'[7]top 10 recipients'!B46</f>
      </c>
      <c r="C43" s="41">
        <f>'[9]top 10 recipients 09'!H45</f>
        <v>8.604193446329472</v>
      </c>
      <c r="D43" s="41">
        <f>'[9]top 10 recipients 09'!I45</f>
        <v>3.5649881863975623</v>
      </c>
      <c r="E43" s="41">
        <f>'[9]top 10 recipients 09'!J45</f>
        <v>3.015079785604665</v>
      </c>
      <c r="F43" s="41">
        <f>'[9]top 10 recipients 09'!K45</f>
        <v>1.1979435118837793</v>
      </c>
      <c r="G43" s="41">
        <f>'[9]top 10 recipients 09'!L45</f>
        <v>1.8872390613427</v>
      </c>
      <c r="H43" s="41">
        <f>'[9]top 10 recipients 09'!M45</f>
        <v>2.4041927405827384</v>
      </c>
      <c r="I43" s="41">
        <f>'[9]top 10 recipients 09'!N45</f>
        <v>2.269040033709852</v>
      </c>
      <c r="J43" s="41">
        <f>'[9]top 10 recipients 09'!O45</f>
        <v>2.286867433724161</v>
      </c>
      <c r="K43" s="41">
        <f>'[9]top 10 recipients 09'!P45</f>
        <v>2.9566547539729497</v>
      </c>
      <c r="L43" s="78">
        <f>'[9]top 10 recipients 09'!Q45</f>
        <v>3.5563226640079546</v>
      </c>
    </row>
    <row r="44" spans="1:12" ht="12.75" customHeight="1">
      <c r="A44" s="7" t="s">
        <v>118</v>
      </c>
      <c r="B44" s="37">
        <f>'[7]top 10 recipients'!B47</f>
      </c>
      <c r="C44" s="41">
        <f>'[9]top 10 recipients 09'!H46</f>
        <v>0.16130499159106684</v>
      </c>
      <c r="D44" s="41">
        <f>'[9]top 10 recipients 09'!I46</f>
        <v>0.6415885931405767</v>
      </c>
      <c r="E44" s="41">
        <f>'[9]top 10 recipients 09'!J46</f>
        <v>0.35489052820630984</v>
      </c>
      <c r="F44" s="41">
        <f>'[9]top 10 recipients 09'!K46</f>
        <v>1.5912526781804979</v>
      </c>
      <c r="G44" s="41">
        <f>'[9]top 10 recipients 09'!L46</f>
        <v>0.5127443379375023</v>
      </c>
      <c r="H44" s="41">
        <f>'[9]top 10 recipients 09'!M46</f>
        <v>0.6280323604659477</v>
      </c>
      <c r="I44" s="41">
        <f>'[9]top 10 recipients 09'!N46</f>
        <v>0.9076369841707145</v>
      </c>
      <c r="J44" s="41">
        <f>'[9]top 10 recipients 09'!O46</f>
        <v>3.232515438361702</v>
      </c>
      <c r="K44" s="41">
        <f>'[9]top 10 recipients 09'!P46</f>
        <v>3.0604552340776157</v>
      </c>
      <c r="L44" s="78">
        <f>'[9]top 10 recipients 09'!Q46</f>
        <v>3.4869690704317344</v>
      </c>
    </row>
    <row r="45" spans="1:12" ht="12.75" customHeight="1">
      <c r="A45" s="7" t="s">
        <v>36</v>
      </c>
      <c r="B45" s="37">
        <f>'[7]top 10 recipients'!B48</f>
      </c>
      <c r="C45" s="41">
        <f>'[9]top 10 recipients 09'!H47</f>
        <v>8.083695322264113</v>
      </c>
      <c r="D45" s="41">
        <f>'[9]top 10 recipients 09'!I47</f>
        <v>9.656777250833171</v>
      </c>
      <c r="E45" s="41">
        <f>'[9]top 10 recipients 09'!J47</f>
        <v>10.614687394773364</v>
      </c>
      <c r="F45" s="41">
        <f>'[9]top 10 recipients 09'!K47</f>
        <v>4.16355092455093</v>
      </c>
      <c r="G45" s="41">
        <f>'[9]top 10 recipients 09'!L47</f>
        <v>5.641285761619031</v>
      </c>
      <c r="H45" s="41">
        <f>'[9]top 10 recipients 09'!M47</f>
        <v>5.2354405253628595</v>
      </c>
      <c r="I45" s="41">
        <f>'[9]top 10 recipients 09'!N47</f>
        <v>2.9867237101323676</v>
      </c>
      <c r="J45" s="41">
        <f>'[9]top 10 recipients 09'!O47</f>
        <v>2.83593062192063</v>
      </c>
      <c r="K45" s="41">
        <f>'[9]top 10 recipients 09'!P47</f>
        <v>5.453308300408919</v>
      </c>
      <c r="L45" s="78">
        <f>'[9]top 10 recipients 09'!Q47</f>
        <v>3.351934398499047</v>
      </c>
    </row>
    <row r="46" spans="1:12" ht="12.75" customHeight="1">
      <c r="A46" s="7" t="s">
        <v>45</v>
      </c>
      <c r="B46" s="37">
        <f>'[7]top 10 recipients'!B49</f>
      </c>
      <c r="C46" s="41">
        <f>'[9]top 10 recipients 09'!H48</f>
        <v>7.926833659456857</v>
      </c>
      <c r="D46" s="41">
        <f>'[9]top 10 recipients 09'!I48</f>
        <v>7.154654523246002</v>
      </c>
      <c r="E46" s="41">
        <f>'[9]top 10 recipients 09'!J48</f>
        <v>6.0811727992953</v>
      </c>
      <c r="F46" s="41">
        <f>'[9]top 10 recipients 09'!K48</f>
        <v>4.735225174199588</v>
      </c>
      <c r="G46" s="41">
        <f>'[9]top 10 recipients 09'!L48</f>
        <v>3.038830914036898</v>
      </c>
      <c r="H46" s="41">
        <f>'[9]top 10 recipients 09'!M48</f>
        <v>2.3941882637282372</v>
      </c>
      <c r="I46" s="41">
        <f>'[9]top 10 recipients 09'!N48</f>
        <v>3.1237649188293166</v>
      </c>
      <c r="J46" s="41">
        <f>'[9]top 10 recipients 09'!O48</f>
        <v>3.4027340407733546</v>
      </c>
      <c r="K46" s="41">
        <f>'[9]top 10 recipients 09'!P48</f>
        <v>4.064421275726462</v>
      </c>
      <c r="L46" s="78">
        <f>'[9]top 10 recipients 09'!Q48</f>
        <v>3.241073994349331</v>
      </c>
    </row>
    <row r="47" spans="1:12" ht="12.75" customHeight="1">
      <c r="A47" s="7" t="s">
        <v>5</v>
      </c>
      <c r="B47" s="37">
        <f>'[7]top 10 recipients'!B50</f>
      </c>
      <c r="C47" s="41">
        <f>'[9]top 10 recipients 09'!H49</f>
        <v>0.5563253643954574</v>
      </c>
      <c r="D47" s="41">
        <f>'[9]top 10 recipients 09'!I49</f>
        <v>0.19122750948917694</v>
      </c>
      <c r="E47" s="41">
        <f>'[9]top 10 recipients 09'!J49</f>
        <v>0.3596152921910045</v>
      </c>
      <c r="F47" s="41">
        <f>'[9]top 10 recipients 09'!K49</f>
        <v>0.47279414500112477</v>
      </c>
      <c r="G47" s="41">
        <f>'[9]top 10 recipients 09'!L49</f>
        <v>0.49478633353092977</v>
      </c>
      <c r="H47" s="41">
        <f>'[9]top 10 recipients 09'!M49</f>
        <v>0.19293948495408275</v>
      </c>
      <c r="I47" s="41">
        <f>'[9]top 10 recipients 09'!N49</f>
        <v>1.093698383556715</v>
      </c>
      <c r="J47" s="41">
        <f>'[9]top 10 recipients 09'!O49</f>
        <v>1.1581439139584933</v>
      </c>
      <c r="K47" s="41">
        <f>'[9]top 10 recipients 09'!P49</f>
        <v>3.5441656786540796</v>
      </c>
      <c r="L47" s="78">
        <f>'[9]top 10 recipients 09'!Q49</f>
        <v>2.988591221875366</v>
      </c>
    </row>
    <row r="48" spans="1:12" ht="12.75" customHeight="1">
      <c r="A48" s="7" t="s">
        <v>151</v>
      </c>
      <c r="B48" s="37">
        <f>'[7]top 10 recipients'!B51</f>
      </c>
      <c r="C48" s="41">
        <f>'[9]top 10 recipients 09'!H50</f>
        <v>1.316161506297611</v>
      </c>
      <c r="D48" s="41">
        <f>'[9]top 10 recipients 09'!I50</f>
        <v>1.2482594710393624</v>
      </c>
      <c r="E48" s="41">
        <f>'[9]top 10 recipients 09'!J50</f>
        <v>1.7272624963906344</v>
      </c>
      <c r="F48" s="41">
        <f>'[9]top 10 recipients 09'!K50</f>
        <v>0.5985339836546643</v>
      </c>
      <c r="G48" s="41">
        <f>'[9]top 10 recipients 09'!L50</f>
        <v>0.5103718300302548</v>
      </c>
      <c r="H48" s="41">
        <f>'[9]top 10 recipients 09'!M50</f>
        <v>2.706114561996392</v>
      </c>
      <c r="I48" s="41">
        <f>'[9]top 10 recipients 09'!N50</f>
        <v>2.130399114876356</v>
      </c>
      <c r="J48" s="41">
        <f>'[9]top 10 recipients 09'!O50</f>
        <v>1.4219594582058452</v>
      </c>
      <c r="K48" s="41">
        <f>'[9]top 10 recipients 09'!P50</f>
        <v>1.7161807589112201</v>
      </c>
      <c r="L48" s="78">
        <f>'[9]top 10 recipients 09'!Q50</f>
        <v>2.7874706179060134</v>
      </c>
    </row>
    <row r="49" spans="1:12" ht="12.75" customHeight="1">
      <c r="A49" s="7" t="s">
        <v>333</v>
      </c>
      <c r="B49" s="37">
        <f>'[7]top 10 recipients'!B52</f>
      </c>
      <c r="C49" s="41">
        <f>'[9]top 10 recipients 09'!H51</f>
        <v>0</v>
      </c>
      <c r="D49" s="41">
        <f>'[9]top 10 recipients 09'!I51</f>
        <v>0</v>
      </c>
      <c r="E49" s="41">
        <f>'[9]top 10 recipients 09'!J51</f>
        <v>0</v>
      </c>
      <c r="F49" s="41">
        <f>'[9]top 10 recipients 09'!K51</f>
        <v>0</v>
      </c>
      <c r="G49" s="41">
        <f>'[9]top 10 recipients 09'!L51</f>
        <v>0</v>
      </c>
      <c r="H49" s="41">
        <f>'[9]top 10 recipients 09'!M51</f>
        <v>0</v>
      </c>
      <c r="I49" s="41">
        <f>'[9]top 10 recipients 09'!N51</f>
        <v>0</v>
      </c>
      <c r="J49" s="41">
        <f>'[9]top 10 recipients 09'!O51</f>
        <v>0</v>
      </c>
      <c r="K49" s="41">
        <f>'[9]top 10 recipients 09'!P51</f>
        <v>0</v>
      </c>
      <c r="L49" s="78">
        <f>'[9]top 10 recipients 09'!Q51</f>
        <v>2.4380557304980117</v>
      </c>
    </row>
    <row r="50" spans="1:12" ht="12.75" customHeight="1">
      <c r="A50" s="7" t="s">
        <v>179</v>
      </c>
      <c r="B50" s="37">
        <f>'[7]top 10 recipients'!B53</f>
      </c>
      <c r="C50" s="41">
        <f>'[9]top 10 recipients 09'!H52</f>
        <v>4.6863363520255765</v>
      </c>
      <c r="D50" s="41">
        <f>'[9]top 10 recipients 09'!I52</f>
        <v>12.419204963273238</v>
      </c>
      <c r="E50" s="41">
        <f>'[9]top 10 recipients 09'!J52</f>
        <v>17.41726780416311</v>
      </c>
      <c r="F50" s="41">
        <f>'[9]top 10 recipients 09'!K52</f>
        <v>11.339529579084886</v>
      </c>
      <c r="G50" s="41">
        <f>'[9]top 10 recipients 09'!L52</f>
        <v>10.865202031797061</v>
      </c>
      <c r="H50" s="41">
        <f>'[9]top 10 recipients 09'!M52</f>
        <v>5.71681320987701</v>
      </c>
      <c r="I50" s="41">
        <f>'[9]top 10 recipients 09'!N52</f>
        <v>6.831556573684891</v>
      </c>
      <c r="J50" s="41">
        <f>'[9]top 10 recipients 09'!O52</f>
        <v>4.118093061762348</v>
      </c>
      <c r="K50" s="41">
        <f>'[9]top 10 recipients 09'!P52</f>
        <v>4.120722980518401</v>
      </c>
      <c r="L50" s="78">
        <f>'[9]top 10 recipients 09'!Q52</f>
        <v>2.370821247439175</v>
      </c>
    </row>
    <row r="51" spans="1:12" ht="12.75" customHeight="1">
      <c r="A51" s="7" t="s">
        <v>177</v>
      </c>
      <c r="B51" s="37">
        <f>'[7]top 10 recipients'!B54</f>
      </c>
      <c r="C51" s="41">
        <f>'[9]top 10 recipients 09'!H53</f>
        <v>121.83568396137596</v>
      </c>
      <c r="D51" s="41">
        <f>'[9]top 10 recipients 09'!I53</f>
        <v>39.68741747183136</v>
      </c>
      <c r="E51" s="41">
        <f>'[9]top 10 recipients 09'!J53</f>
        <v>16.635542837593956</v>
      </c>
      <c r="F51" s="41">
        <f>'[9]top 10 recipients 09'!K53</f>
        <v>18.123681642730393</v>
      </c>
      <c r="G51" s="41">
        <f>'[9]top 10 recipients 09'!L53</f>
        <v>18.88787993366191</v>
      </c>
      <c r="H51" s="41">
        <f>'[9]top 10 recipients 09'!M53</f>
        <v>6.542033198309961</v>
      </c>
      <c r="I51" s="41">
        <f>'[9]top 10 recipients 09'!N53</f>
        <v>7.801416073445499</v>
      </c>
      <c r="J51" s="41">
        <f>'[9]top 10 recipients 09'!O53</f>
        <v>3.9404030973406265</v>
      </c>
      <c r="K51" s="41">
        <f>'[9]top 10 recipients 09'!P53</f>
        <v>3.563746055814092</v>
      </c>
      <c r="L51" s="78">
        <f>'[9]top 10 recipients 09'!Q53</f>
        <v>2.351319437725683</v>
      </c>
    </row>
    <row r="52" spans="1:12" ht="12.75" customHeight="1">
      <c r="A52" s="7" t="s">
        <v>28</v>
      </c>
      <c r="B52" s="37">
        <f>'[7]top 10 recipients'!B56</f>
      </c>
      <c r="C52" s="41">
        <f>'[9]top 10 recipients 09'!H54</f>
        <v>2.41883675634506</v>
      </c>
      <c r="D52" s="41">
        <f>'[9]top 10 recipients 09'!I54</f>
        <v>1.7408468155176844</v>
      </c>
      <c r="E52" s="41">
        <f>'[9]top 10 recipients 09'!J54</f>
        <v>1.7245470197529287</v>
      </c>
      <c r="F52" s="41">
        <f>'[9]top 10 recipients 09'!K54</f>
        <v>0.8624987181242627</v>
      </c>
      <c r="G52" s="41">
        <f>'[9]top 10 recipients 09'!L54</f>
        <v>7.162903991517778</v>
      </c>
      <c r="H52" s="41">
        <f>'[9]top 10 recipients 09'!M54</f>
        <v>6.357292996737263</v>
      </c>
      <c r="I52" s="41">
        <f>'[9]top 10 recipients 09'!N54</f>
        <v>6.00273349203035</v>
      </c>
      <c r="J52" s="41">
        <f>'[9]top 10 recipients 09'!O54</f>
        <v>4.991639323960826</v>
      </c>
      <c r="K52" s="41">
        <f>'[9]top 10 recipients 09'!P54</f>
        <v>2.8799511609908297</v>
      </c>
      <c r="L52" s="78">
        <f>'[9]top 10 recipients 09'!Q54</f>
        <v>2.2763546186313857</v>
      </c>
    </row>
    <row r="53" spans="1:12" ht="12.75" customHeight="1">
      <c r="A53" s="7" t="s">
        <v>30</v>
      </c>
      <c r="B53" s="37">
        <f>'[7]top 10 recipients'!B57</f>
      </c>
      <c r="C53" s="41">
        <f>'[9]top 10 recipients 09'!H55</f>
        <v>0.8985093370573047</v>
      </c>
      <c r="D53" s="41">
        <f>'[9]top 10 recipients 09'!I55</f>
        <v>5.035593452662141</v>
      </c>
      <c r="E53" s="41">
        <f>'[9]top 10 recipients 09'!J55</f>
        <v>3.532267446224751</v>
      </c>
      <c r="F53" s="41">
        <f>'[9]top 10 recipients 09'!K55</f>
        <v>1.0916903203519075</v>
      </c>
      <c r="G53" s="41">
        <f>'[9]top 10 recipients 09'!L55</f>
        <v>1.5643408410217092</v>
      </c>
      <c r="H53" s="41">
        <f>'[9]top 10 recipients 09'!M55</f>
        <v>0.9849773303926013</v>
      </c>
      <c r="I53" s="41">
        <f>'[9]top 10 recipients 09'!N55</f>
        <v>0.09539775962403223</v>
      </c>
      <c r="J53" s="41">
        <f>'[9]top 10 recipients 09'!O55</f>
        <v>4.051792182661517</v>
      </c>
      <c r="K53" s="41">
        <f>'[9]top 10 recipients 09'!P55</f>
        <v>2.731705640054069</v>
      </c>
      <c r="L53" s="78">
        <f>'[9]top 10 recipients 09'!Q55</f>
        <v>2.1487796745872014</v>
      </c>
    </row>
    <row r="54" spans="1:12" ht="12.75" customHeight="1">
      <c r="A54" s="7" t="s">
        <v>3</v>
      </c>
      <c r="B54" s="37">
        <f>'[7]top 10 recipients'!B58</f>
      </c>
      <c r="C54" s="41">
        <f>'[9]top 10 recipients 09'!H56</f>
        <v>0.4647721318731635</v>
      </c>
      <c r="D54" s="41">
        <f>'[9]top 10 recipients 09'!I56</f>
        <v>1.9567144018012226</v>
      </c>
      <c r="E54" s="41">
        <f>'[9]top 10 recipients 09'!J56</f>
        <v>2.581664987029624</v>
      </c>
      <c r="F54" s="41">
        <f>'[9]top 10 recipients 09'!K56</f>
        <v>0.5919138387374673</v>
      </c>
      <c r="G54" s="41">
        <f>'[9]top 10 recipients 09'!L56</f>
        <v>1.4593727002177548</v>
      </c>
      <c r="H54" s="41">
        <f>'[9]top 10 recipients 09'!M56</f>
        <v>5.0497036339651205</v>
      </c>
      <c r="I54" s="41">
        <f>'[9]top 10 recipients 09'!N56</f>
        <v>1.6168414218053566</v>
      </c>
      <c r="J54" s="41">
        <f>'[9]top 10 recipients 09'!O56</f>
        <v>2.0745943617697895</v>
      </c>
      <c r="K54" s="41">
        <f>'[9]top 10 recipients 09'!P56</f>
        <v>3.1199567289201586</v>
      </c>
      <c r="L54" s="78">
        <f>'[9]top 10 recipients 09'!Q56</f>
        <v>2.046077306104095</v>
      </c>
    </row>
    <row r="55" spans="1:12" ht="12.75" customHeight="1">
      <c r="A55" s="7" t="s">
        <v>130</v>
      </c>
      <c r="B55" s="37">
        <f>'[7]top 10 recipients'!B59</f>
      </c>
      <c r="C55" s="41">
        <f>'[9]top 10 recipients 09'!H57</f>
        <v>6.6525317092912974</v>
      </c>
      <c r="D55" s="41">
        <f>'[9]top 10 recipients 09'!I57</f>
        <v>6.6134632901947885</v>
      </c>
      <c r="E55" s="41">
        <f>'[9]top 10 recipients 09'!J57</f>
        <v>5.511495247649649</v>
      </c>
      <c r="F55" s="41">
        <f>'[9]top 10 recipients 09'!K57</f>
        <v>10.282949977824707</v>
      </c>
      <c r="G55" s="41">
        <f>'[9]top 10 recipients 09'!L57</f>
        <v>4.041690534079852</v>
      </c>
      <c r="H55" s="41">
        <f>'[9]top 10 recipients 09'!M57</f>
        <v>3.747850746042727</v>
      </c>
      <c r="I55" s="41">
        <f>'[9]top 10 recipients 09'!N57</f>
        <v>3.0169033600392674</v>
      </c>
      <c r="J55" s="41">
        <f>'[9]top 10 recipients 09'!O57</f>
        <v>2.547034631814664</v>
      </c>
      <c r="K55" s="41">
        <f>'[9]top 10 recipients 09'!P57</f>
        <v>1.9998856687536821</v>
      </c>
      <c r="L55" s="78">
        <f>'[9]top 10 recipients 09'!Q57</f>
        <v>2.005480493476684</v>
      </c>
    </row>
    <row r="56" spans="1:12" ht="12.75" customHeight="1">
      <c r="A56" s="7" t="s">
        <v>111</v>
      </c>
      <c r="B56" s="37">
        <f>'[7]top 10 recipients'!B60</f>
      </c>
      <c r="C56" s="41">
        <f>'[9]top 10 recipients 09'!H58</f>
        <v>18.164660181585763</v>
      </c>
      <c r="D56" s="41">
        <f>'[9]top 10 recipients 09'!I58</f>
        <v>10.862941104823328</v>
      </c>
      <c r="E56" s="41">
        <f>'[9]top 10 recipients 09'!J58</f>
        <v>7.87144769376788</v>
      </c>
      <c r="F56" s="41">
        <f>'[9]top 10 recipients 09'!K58</f>
        <v>4.488351642096875</v>
      </c>
      <c r="G56" s="41">
        <f>'[9]top 10 recipients 09'!L58</f>
        <v>8.10118432277814</v>
      </c>
      <c r="H56" s="41">
        <f>'[9]top 10 recipients 09'!M58</f>
        <v>6.869668243963834</v>
      </c>
      <c r="I56" s="41">
        <f>'[9]top 10 recipients 09'!N58</f>
        <v>6.49587090051552</v>
      </c>
      <c r="J56" s="41">
        <f>'[9]top 10 recipients 09'!O58</f>
        <v>1.3457001960413757</v>
      </c>
      <c r="K56" s="41">
        <f>'[9]top 10 recipients 09'!P58</f>
        <v>0.9365364195109193</v>
      </c>
      <c r="L56" s="78">
        <f>'[9]top 10 recipients 09'!Q58</f>
        <v>1.9056521214240139</v>
      </c>
    </row>
    <row r="57" spans="1:12" ht="12.75" customHeight="1">
      <c r="A57" s="7" t="s">
        <v>40</v>
      </c>
      <c r="B57" s="37">
        <f>'[7]top 10 recipients'!B61</f>
      </c>
      <c r="C57" s="41">
        <f>'[9]top 10 recipients 09'!H59</f>
        <v>2.206902601033835</v>
      </c>
      <c r="D57" s="41">
        <f>'[9]top 10 recipients 09'!I59</f>
        <v>0.39172220986321166</v>
      </c>
      <c r="E57" s="41">
        <f>'[9]top 10 recipients 09'!J59</f>
        <v>0.3483044307862549</v>
      </c>
      <c r="F57" s="41">
        <f>'[9]top 10 recipients 09'!K59</f>
        <v>0.6515076414424334</v>
      </c>
      <c r="G57" s="41">
        <f>'[9]top 10 recipients 09'!L59</f>
        <v>0.6366390204415328</v>
      </c>
      <c r="H57" s="41">
        <f>'[9]top 10 recipients 09'!M59</f>
        <v>7.3659095721608185</v>
      </c>
      <c r="I57" s="41">
        <f>'[9]top 10 recipients 09'!N59</f>
        <v>3.827184207495361</v>
      </c>
      <c r="J57" s="41">
        <f>'[9]top 10 recipients 09'!O59</f>
        <v>0.9638033227815163</v>
      </c>
      <c r="K57" s="41">
        <f>'[9]top 10 recipients 09'!P59</f>
        <v>1.6722292584029281</v>
      </c>
      <c r="L57" s="78">
        <f>'[9]top 10 recipients 09'!Q59</f>
        <v>1.7434106926266475</v>
      </c>
    </row>
    <row r="58" spans="1:12" ht="12.75" customHeight="1">
      <c r="A58" s="7" t="s">
        <v>143</v>
      </c>
      <c r="B58" s="37">
        <f>'[7]top 10 recipients'!B62</f>
      </c>
      <c r="C58" s="41">
        <f>'[9]top 10 recipients 09'!H60</f>
        <v>6.5052183406689315</v>
      </c>
      <c r="D58" s="41">
        <f>'[9]top 10 recipients 09'!I60</f>
        <v>7.027531944471806</v>
      </c>
      <c r="E58" s="41">
        <f>'[9]top 10 recipients 09'!J60</f>
        <v>8.086988240556447</v>
      </c>
      <c r="F58" s="41">
        <f>'[9]top 10 recipients 09'!K60</f>
        <v>7.079143245261443</v>
      </c>
      <c r="G58" s="41">
        <f>'[9]top 10 recipients 09'!L60</f>
        <v>5.739129494314923</v>
      </c>
      <c r="H58" s="41">
        <f>'[9]top 10 recipients 09'!M60</f>
        <v>5.254832365264546</v>
      </c>
      <c r="I58" s="41">
        <f>'[9]top 10 recipients 09'!N60</f>
        <v>5.107622412532985</v>
      </c>
      <c r="J58" s="41">
        <f>'[9]top 10 recipients 09'!O60</f>
        <v>2.1022318623307488</v>
      </c>
      <c r="K58" s="41">
        <f>'[9]top 10 recipients 09'!P60</f>
        <v>0.2200713322741002</v>
      </c>
      <c r="L58" s="78">
        <f>'[9]top 10 recipients 09'!Q60</f>
        <v>1.7411759883303262</v>
      </c>
    </row>
    <row r="59" spans="1:12" ht="12.75" customHeight="1">
      <c r="A59" s="7" t="s">
        <v>125</v>
      </c>
      <c r="B59" s="37">
        <f>'[7]top 10 recipients'!B63</f>
      </c>
      <c r="C59" s="41">
        <f>'[9]top 10 recipients 09'!H61</f>
        <v>2.864581024682929</v>
      </c>
      <c r="D59" s="41">
        <f>'[9]top 10 recipients 09'!I61</f>
        <v>3.4610763169503858</v>
      </c>
      <c r="E59" s="41">
        <f>'[9]top 10 recipients 09'!J61</f>
        <v>2.945043716866157</v>
      </c>
      <c r="F59" s="41">
        <f>'[9]top 10 recipients 09'!K61</f>
        <v>0.30392828111162423</v>
      </c>
      <c r="G59" s="41">
        <f>'[9]top 10 recipients 09'!L61</f>
        <v>1.0795068355694952</v>
      </c>
      <c r="H59" s="41">
        <f>'[9]top 10 recipients 09'!M61</f>
        <v>1.785544502171645</v>
      </c>
      <c r="I59" s="41">
        <f>'[9]top 10 recipients 09'!N61</f>
        <v>1.9438064866095646</v>
      </c>
      <c r="J59" s="41">
        <f>'[9]top 10 recipients 09'!O61</f>
        <v>0.059131722676972975</v>
      </c>
      <c r="K59" s="41">
        <f>'[9]top 10 recipients 09'!P61</f>
        <v>0.9615065116596718</v>
      </c>
      <c r="L59" s="78">
        <f>'[9]top 10 recipients 09'!Q61</f>
        <v>1.7080829948432315</v>
      </c>
    </row>
    <row r="60" spans="1:12" ht="12.75" customHeight="1">
      <c r="A60" s="7" t="s">
        <v>148</v>
      </c>
      <c r="B60" s="37">
        <f>'[7]top 10 recipients'!B64</f>
      </c>
      <c r="C60" s="41">
        <f>'[9]top 10 recipients 09'!H62</f>
        <v>4.111083401016558</v>
      </c>
      <c r="D60" s="41">
        <f>'[9]top 10 recipients 09'!I62</f>
        <v>47.87263161423049</v>
      </c>
      <c r="E60" s="41">
        <f>'[9]top 10 recipients 09'!J62</f>
        <v>60.10156583850333</v>
      </c>
      <c r="F60" s="41">
        <f>'[9]top 10 recipients 09'!K62</f>
        <v>12.243969522865523</v>
      </c>
      <c r="G60" s="41">
        <f>'[9]top 10 recipients 09'!L62</f>
        <v>12.632309401995215</v>
      </c>
      <c r="H60" s="41">
        <f>'[9]top 10 recipients 09'!M62</f>
        <v>7.711737149607151</v>
      </c>
      <c r="I60" s="41">
        <f>'[9]top 10 recipients 09'!N62</f>
        <v>3.668564237433294</v>
      </c>
      <c r="J60" s="41">
        <f>'[9]top 10 recipients 09'!O62</f>
        <v>8.5297022084299</v>
      </c>
      <c r="K60" s="41">
        <f>'[9]top 10 recipients 09'!P62</f>
        <v>4.941817472752473</v>
      </c>
      <c r="L60" s="78">
        <f>'[9]top 10 recipients 09'!Q62</f>
        <v>1.6425412798253938</v>
      </c>
    </row>
    <row r="61" spans="1:12" ht="12.75" customHeight="1">
      <c r="A61" s="7" t="s">
        <v>9</v>
      </c>
      <c r="B61" s="37">
        <f>'[7]top 10 recipients'!B65</f>
      </c>
      <c r="C61" s="41">
        <f>'[9]top 10 recipients 09'!H63</f>
        <v>0.49205297182000285</v>
      </c>
      <c r="D61" s="41">
        <f>'[9]top 10 recipients 09'!I63</f>
        <v>0.4384908205266542</v>
      </c>
      <c r="E61" s="41">
        <f>'[9]top 10 recipients 09'!J63</f>
        <v>2.429404836548695</v>
      </c>
      <c r="F61" s="41">
        <f>'[9]top 10 recipients 09'!K63</f>
        <v>3.192346332929498</v>
      </c>
      <c r="G61" s="41">
        <f>'[9]top 10 recipients 09'!L63</f>
        <v>6.431832859299495</v>
      </c>
      <c r="H61" s="41">
        <f>'[9]top 10 recipients 09'!M63</f>
        <v>6.200914041364463</v>
      </c>
      <c r="I61" s="41">
        <f>'[9]top 10 recipients 09'!N63</f>
        <v>8.985550524068403</v>
      </c>
      <c r="J61" s="41">
        <f>'[9]top 10 recipients 09'!O63</f>
        <v>6.377609458459236</v>
      </c>
      <c r="K61" s="41">
        <f>'[9]top 10 recipients 09'!P63</f>
        <v>15.520785141702511</v>
      </c>
      <c r="L61" s="78">
        <f>'[9]top 10 recipients 09'!Q63</f>
        <v>1.6155337795849818</v>
      </c>
    </row>
    <row r="62" spans="1:12" ht="12.75" customHeight="1">
      <c r="A62" s="7" t="s">
        <v>7</v>
      </c>
      <c r="B62" s="37">
        <f>'[7]top 10 recipients'!B66</f>
      </c>
      <c r="C62" s="41">
        <f>'[9]top 10 recipients 09'!H64</f>
        <v>1.4227234996470117</v>
      </c>
      <c r="D62" s="41">
        <f>'[9]top 10 recipients 09'!I64</f>
        <v>2.408249802486516</v>
      </c>
      <c r="E62" s="41">
        <f>'[9]top 10 recipients 09'!J64</f>
        <v>3.6011312007176115</v>
      </c>
      <c r="F62" s="41">
        <f>'[9]top 10 recipients 09'!K64</f>
        <v>3.469276127389504</v>
      </c>
      <c r="G62" s="41">
        <f>'[9]top 10 recipients 09'!L64</f>
        <v>2.3253673155956136</v>
      </c>
      <c r="H62" s="41">
        <f>'[9]top 10 recipients 09'!M64</f>
        <v>1.4916517261397058</v>
      </c>
      <c r="I62" s="41">
        <f>'[9]top 10 recipients 09'!N64</f>
        <v>0.12670438785182142</v>
      </c>
      <c r="J62" s="41">
        <f>'[9]top 10 recipients 09'!O64</f>
        <v>0.23352183023575834</v>
      </c>
      <c r="K62" s="41">
        <f>'[9]top 10 recipients 09'!P64</f>
        <v>7.167466803168594</v>
      </c>
      <c r="L62" s="78">
        <f>'[9]top 10 recipients 09'!Q64</f>
        <v>1.5154045650555317</v>
      </c>
    </row>
    <row r="63" spans="1:12" ht="12.75" customHeight="1">
      <c r="A63" s="7" t="s">
        <v>22</v>
      </c>
      <c r="B63" s="37">
        <f>'[7]top 10 recipients'!B67</f>
      </c>
      <c r="C63" s="41">
        <f>'[9]top 10 recipients 09'!H65</f>
        <v>1.5916875401771393</v>
      </c>
      <c r="D63" s="41">
        <f>'[9]top 10 recipients 09'!I65</f>
        <v>0.8996493444235694</v>
      </c>
      <c r="E63" s="41">
        <f>'[9]top 10 recipients 09'!J65</f>
        <v>1.613988581674187</v>
      </c>
      <c r="F63" s="41">
        <f>'[9]top 10 recipients 09'!K65</f>
        <v>0.8376334118880513</v>
      </c>
      <c r="G63" s="41">
        <f>'[9]top 10 recipients 09'!L65</f>
        <v>0.8607570574930352</v>
      </c>
      <c r="H63" s="41">
        <f>'[9]top 10 recipients 09'!M65</f>
        <v>0.9012392853022428</v>
      </c>
      <c r="I63" s="41">
        <f>'[9]top 10 recipients 09'!N65</f>
        <v>1.262969010387592</v>
      </c>
      <c r="J63" s="41">
        <f>'[9]top 10 recipients 09'!O65</f>
        <v>1.8182705753780188</v>
      </c>
      <c r="K63" s="41">
        <f>'[9]top 10 recipients 09'!P65</f>
        <v>2.261085235850677</v>
      </c>
      <c r="L63" s="78">
        <f>'[9]top 10 recipients 09'!Q65</f>
        <v>1.47483501518387</v>
      </c>
    </row>
    <row r="64" spans="1:12" ht="12.75" customHeight="1">
      <c r="A64" s="7" t="s">
        <v>59</v>
      </c>
      <c r="B64" s="37">
        <f>'[7]top 10 recipients'!B68</f>
      </c>
      <c r="C64" s="41">
        <f>'[9]top 10 recipients 09'!H66</f>
        <v>1.008127544034424</v>
      </c>
      <c r="D64" s="41">
        <f>'[9]top 10 recipients 09'!I66</f>
        <v>1.1750923784384295</v>
      </c>
      <c r="E64" s="41">
        <f>'[9]top 10 recipients 09'!J66</f>
        <v>6.615145338173221</v>
      </c>
      <c r="F64" s="41">
        <f>'[9]top 10 recipients 09'!K66</f>
        <v>1.9705662987261567</v>
      </c>
      <c r="G64" s="41">
        <f>'[9]top 10 recipients 09'!L66</f>
        <v>0.5369753834900598</v>
      </c>
      <c r="H64" s="41">
        <f>'[9]top 10 recipients 09'!M66</f>
        <v>6.149112468021771</v>
      </c>
      <c r="I64" s="41">
        <f>'[9]top 10 recipients 09'!N66</f>
        <v>4.017627089298755</v>
      </c>
      <c r="J64" s="41">
        <f>'[9]top 10 recipients 09'!O66</f>
        <v>0.11850271937937601</v>
      </c>
      <c r="K64" s="41">
        <f>'[9]top 10 recipients 09'!P66</f>
        <v>0.6969025570609201</v>
      </c>
      <c r="L64" s="78">
        <f>'[9]top 10 recipients 09'!Q66</f>
        <v>1.276187281690855</v>
      </c>
    </row>
    <row r="65" spans="1:12" ht="12.75" customHeight="1">
      <c r="A65" s="7" t="s">
        <v>62</v>
      </c>
      <c r="B65" s="37">
        <f>'[7]top 10 recipients'!B69</f>
      </c>
      <c r="C65" s="41">
        <f>'[9]top 10 recipients 09'!H67</f>
        <v>0.26140255061754175</v>
      </c>
      <c r="D65" s="41">
        <f>'[9]top 10 recipients 09'!I67</f>
        <v>0.28117919333126157</v>
      </c>
      <c r="E65" s="41">
        <f>'[9]top 10 recipients 09'!J67</f>
        <v>1.435050998536818</v>
      </c>
      <c r="F65" s="41">
        <f>'[9]top 10 recipients 09'!K67</f>
        <v>1.029834488292821</v>
      </c>
      <c r="G65" s="41">
        <f>'[9]top 10 recipients 09'!L67</f>
        <v>0.20943227009365345</v>
      </c>
      <c r="H65" s="41">
        <f>'[9]top 10 recipients 09'!M67</f>
        <v>2.342607690727003</v>
      </c>
      <c r="I65" s="41">
        <f>'[9]top 10 recipients 09'!N67</f>
        <v>1.2678274625366055</v>
      </c>
      <c r="J65" s="41">
        <f>'[9]top 10 recipients 09'!O67</f>
        <v>0.40117855966234783</v>
      </c>
      <c r="K65" s="41">
        <f>'[9]top 10 recipients 09'!P67</f>
        <v>2.3226838546745467</v>
      </c>
      <c r="L65" s="78">
        <f>'[9]top 10 recipients 09'!Q67</f>
        <v>1.2059195497518862</v>
      </c>
    </row>
    <row r="66" spans="1:12" ht="12.75" customHeight="1">
      <c r="A66" s="7" t="s">
        <v>176</v>
      </c>
      <c r="B66" s="37">
        <f>'[7]top 10 recipients'!B70</f>
      </c>
      <c r="C66" s="41">
        <f>'[9]top 10 recipients 09'!H68</f>
        <v>0.32629638274120865</v>
      </c>
      <c r="D66" s="41">
        <f>'[9]top 10 recipients 09'!I68</f>
        <v>0.18958384113987786</v>
      </c>
      <c r="E66" s="41">
        <f>'[9]top 10 recipients 09'!J68</f>
        <v>0.7109698222886283</v>
      </c>
      <c r="F66" s="41">
        <f>'[9]top 10 recipients 09'!K68</f>
        <v>1.6173686321033847</v>
      </c>
      <c r="G66" s="41">
        <f>'[9]top 10 recipients 09'!L68</f>
        <v>1.3926344546148832</v>
      </c>
      <c r="H66" s="41">
        <f>'[9]top 10 recipients 09'!M68</f>
        <v>1.4082263231989407</v>
      </c>
      <c r="I66" s="41">
        <f>'[9]top 10 recipients 09'!N68</f>
        <v>1.515634251585873</v>
      </c>
      <c r="J66" s="41">
        <f>'[9]top 10 recipients 09'!O68</f>
        <v>1.173635583310579</v>
      </c>
      <c r="K66" s="41">
        <f>'[9]top 10 recipients 09'!P68</f>
        <v>0.41507389476694667</v>
      </c>
      <c r="L66" s="78">
        <f>'[9]top 10 recipients 09'!Q68</f>
        <v>1.1748740382017628</v>
      </c>
    </row>
    <row r="67" spans="1:12" ht="12.75" customHeight="1">
      <c r="A67" s="7" t="s">
        <v>69</v>
      </c>
      <c r="B67" s="37">
        <f>'[7]top 10 recipients'!B71</f>
      </c>
      <c r="C67" s="41">
        <f>'[9]top 10 recipients 09'!H69</f>
        <v>4.612338830952894</v>
      </c>
      <c r="D67" s="41">
        <f>'[9]top 10 recipients 09'!I69</f>
        <v>5.01520011449885</v>
      </c>
      <c r="E67" s="41">
        <f>'[9]top 10 recipients 09'!J69</f>
        <v>2.085878368969542</v>
      </c>
      <c r="F67" s="41">
        <f>'[9]top 10 recipients 09'!K69</f>
        <v>0.997843853409821</v>
      </c>
      <c r="G67" s="41">
        <f>'[9]top 10 recipients 09'!L69</f>
        <v>6.537913687823632</v>
      </c>
      <c r="H67" s="41">
        <f>'[9]top 10 recipients 09'!M69</f>
        <v>5.8400293974864175</v>
      </c>
      <c r="I67" s="41">
        <f>'[9]top 10 recipients 09'!N69</f>
        <v>2.557365371632213</v>
      </c>
      <c r="J67" s="41">
        <f>'[9]top 10 recipients 09'!O69</f>
        <v>1.4545099164504143</v>
      </c>
      <c r="K67" s="41">
        <f>'[9]top 10 recipients 09'!P69</f>
        <v>0.8918150417229226</v>
      </c>
      <c r="L67" s="78">
        <f>'[9]top 10 recipients 09'!Q69</f>
        <v>1.099468747812697</v>
      </c>
    </row>
    <row r="68" spans="1:12" ht="12.75" customHeight="1">
      <c r="A68" s="7" t="s">
        <v>147</v>
      </c>
      <c r="B68" s="37">
        <f>'[7]top 10 recipients'!B72</f>
      </c>
      <c r="C68" s="41">
        <f>'[9]top 10 recipients 09'!H70</f>
        <v>0</v>
      </c>
      <c r="D68" s="41">
        <f>'[9]top 10 recipients 09'!I70</f>
        <v>0</v>
      </c>
      <c r="E68" s="41">
        <f>'[9]top 10 recipients 09'!J70</f>
        <v>0</v>
      </c>
      <c r="F68" s="41">
        <f>'[9]top 10 recipients 09'!K70</f>
        <v>0</v>
      </c>
      <c r="G68" s="41">
        <f>'[9]top 10 recipients 09'!L70</f>
        <v>0</v>
      </c>
      <c r="H68" s="41">
        <f>'[9]top 10 recipients 09'!M70</f>
        <v>0</v>
      </c>
      <c r="I68" s="41">
        <f>'[9]top 10 recipients 09'!N70</f>
        <v>0</v>
      </c>
      <c r="J68" s="41">
        <f>'[9]top 10 recipients 09'!O70</f>
        <v>0.1901298804234175</v>
      </c>
      <c r="K68" s="41">
        <f>'[9]top 10 recipients 09'!P70</f>
        <v>0</v>
      </c>
      <c r="L68" s="78">
        <f>'[9]top 10 recipients 09'!Q70</f>
        <v>0.9471957848295793</v>
      </c>
    </row>
    <row r="69" spans="1:12" ht="12.75" customHeight="1">
      <c r="A69" s="7" t="s">
        <v>11</v>
      </c>
      <c r="B69" s="37">
        <f>'[7]top 10 recipients'!B73</f>
      </c>
      <c r="C69" s="41">
        <f>'[9]top 10 recipients 09'!H71</f>
        <v>0.7305991513247221</v>
      </c>
      <c r="D69" s="41">
        <f>'[9]top 10 recipients 09'!I71</f>
        <v>1.1985114217490325</v>
      </c>
      <c r="E69" s="41">
        <f>'[9]top 10 recipients 09'!J71</f>
        <v>2.6494236310357855</v>
      </c>
      <c r="F69" s="41">
        <f>'[9]top 10 recipients 09'!K71</f>
        <v>1.2573614636760817</v>
      </c>
      <c r="G69" s="41">
        <f>'[9]top 10 recipients 09'!L71</f>
        <v>1.0293066609099788</v>
      </c>
      <c r="H69" s="41">
        <f>'[9]top 10 recipients 09'!M71</f>
        <v>0.47784514333611233</v>
      </c>
      <c r="I69" s="41">
        <f>'[9]top 10 recipients 09'!N71</f>
        <v>0.7261248107304639</v>
      </c>
      <c r="J69" s="41">
        <f>'[9]top 10 recipients 09'!O71</f>
        <v>0.37364229642507163</v>
      </c>
      <c r="K69" s="41">
        <f>'[9]top 10 recipients 09'!P71</f>
        <v>1.4606736484242475</v>
      </c>
      <c r="L69" s="78">
        <f>'[9]top 10 recipients 09'!Q71</f>
        <v>0.9290129151629494</v>
      </c>
    </row>
    <row r="70" spans="1:12" ht="12.75" customHeight="1">
      <c r="A70" s="7" t="s">
        <v>42</v>
      </c>
      <c r="B70" s="37">
        <f>'[7]top 10 recipients'!B74</f>
      </c>
      <c r="C70" s="41">
        <f>'[9]top 10 recipients 09'!H72</f>
        <v>1.1921933870646673</v>
      </c>
      <c r="D70" s="41">
        <f>'[9]top 10 recipients 09'!I72</f>
        <v>5.122492193190318</v>
      </c>
      <c r="E70" s="41">
        <f>'[9]top 10 recipients 09'!J72</f>
        <v>13.246996708288266</v>
      </c>
      <c r="F70" s="41">
        <f>'[9]top 10 recipients 09'!K72</f>
        <v>2.875044516719399</v>
      </c>
      <c r="G70" s="41">
        <f>'[9]top 10 recipients 09'!L72</f>
        <v>2.495200100516616</v>
      </c>
      <c r="H70" s="41">
        <f>'[9]top 10 recipients 09'!M72</f>
        <v>7.779795042767223</v>
      </c>
      <c r="I70" s="41">
        <f>'[9]top 10 recipients 09'!N72</f>
        <v>3.0602391663102972</v>
      </c>
      <c r="J70" s="41">
        <f>'[9]top 10 recipients 09'!O72</f>
        <v>0.844870531731924</v>
      </c>
      <c r="K70" s="41">
        <f>'[9]top 10 recipients 09'!P72</f>
        <v>1.3481220363383675</v>
      </c>
      <c r="L70" s="78">
        <f>'[9]top 10 recipients 09'!Q72</f>
        <v>0.8704033834864959</v>
      </c>
    </row>
    <row r="71" spans="1:12" ht="12.75" customHeight="1">
      <c r="A71" s="7" t="s">
        <v>77</v>
      </c>
      <c r="B71" s="37">
        <f>'[7]top 10 recipients'!B75</f>
      </c>
      <c r="C71" s="41">
        <f>'[9]top 10 recipients 09'!H73</f>
        <v>24.040874502550462</v>
      </c>
      <c r="D71" s="41">
        <f>'[9]top 10 recipients 09'!I73</f>
        <v>14.999557008539957</v>
      </c>
      <c r="E71" s="41">
        <f>'[9]top 10 recipients 09'!J73</f>
        <v>14.440049816201602</v>
      </c>
      <c r="F71" s="41">
        <f>'[9]top 10 recipients 09'!K73</f>
        <v>10.189184917463256</v>
      </c>
      <c r="G71" s="41">
        <f>'[9]top 10 recipients 09'!L73</f>
        <v>7.015257033172032</v>
      </c>
      <c r="H71" s="41">
        <f>'[9]top 10 recipients 09'!M73</f>
        <v>7.344959189294798</v>
      </c>
      <c r="I71" s="41">
        <f>'[9]top 10 recipients 09'!N73</f>
        <v>0.47825201707968035</v>
      </c>
      <c r="J71" s="41">
        <f>'[9]top 10 recipients 09'!O73</f>
        <v>0.7018604528103918</v>
      </c>
      <c r="K71" s="41">
        <f>'[9]top 10 recipients 09'!P73</f>
        <v>0.8768008226083792</v>
      </c>
      <c r="L71" s="78">
        <f>'[9]top 10 recipients 09'!Q73</f>
        <v>0.8677324463368805</v>
      </c>
    </row>
    <row r="72" spans="1:12" ht="12.75" customHeight="1">
      <c r="A72" s="7" t="s">
        <v>61</v>
      </c>
      <c r="B72" s="37">
        <f>'[7]top 10 recipients'!B76</f>
      </c>
      <c r="C72" s="41">
        <f>'[9]top 10 recipients 09'!H74</f>
        <v>1.9773839562249989</v>
      </c>
      <c r="D72" s="41">
        <f>'[9]top 10 recipients 09'!I74</f>
        <v>0.9090956211999439</v>
      </c>
      <c r="E72" s="41">
        <f>'[9]top 10 recipients 09'!J74</f>
        <v>2.5790452809078035</v>
      </c>
      <c r="F72" s="41">
        <f>'[9]top 10 recipients 09'!K74</f>
        <v>4.397831062906794</v>
      </c>
      <c r="G72" s="41">
        <f>'[9]top 10 recipients 09'!L74</f>
        <v>0.8014450357089073</v>
      </c>
      <c r="H72" s="41">
        <f>'[9]top 10 recipients 09'!M74</f>
        <v>3.8013209229602793</v>
      </c>
      <c r="I72" s="41">
        <f>'[9]top 10 recipients 09'!N74</f>
        <v>2.6779278315907677</v>
      </c>
      <c r="J72" s="41">
        <f>'[9]top 10 recipients 09'!O74</f>
        <v>0.4543724651709279</v>
      </c>
      <c r="K72" s="41">
        <f>'[9]top 10 recipients 09'!P74</f>
        <v>0.47518868239443474</v>
      </c>
      <c r="L72" s="78">
        <f>'[9]top 10 recipients 09'!Q74</f>
        <v>0.8590762833922365</v>
      </c>
    </row>
    <row r="73" spans="1:12" ht="12.75" customHeight="1">
      <c r="A73" s="7" t="s">
        <v>167</v>
      </c>
      <c r="B73" s="37">
        <f>'[7]top 10 recipients'!B77</f>
      </c>
      <c r="C73" s="41">
        <f>'[9]top 10 recipients 09'!H75</f>
        <v>0.06428970331588132</v>
      </c>
      <c r="D73" s="41">
        <f>'[9]top 10 recipients 09'!I75</f>
        <v>0.1031901603762209</v>
      </c>
      <c r="E73" s="41">
        <f>'[9]top 10 recipients 09'!J75</f>
        <v>0.1673248407643312</v>
      </c>
      <c r="F73" s="41">
        <f>'[9]top 10 recipients 09'!K75</f>
        <v>0.23342990494621207</v>
      </c>
      <c r="G73" s="41">
        <f>'[9]top 10 recipients 09'!L75</f>
        <v>0.13044361921011693</v>
      </c>
      <c r="H73" s="41">
        <f>'[9]top 10 recipients 09'!M75</f>
        <v>0.09440010438640367</v>
      </c>
      <c r="I73" s="41">
        <f>'[9]top 10 recipients 09'!N75</f>
        <v>0.01177580344411539</v>
      </c>
      <c r="J73" s="41">
        <f>'[9]top 10 recipients 09'!O75</f>
        <v>0.10031610875176974</v>
      </c>
      <c r="K73" s="41">
        <f>'[9]top 10 recipients 09'!P75</f>
        <v>0.6873324183069425</v>
      </c>
      <c r="L73" s="78">
        <f>'[9]top 10 recipients 09'!Q75</f>
        <v>0.8303644669254286</v>
      </c>
    </row>
    <row r="74" spans="1:12" ht="12.75" customHeight="1">
      <c r="A74" s="7" t="s">
        <v>10</v>
      </c>
      <c r="B74" s="37">
        <f>'[7]top 10 recipients'!B78</f>
      </c>
      <c r="C74" s="41">
        <f>'[9]top 10 recipients 09'!H76</f>
        <v>0.16204633509436897</v>
      </c>
      <c r="D74" s="41">
        <f>'[9]top 10 recipients 09'!I76</f>
        <v>0.26520102126323164</v>
      </c>
      <c r="E74" s="41">
        <f>'[9]top 10 recipients 09'!J76</f>
        <v>0.1723140775039459</v>
      </c>
      <c r="F74" s="41">
        <f>'[9]top 10 recipients 09'!K76</f>
        <v>0.2629868341006492</v>
      </c>
      <c r="G74" s="41">
        <f>'[9]top 10 recipients 09'!L76</f>
        <v>0.7095303204723971</v>
      </c>
      <c r="H74" s="41">
        <f>'[9]top 10 recipients 09'!M76</f>
        <v>0.1210075721018779</v>
      </c>
      <c r="I74" s="41">
        <f>'[9]top 10 recipients 09'!N76</f>
        <v>1.0841682941729205</v>
      </c>
      <c r="J74" s="41">
        <f>'[9]top 10 recipients 09'!O76</f>
        <v>1.026041449786927</v>
      </c>
      <c r="K74" s="41">
        <f>'[9]top 10 recipients 09'!P76</f>
        <v>1.7804506964728564</v>
      </c>
      <c r="L74" s="78">
        <f>'[9]top 10 recipients 09'!Q76</f>
        <v>0.8111598657548821</v>
      </c>
    </row>
    <row r="75" spans="1:12" ht="12.75" customHeight="1">
      <c r="A75" s="7" t="s">
        <v>162</v>
      </c>
      <c r="B75" s="37">
        <f>'[7]top 10 recipients'!B79</f>
      </c>
      <c r="C75" s="41">
        <f>'[9]top 10 recipients 09'!H77</f>
        <v>0</v>
      </c>
      <c r="D75" s="41">
        <f>'[9]top 10 recipients 09'!I77</f>
        <v>0</v>
      </c>
      <c r="E75" s="41">
        <f>'[9]top 10 recipients 09'!J77</f>
        <v>0</v>
      </c>
      <c r="F75" s="41">
        <f>'[9]top 10 recipients 09'!K77</f>
        <v>0</v>
      </c>
      <c r="G75" s="41">
        <f>'[9]top 10 recipients 09'!L77</f>
        <v>0</v>
      </c>
      <c r="H75" s="41">
        <f>'[9]top 10 recipients 09'!M77</f>
        <v>0</v>
      </c>
      <c r="I75" s="41">
        <f>'[9]top 10 recipients 09'!N77</f>
        <v>0.14295642942313125</v>
      </c>
      <c r="J75" s="41">
        <f>'[9]top 10 recipients 09'!O77</f>
        <v>0.7241115144722297</v>
      </c>
      <c r="K75" s="41">
        <f>'[9]top 10 recipients 09'!P77</f>
        <v>0.25948711913168565</v>
      </c>
      <c r="L75" s="78">
        <f>'[9]top 10 recipients 09'!Q77</f>
        <v>0.6683850747894531</v>
      </c>
    </row>
    <row r="76" spans="1:12" ht="12.75" customHeight="1">
      <c r="A76" s="7" t="s">
        <v>68</v>
      </c>
      <c r="B76" s="37">
        <f>'[7]top 10 recipients'!B80</f>
      </c>
      <c r="C76" s="41">
        <f>'[9]top 10 recipients 09'!H78</f>
        <v>0.0029821989528795814</v>
      </c>
      <c r="D76" s="41">
        <f>'[9]top 10 recipients 09'!I78</f>
        <v>0.006930423248522851</v>
      </c>
      <c r="E76" s="41">
        <f>'[9]top 10 recipients 09'!J78</f>
        <v>0.08270316664408005</v>
      </c>
      <c r="F76" s="41">
        <f>'[9]top 10 recipients 09'!K78</f>
        <v>0</v>
      </c>
      <c r="G76" s="41">
        <f>'[9]top 10 recipients 09'!L78</f>
        <v>0</v>
      </c>
      <c r="H76" s="41">
        <f>'[9]top 10 recipients 09'!M78</f>
        <v>0.06184587847181433</v>
      </c>
      <c r="I76" s="41">
        <f>'[9]top 10 recipients 09'!N78</f>
        <v>0.014088033000106422</v>
      </c>
      <c r="J76" s="41">
        <f>'[9]top 10 recipients 09'!O78</f>
        <v>0.03315037349788892</v>
      </c>
      <c r="K76" s="41">
        <f>'[9]top 10 recipients 09'!P78</f>
        <v>0.08738558612032002</v>
      </c>
      <c r="L76" s="78">
        <f>'[9]top 10 recipients 09'!Q78</f>
        <v>0.6673813067168727</v>
      </c>
    </row>
    <row r="77" spans="1:12" ht="12.75" customHeight="1">
      <c r="A77" s="7" t="s">
        <v>60</v>
      </c>
      <c r="B77" s="37">
        <f>'[7]top 10 recipients'!B81</f>
      </c>
      <c r="C77" s="41">
        <f>'[9]top 10 recipients 09'!H79</f>
        <v>0</v>
      </c>
      <c r="D77" s="41">
        <f>'[9]top 10 recipients 09'!I79</f>
        <v>0</v>
      </c>
      <c r="E77" s="41">
        <f>'[9]top 10 recipients 09'!J79</f>
        <v>0</v>
      </c>
      <c r="F77" s="41">
        <f>'[9]top 10 recipients 09'!K79</f>
        <v>0</v>
      </c>
      <c r="G77" s="41">
        <f>'[9]top 10 recipients 09'!L79</f>
        <v>0</v>
      </c>
      <c r="H77" s="41">
        <f>'[9]top 10 recipients 09'!M79</f>
        <v>1.414615516653744</v>
      </c>
      <c r="I77" s="41">
        <f>'[9]top 10 recipients 09'!N79</f>
        <v>2.5521424626681037</v>
      </c>
      <c r="J77" s="41">
        <f>'[9]top 10 recipients 09'!O79</f>
        <v>1.669372238655953</v>
      </c>
      <c r="K77" s="41">
        <f>'[9]top 10 recipients 09'!P79</f>
        <v>0.11974412738284036</v>
      </c>
      <c r="L77" s="78">
        <f>'[9]top 10 recipients 09'!Q79</f>
        <v>0.6304872966170011</v>
      </c>
    </row>
    <row r="78" spans="1:12" ht="12.75" customHeight="1">
      <c r="A78" s="7" t="s">
        <v>12</v>
      </c>
      <c r="B78" s="37">
        <f>'[7]top 10 recipients'!B82</f>
      </c>
      <c r="C78" s="41">
        <f>'[9]top 10 recipients 09'!H80</f>
        <v>2.049164203792297</v>
      </c>
      <c r="D78" s="41">
        <f>'[9]top 10 recipients 09'!I80</f>
        <v>12.131964033741742</v>
      </c>
      <c r="E78" s="41">
        <f>'[9]top 10 recipients 09'!J80</f>
        <v>2.19706456965309</v>
      </c>
      <c r="F78" s="41">
        <f>'[9]top 10 recipients 09'!K80</f>
        <v>0.2997069129629629</v>
      </c>
      <c r="G78" s="41">
        <f>'[9]top 10 recipients 09'!L80</f>
        <v>2.0155822470280857</v>
      </c>
      <c r="H78" s="41">
        <f>'[9]top 10 recipients 09'!M80</f>
        <v>8.2144132968001</v>
      </c>
      <c r="I78" s="41">
        <f>'[9]top 10 recipients 09'!N80</f>
        <v>1.9126640821588867</v>
      </c>
      <c r="J78" s="41">
        <f>'[9]top 10 recipients 09'!O80</f>
        <v>0.502782837861057</v>
      </c>
      <c r="K78" s="41">
        <f>'[9]top 10 recipients 09'!P80</f>
        <v>0.446902189696672</v>
      </c>
      <c r="L78" s="78">
        <f>'[9]top 10 recipients 09'!Q80</f>
        <v>0.5527498324552026</v>
      </c>
    </row>
    <row r="79" spans="1:12" ht="12.75" customHeight="1">
      <c r="A79" s="7" t="s">
        <v>122</v>
      </c>
      <c r="B79" s="37">
        <f>'[7]top 10 recipients'!B83</f>
      </c>
      <c r="C79" s="41">
        <f>'[9]top 10 recipients 09'!H81</f>
        <v>1.5561712179471145</v>
      </c>
      <c r="D79" s="41">
        <f>'[9]top 10 recipients 09'!I81</f>
        <v>0.9272032828061627</v>
      </c>
      <c r="E79" s="41">
        <f>'[9]top 10 recipients 09'!J81</f>
        <v>3.487511990310268</v>
      </c>
      <c r="F79" s="41">
        <f>'[9]top 10 recipients 09'!K81</f>
        <v>1.2543164843133208</v>
      </c>
      <c r="G79" s="41">
        <f>'[9]top 10 recipients 09'!L81</f>
        <v>1.3176886174185574</v>
      </c>
      <c r="H79" s="41">
        <f>'[9]top 10 recipients 09'!M81</f>
        <v>1.457251724435742</v>
      </c>
      <c r="I79" s="41">
        <f>'[9]top 10 recipients 09'!N81</f>
        <v>0.13912531957834184</v>
      </c>
      <c r="J79" s="41">
        <f>'[9]top 10 recipients 09'!O81</f>
        <v>0.4254833098319185</v>
      </c>
      <c r="K79" s="41">
        <f>'[9]top 10 recipients 09'!P81</f>
        <v>0.36663971669337825</v>
      </c>
      <c r="L79" s="78">
        <f>'[9]top 10 recipients 09'!Q81</f>
        <v>0.5440718024264138</v>
      </c>
    </row>
    <row r="80" spans="1:12" ht="12.75" customHeight="1">
      <c r="A80" s="7" t="s">
        <v>139</v>
      </c>
      <c r="B80" s="37">
        <f>'[7]top 10 recipients'!B84</f>
      </c>
      <c r="C80" s="41">
        <f>'[9]top 10 recipients 09'!H82</f>
        <v>1.7353966714779419</v>
      </c>
      <c r="D80" s="41">
        <f>'[9]top 10 recipients 09'!I82</f>
        <v>3.0960321484909903</v>
      </c>
      <c r="E80" s="41">
        <f>'[9]top 10 recipients 09'!J82</f>
        <v>4.552974678362327</v>
      </c>
      <c r="F80" s="41">
        <f>'[9]top 10 recipients 09'!K82</f>
        <v>2.8008784404130296</v>
      </c>
      <c r="G80" s="41">
        <f>'[9]top 10 recipients 09'!L82</f>
        <v>2.2444527355796775</v>
      </c>
      <c r="H80" s="41">
        <f>'[9]top 10 recipients 09'!M82</f>
        <v>3.9461570546385536</v>
      </c>
      <c r="I80" s="41">
        <f>'[9]top 10 recipients 09'!N82</f>
        <v>2.2162384614211357</v>
      </c>
      <c r="J80" s="41">
        <f>'[9]top 10 recipients 09'!O82</f>
        <v>0.5689299154041555</v>
      </c>
      <c r="K80" s="41">
        <f>'[9]top 10 recipients 09'!P82</f>
        <v>0.7534864948361344</v>
      </c>
      <c r="L80" s="78">
        <f>'[9]top 10 recipients 09'!Q82</f>
        <v>0.5355662927422498</v>
      </c>
    </row>
    <row r="81" spans="1:12" ht="12.75" customHeight="1">
      <c r="A81" s="7" t="s">
        <v>26</v>
      </c>
      <c r="B81" s="37">
        <f>'[7]top 10 recipients'!B85</f>
      </c>
      <c r="C81" s="41">
        <f>'[9]top 10 recipients 09'!H83</f>
        <v>0.16631325311966697</v>
      </c>
      <c r="D81" s="41">
        <f>'[9]top 10 recipients 09'!I83</f>
        <v>0.12742134145057277</v>
      </c>
      <c r="E81" s="41">
        <f>'[9]top 10 recipients 09'!J83</f>
        <v>0.253912754132707</v>
      </c>
      <c r="F81" s="41">
        <f>'[9]top 10 recipients 09'!K83</f>
        <v>0.26175886621819344</v>
      </c>
      <c r="G81" s="41">
        <f>'[9]top 10 recipients 09'!L83</f>
        <v>0.5842902744888883</v>
      </c>
      <c r="H81" s="41">
        <f>'[9]top 10 recipients 09'!M83</f>
        <v>0.07146432350100856</v>
      </c>
      <c r="I81" s="41">
        <f>'[9]top 10 recipients 09'!N83</f>
        <v>0.0764160501047605</v>
      </c>
      <c r="J81" s="41">
        <f>'[9]top 10 recipients 09'!O83</f>
        <v>0.031937752530383945</v>
      </c>
      <c r="K81" s="41">
        <f>'[9]top 10 recipients 09'!P83</f>
        <v>0.3308960779715377</v>
      </c>
      <c r="L81" s="78">
        <f>'[9]top 10 recipients 09'!Q83</f>
        <v>0.5170546005155128</v>
      </c>
    </row>
    <row r="82" spans="1:12" ht="12.75" customHeight="1">
      <c r="A82" s="7" t="s">
        <v>73</v>
      </c>
      <c r="B82" s="37">
        <f>'[7]top 10 recipients'!B86</f>
      </c>
      <c r="C82" s="41">
        <f>'[9]top 10 recipients 09'!H84</f>
        <v>0.0053431064572425834</v>
      </c>
      <c r="D82" s="41">
        <f>'[9]top 10 recipients 09'!I84</f>
        <v>0.004359459785361148</v>
      </c>
      <c r="E82" s="41">
        <f>'[9]top 10 recipients 09'!J84</f>
        <v>0.7248709847054758</v>
      </c>
      <c r="F82" s="41">
        <f>'[9]top 10 recipients 09'!K84</f>
        <v>0.7168913642881042</v>
      </c>
      <c r="G82" s="41">
        <f>'[9]top 10 recipients 09'!L84</f>
        <v>0.4947802111864161</v>
      </c>
      <c r="H82" s="41">
        <f>'[9]top 10 recipients 09'!M84</f>
        <v>0.30659359719486745</v>
      </c>
      <c r="I82" s="41">
        <f>'[9]top 10 recipients 09'!N84</f>
        <v>0.004328017142406868</v>
      </c>
      <c r="J82" s="41">
        <f>'[9]top 10 recipients 09'!O84</f>
        <v>1.2300378858122574</v>
      </c>
      <c r="K82" s="41">
        <f>'[9]top 10 recipients 09'!P84</f>
        <v>0.08339323157019239</v>
      </c>
      <c r="L82" s="78">
        <f>'[9]top 10 recipients 09'!Q84</f>
        <v>0.46853251624085374</v>
      </c>
    </row>
    <row r="83" spans="1:12" ht="12.75" customHeight="1">
      <c r="A83" s="7" t="s">
        <v>54</v>
      </c>
      <c r="B83" s="37">
        <f>'[7]top 10 recipients'!B87</f>
      </c>
      <c r="C83" s="41">
        <f>'[9]top 10 recipients 09'!H85</f>
        <v>7.416849191088469</v>
      </c>
      <c r="D83" s="41">
        <f>'[9]top 10 recipients 09'!I85</f>
        <v>8.075099539676673</v>
      </c>
      <c r="E83" s="41">
        <f>'[9]top 10 recipients 09'!J85</f>
        <v>4.756219369043242</v>
      </c>
      <c r="F83" s="41">
        <f>'[9]top 10 recipients 09'!K85</f>
        <v>4.272605758822646</v>
      </c>
      <c r="G83" s="41">
        <f>'[9]top 10 recipients 09'!L85</f>
        <v>3.876681360348893</v>
      </c>
      <c r="H83" s="41">
        <f>'[9]top 10 recipients 09'!M85</f>
        <v>3.9877370835669934</v>
      </c>
      <c r="I83" s="41">
        <f>'[9]top 10 recipients 09'!N85</f>
        <v>2.376864000885532</v>
      </c>
      <c r="J83" s="41">
        <f>'[9]top 10 recipients 09'!O85</f>
        <v>2.3475783768927796</v>
      </c>
      <c r="K83" s="41">
        <f>'[9]top 10 recipients 09'!P85</f>
        <v>1.9934216278226402</v>
      </c>
      <c r="L83" s="78">
        <f>'[9]top 10 recipients 09'!Q85</f>
        <v>0.37015080176472076</v>
      </c>
    </row>
    <row r="84" spans="1:12" ht="12.75" customHeight="1">
      <c r="A84" s="7" t="s">
        <v>100</v>
      </c>
      <c r="B84" s="37">
        <f>'[7]top 10 recipients'!B88</f>
      </c>
      <c r="C84" s="41">
        <f>'[9]top 10 recipients 09'!H86</f>
        <v>19.057894476991834</v>
      </c>
      <c r="D84" s="41">
        <f>'[9]top 10 recipients 09'!I86</f>
        <v>17.298867896380386</v>
      </c>
      <c r="E84" s="41">
        <f>'[9]top 10 recipients 09'!J86</f>
        <v>27.71243888556325</v>
      </c>
      <c r="F84" s="41">
        <f>'[9]top 10 recipients 09'!K86</f>
        <v>16.500395034212662</v>
      </c>
      <c r="G84" s="41">
        <f>'[9]top 10 recipients 09'!L86</f>
        <v>15.232001292743105</v>
      </c>
      <c r="H84" s="41">
        <f>'[9]top 10 recipients 09'!M86</f>
        <v>14.536573152748238</v>
      </c>
      <c r="I84" s="41">
        <f>'[9]top 10 recipients 09'!N86</f>
        <v>10.424340647392523</v>
      </c>
      <c r="J84" s="41">
        <f>'[9]top 10 recipients 09'!O86</f>
        <v>3.2765498192315743</v>
      </c>
      <c r="K84" s="41">
        <f>'[9]top 10 recipients 09'!P86</f>
        <v>1.3711759897799056</v>
      </c>
      <c r="L84" s="78">
        <f>'[9]top 10 recipients 09'!Q86</f>
        <v>0.36982697823700067</v>
      </c>
    </row>
    <row r="85" spans="1:12" ht="12.75" customHeight="1">
      <c r="A85" s="7" t="s">
        <v>51</v>
      </c>
      <c r="B85" s="37">
        <f>'[7]top 10 recipients'!B89</f>
      </c>
      <c r="C85" s="41">
        <f>'[9]top 10 recipients 09'!H87</f>
        <v>0.1077301288180394</v>
      </c>
      <c r="D85" s="41">
        <f>'[9]top 10 recipients 09'!I87</f>
        <v>0.12957307383137534</v>
      </c>
      <c r="E85" s="41">
        <f>'[9]top 10 recipients 09'!J87</f>
        <v>0.36575495456830354</v>
      </c>
      <c r="F85" s="41">
        <f>'[9]top 10 recipients 09'!K87</f>
        <v>0.4946476182742819</v>
      </c>
      <c r="G85" s="41">
        <f>'[9]top 10 recipients 09'!L87</f>
        <v>0.22090077837073196</v>
      </c>
      <c r="H85" s="41">
        <f>'[9]top 10 recipients 09'!M87</f>
        <v>0.41712618834678816</v>
      </c>
      <c r="I85" s="41">
        <f>'[9]top 10 recipients 09'!N87</f>
        <v>0.2442192363640642</v>
      </c>
      <c r="J85" s="41">
        <f>'[9]top 10 recipients 09'!O87</f>
        <v>0.10148283016697456</v>
      </c>
      <c r="K85" s="41">
        <f>'[9]top 10 recipients 09'!P87</f>
        <v>1.4469339530313008</v>
      </c>
      <c r="L85" s="78">
        <f>'[9]top 10 recipients 09'!Q87</f>
        <v>0.36769796957997036</v>
      </c>
    </row>
    <row r="86" spans="1:12" ht="12.75" customHeight="1">
      <c r="A86" s="7" t="s">
        <v>4</v>
      </c>
      <c r="B86" s="37">
        <f>'[7]top 10 recipients'!B90</f>
      </c>
      <c r="C86" s="41">
        <f>'[9]top 10 recipients 09'!H88</f>
        <v>0.05</v>
      </c>
      <c r="D86" s="41">
        <f>'[9]top 10 recipients 09'!I88</f>
        <v>0.17927349633317513</v>
      </c>
      <c r="E86" s="41">
        <f>'[9]top 10 recipients 09'!J88</f>
        <v>0.6471957292025964</v>
      </c>
      <c r="F86" s="41">
        <f>'[9]top 10 recipients 09'!K88</f>
        <v>0.4405497914559114</v>
      </c>
      <c r="G86" s="41">
        <f>'[9]top 10 recipients 09'!L88</f>
        <v>0.3868329402318462</v>
      </c>
      <c r="H86" s="41">
        <f>'[9]top 10 recipients 09'!M88</f>
        <v>0.0270969706195768</v>
      </c>
      <c r="I86" s="41">
        <f>'[9]top 10 recipients 09'!N88</f>
        <v>0.016559723593287265</v>
      </c>
      <c r="J86" s="41">
        <f>'[9]top 10 recipients 09'!O88</f>
        <v>0.02693569340695031</v>
      </c>
      <c r="K86" s="41">
        <f>'[9]top 10 recipients 09'!P88</f>
        <v>0.47574839806460045</v>
      </c>
      <c r="L86" s="78">
        <f>'[9]top 10 recipients 09'!Q88</f>
        <v>0.3332015118639322</v>
      </c>
    </row>
    <row r="87" spans="1:12" ht="12.75" customHeight="1">
      <c r="A87" s="7" t="s">
        <v>172</v>
      </c>
      <c r="B87" s="37">
        <f>'[7]top 10 recipients'!B91</f>
      </c>
      <c r="C87" s="41">
        <f>'[9]top 10 recipients 09'!H89</f>
        <v>0.13592904492918936</v>
      </c>
      <c r="D87" s="41">
        <f>'[9]top 10 recipients 09'!I89</f>
        <v>0.2400318888401372</v>
      </c>
      <c r="E87" s="41">
        <f>'[9]top 10 recipients 09'!J89</f>
        <v>0.36176551378131766</v>
      </c>
      <c r="F87" s="41">
        <f>'[9]top 10 recipients 09'!K89</f>
        <v>0.0762478855370736</v>
      </c>
      <c r="G87" s="41">
        <f>'[9]top 10 recipients 09'!L89</f>
        <v>0.04663902044153281</v>
      </c>
      <c r="H87" s="41">
        <f>'[9]top 10 recipients 09'!M89</f>
        <v>0</v>
      </c>
      <c r="I87" s="41">
        <f>'[9]top 10 recipients 09'!N89</f>
        <v>0</v>
      </c>
      <c r="J87" s="41">
        <f>'[9]top 10 recipients 09'!O89</f>
        <v>0.43469830009704286</v>
      </c>
      <c r="K87" s="41">
        <f>'[9]top 10 recipients 09'!P89</f>
        <v>0.431934173773817</v>
      </c>
      <c r="L87" s="78">
        <f>'[9]top 10 recipients 09'!Q89</f>
        <v>0.3274466282430232</v>
      </c>
    </row>
    <row r="88" spans="1:12" ht="12.75" customHeight="1">
      <c r="A88" s="7" t="s">
        <v>74</v>
      </c>
      <c r="B88" s="37">
        <f>'[7]top 10 recipients'!B92</f>
      </c>
      <c r="C88" s="41">
        <f>'[9]top 10 recipients 09'!H90</f>
        <v>0.6242247818499127</v>
      </c>
      <c r="D88" s="41">
        <f>'[9]top 10 recipients 09'!I90</f>
        <v>0.8638005546846738</v>
      </c>
      <c r="E88" s="41">
        <f>'[9]top 10 recipients 09'!J90</f>
        <v>0.79</v>
      </c>
      <c r="F88" s="41">
        <f>'[9]top 10 recipients 09'!K90</f>
        <v>0.57</v>
      </c>
      <c r="G88" s="41">
        <f>'[9]top 10 recipients 09'!L90</f>
        <v>0.38</v>
      </c>
      <c r="H88" s="41">
        <f>'[9]top 10 recipients 09'!M90</f>
        <v>0.6150804132598339</v>
      </c>
      <c r="I88" s="41">
        <f>'[9]top 10 recipients 09'!N90</f>
        <v>0.02343725790971953</v>
      </c>
      <c r="J88" s="41">
        <f>'[9]top 10 recipients 09'!O90</f>
        <v>0.5105703201458065</v>
      </c>
      <c r="K88" s="41">
        <f>'[9]top 10 recipients 09'!P90</f>
        <v>0.4347900661513123</v>
      </c>
      <c r="L88" s="78">
        <f>'[9]top 10 recipients 09'!Q90</f>
        <v>0.3193098097590579</v>
      </c>
    </row>
    <row r="89" spans="1:12" ht="12.75" customHeight="1">
      <c r="A89" s="7" t="s">
        <v>171</v>
      </c>
      <c r="B89" s="37">
        <f>'[7]top 10 recipients'!B93</f>
      </c>
      <c r="C89" s="41">
        <f>'[9]top 10 recipients 09'!H91</f>
        <v>0</v>
      </c>
      <c r="D89" s="41">
        <f>'[9]top 10 recipients 09'!I91</f>
        <v>0.004359459785361148</v>
      </c>
      <c r="E89" s="41">
        <f>'[9]top 10 recipients 09'!J91</f>
        <v>0.03688078782129466</v>
      </c>
      <c r="F89" s="41">
        <f>'[9]top 10 recipients 09'!K91</f>
        <v>0.006104502248278218</v>
      </c>
      <c r="G89" s="41">
        <f>'[9]top 10 recipients 09'!L91</f>
        <v>0.014958598885933658</v>
      </c>
      <c r="H89" s="41">
        <f>'[9]top 10 recipients 09'!M91</f>
        <v>0.007741991605593372</v>
      </c>
      <c r="I89" s="41">
        <f>'[9]top 10 recipients 09'!N91</f>
        <v>0.021874310956754475</v>
      </c>
      <c r="J89" s="41">
        <f>'[9]top 10 recipients 09'!O91</f>
        <v>0.03229912462299436</v>
      </c>
      <c r="K89" s="41">
        <f>'[9]top 10 recipients 09'!P91</f>
        <v>0.16215556127397507</v>
      </c>
      <c r="L89" s="78">
        <f>'[9]top 10 recipients 09'!Q91</f>
        <v>0.27427367177497364</v>
      </c>
    </row>
    <row r="90" spans="1:12" ht="12.75" customHeight="1">
      <c r="A90" s="7" t="s">
        <v>156</v>
      </c>
      <c r="B90" s="37">
        <f>'[7]top 10 recipients'!B94</f>
      </c>
      <c r="C90" s="41">
        <f>'[9]top 10 recipients 09'!H92</f>
        <v>0</v>
      </c>
      <c r="D90" s="41">
        <f>'[9]top 10 recipients 09'!I92</f>
        <v>0</v>
      </c>
      <c r="E90" s="41">
        <f>'[9]top 10 recipients 09'!J92</f>
        <v>0</v>
      </c>
      <c r="F90" s="41">
        <f>'[9]top 10 recipients 09'!K92</f>
        <v>0</v>
      </c>
      <c r="G90" s="41">
        <f>'[9]top 10 recipients 09'!L92</f>
        <v>0</v>
      </c>
      <c r="H90" s="41">
        <f>'[9]top 10 recipients 09'!M92</f>
        <v>0</v>
      </c>
      <c r="I90" s="41">
        <f>'[9]top 10 recipients 09'!N92</f>
        <v>0</v>
      </c>
      <c r="J90" s="41">
        <f>'[9]top 10 recipients 09'!O92</f>
        <v>0</v>
      </c>
      <c r="K90" s="41">
        <f>'[9]top 10 recipients 09'!P92</f>
        <v>0.0256594558677515</v>
      </c>
      <c r="L90" s="78">
        <f>'[9]top 10 recipients 09'!Q92</f>
        <v>0.2681312893124873</v>
      </c>
    </row>
    <row r="91" spans="1:12" ht="12.75" customHeight="1">
      <c r="A91" s="7" t="s">
        <v>72</v>
      </c>
      <c r="B91" s="37">
        <f>'[7]top 10 recipients'!B95</f>
      </c>
      <c r="C91" s="41">
        <f>'[9]top 10 recipients 09'!H93</f>
        <v>0.13809354275741711</v>
      </c>
      <c r="D91" s="41">
        <f>'[9]top 10 recipients 09'!I93</f>
        <v>0.22606258290124204</v>
      </c>
      <c r="E91" s="41">
        <f>'[9]top 10 recipients 09'!J93</f>
        <v>0.04804264353796811</v>
      </c>
      <c r="F91" s="41">
        <f>'[9]top 10 recipients 09'!K93</f>
        <v>0.13094484603563095</v>
      </c>
      <c r="G91" s="41">
        <f>'[9]top 10 recipients 09'!L93</f>
        <v>0.12964972148341447</v>
      </c>
      <c r="H91" s="41">
        <f>'[9]top 10 recipients 09'!M93</f>
        <v>0.018352860127242607</v>
      </c>
      <c r="I91" s="41">
        <f>'[9]top 10 recipients 09'!N93</f>
        <v>0.05343177580344412</v>
      </c>
      <c r="J91" s="41">
        <f>'[9]top 10 recipients 09'!O93</f>
        <v>0.030558622929522574</v>
      </c>
      <c r="K91" s="41">
        <f>'[9]top 10 recipients 09'!P93</f>
        <v>0.2774565188962992</v>
      </c>
      <c r="L91" s="78">
        <f>'[9]top 10 recipients 09'!Q93</f>
        <v>0.25133687968082874</v>
      </c>
    </row>
    <row r="92" spans="1:12" ht="12.75" customHeight="1">
      <c r="A92" s="7" t="s">
        <v>200</v>
      </c>
      <c r="B92" s="37">
        <f>'[7]top 10 recipients'!B96</f>
      </c>
      <c r="C92" s="41">
        <f>'[9]top 10 recipients 09'!H94</f>
        <v>5.012995027988275</v>
      </c>
      <c r="D92" s="41">
        <f>'[9]top 10 recipients 09'!I94</f>
        <v>0.6188397627884381</v>
      </c>
      <c r="E92" s="41">
        <f>'[9]top 10 recipients 09'!J94</f>
        <v>0.18643907744309868</v>
      </c>
      <c r="F92" s="41">
        <f>'[9]top 10 recipients 09'!K94</f>
        <v>-0.0285946988679786</v>
      </c>
      <c r="G92" s="41">
        <f>'[9]top 10 recipients 09'!L94</f>
        <v>1.0598431883011312</v>
      </c>
      <c r="H92" s="41">
        <f>'[9]top 10 recipients 09'!M94</f>
        <v>3.7821545659677698</v>
      </c>
      <c r="I92" s="41">
        <f>'[9]top 10 recipients 09'!N94</f>
        <v>2.3847374454661843</v>
      </c>
      <c r="J92" s="41">
        <f>'[9]top 10 recipients 09'!O94</f>
        <v>2.964246522632434</v>
      </c>
      <c r="K92" s="41">
        <f>'[9]top 10 recipients 09'!P94</f>
        <v>0.42979588578483763</v>
      </c>
      <c r="L92" s="78">
        <f>'[9]top 10 recipients 09'!Q94</f>
        <v>0.24258437078524114</v>
      </c>
    </row>
    <row r="93" spans="1:12" ht="12.75" customHeight="1">
      <c r="A93" s="7" t="s">
        <v>103</v>
      </c>
      <c r="B93" s="37">
        <f>'[7]top 10 recipients'!B97</f>
      </c>
      <c r="C93" s="41">
        <f>'[9]top 10 recipients 09'!H95</f>
        <v>0.018638743455497382</v>
      </c>
      <c r="D93" s="41">
        <f>'[9]top 10 recipients 09'!I95</f>
        <v>0.016208247919932472</v>
      </c>
      <c r="E93" s="41">
        <f>'[9]top 10 recipients 09'!J95</f>
        <v>0.24499028775353482</v>
      </c>
      <c r="F93" s="41">
        <f>'[9]top 10 recipients 09'!K95</f>
        <v>0.4213675332958148</v>
      </c>
      <c r="G93" s="41">
        <f>'[9]top 10 recipients 09'!L95</f>
        <v>0.02649709440107207</v>
      </c>
      <c r="H93" s="41">
        <f>'[9]top 10 recipients 09'!M95</f>
        <v>0.208624383763376</v>
      </c>
      <c r="I93" s="41">
        <f>'[9]top 10 recipients 09'!N95</f>
        <v>0</v>
      </c>
      <c r="J93" s="41">
        <f>'[9]top 10 recipients 09'!O95</f>
        <v>0.09808453776401413</v>
      </c>
      <c r="K93" s="41">
        <f>'[9]top 10 recipients 09'!P95</f>
        <v>0</v>
      </c>
      <c r="L93" s="78">
        <f>'[9]top 10 recipients 09'!Q95</f>
        <v>0.2151399410068405</v>
      </c>
    </row>
    <row r="94" spans="1:12" ht="12.75" customHeight="1">
      <c r="A94" s="7" t="s">
        <v>129</v>
      </c>
      <c r="B94" s="37">
        <f>'[7]top 10 recipients'!B98</f>
      </c>
      <c r="C94" s="41">
        <f>'[9]top 10 recipients 09'!H96</f>
        <v>0.02</v>
      </c>
      <c r="D94" s="41">
        <f>'[9]top 10 recipients 09'!I96</f>
        <v>0</v>
      </c>
      <c r="E94" s="41">
        <f>'[9]top 10 recipients 09'!J96</f>
        <v>0</v>
      </c>
      <c r="F94" s="41">
        <f>'[9]top 10 recipients 09'!K96</f>
        <v>0</v>
      </c>
      <c r="G94" s="41">
        <f>'[9]top 10 recipients 09'!L96</f>
        <v>0</v>
      </c>
      <c r="H94" s="41">
        <f>'[9]top 10 recipients 09'!M96</f>
        <v>0</v>
      </c>
      <c r="I94" s="41">
        <f>'[9]top 10 recipients 09'!N96</f>
        <v>0</v>
      </c>
      <c r="J94" s="41">
        <f>'[9]top 10 recipients 09'!O96</f>
        <v>0</v>
      </c>
      <c r="K94" s="41">
        <f>'[9]top 10 recipients 09'!P96</f>
        <v>0.40199814192810684</v>
      </c>
      <c r="L94" s="78">
        <f>'[9]top 10 recipients 09'!Q96</f>
        <v>0.20338299890871003</v>
      </c>
    </row>
    <row r="95" spans="1:12" ht="12.75" customHeight="1">
      <c r="A95" s="7" t="s">
        <v>140</v>
      </c>
      <c r="B95" s="37">
        <f>'[7]top 10 recipients'!B99</f>
      </c>
      <c r="C95" s="41">
        <f>'[9]top 10 recipients 09'!H97</f>
        <v>0.7527578917867522</v>
      </c>
      <c r="D95" s="41">
        <f>'[9]top 10 recipients 09'!I97</f>
        <v>1.3609340845313194</v>
      </c>
      <c r="E95" s="41">
        <f>'[9]top 10 recipients 09'!J97</f>
        <v>1.7041145152845834</v>
      </c>
      <c r="F95" s="41">
        <f>'[9]top 10 recipients 09'!K97</f>
        <v>0.7045775221424542</v>
      </c>
      <c r="G95" s="41">
        <f>'[9]top 10 recipients 09'!L97</f>
        <v>5.276105125576423</v>
      </c>
      <c r="H95" s="41">
        <f>'[9]top 10 recipients 09'!M97</f>
        <v>4.940257685321551</v>
      </c>
      <c r="I95" s="41">
        <f>'[9]top 10 recipients 09'!N97</f>
        <v>2.299641315657487</v>
      </c>
      <c r="J95" s="41">
        <f>'[9]top 10 recipients 09'!O97</f>
        <v>1.7836258519479955</v>
      </c>
      <c r="K95" s="41">
        <f>'[9]top 10 recipients 09'!P97</f>
        <v>1.2710336488108511</v>
      </c>
      <c r="L95" s="78">
        <f>'[9]top 10 recipients 09'!Q97</f>
        <v>0.16915291246423192</v>
      </c>
    </row>
    <row r="96" spans="1:12" ht="12.75" customHeight="1">
      <c r="A96" s="7" t="s">
        <v>115</v>
      </c>
      <c r="B96" s="37">
        <f>'[7]top 10 recipients'!B100</f>
      </c>
      <c r="C96" s="41">
        <f>'[9]top 10 recipients 09'!H98</f>
        <v>0.18111533324625118</v>
      </c>
      <c r="D96" s="41">
        <f>'[9]top 10 recipients 09'!I98</f>
        <v>7.951183113631287</v>
      </c>
      <c r="E96" s="41">
        <f>'[9]top 10 recipients 09'!J98</f>
        <v>0.3764786942157795</v>
      </c>
      <c r="F96" s="41">
        <f>'[9]top 10 recipients 09'!K98</f>
        <v>0.4314292778710148</v>
      </c>
      <c r="G96" s="41">
        <f>'[9]top 10 recipients 09'!L98</f>
        <v>0.3408977263533955</v>
      </c>
      <c r="H96" s="41">
        <f>'[9]top 10 recipients 09'!M98</f>
        <v>0.1942293780263416</v>
      </c>
      <c r="I96" s="41">
        <f>'[9]top 10 recipients 09'!N98</f>
        <v>0.29157189199932404</v>
      </c>
      <c r="J96" s="41">
        <f>'[9]top 10 recipients 09'!O98</f>
        <v>0.005355634946411173</v>
      </c>
      <c r="K96" s="41">
        <f>'[9]top 10 recipients 09'!P98</f>
        <v>0.7375122288803956</v>
      </c>
      <c r="L96" s="78">
        <f>'[9]top 10 recipients 09'!Q98</f>
        <v>0.16435695529304056</v>
      </c>
    </row>
    <row r="97" spans="1:12" ht="12.75" customHeight="1">
      <c r="A97" s="7" t="s">
        <v>160</v>
      </c>
      <c r="B97" s="37">
        <f>'[7]top 10 recipients'!B101</f>
      </c>
      <c r="C97" s="41">
        <f>'[9]top 10 recipients 09'!H99</f>
        <v>0</v>
      </c>
      <c r="D97" s="41">
        <f>'[9]top 10 recipients 09'!I99</f>
        <v>0</v>
      </c>
      <c r="E97" s="41">
        <f>'[9]top 10 recipients 09'!J99</f>
        <v>0</v>
      </c>
      <c r="F97" s="41">
        <f>'[9]top 10 recipients 09'!K99</f>
        <v>0</v>
      </c>
      <c r="G97" s="41">
        <f>'[9]top 10 recipients 09'!L99</f>
        <v>0</v>
      </c>
      <c r="H97" s="41">
        <f>'[9]top 10 recipients 09'!M99</f>
        <v>0</v>
      </c>
      <c r="I97" s="41">
        <f>'[9]top 10 recipients 09'!N99</f>
        <v>0</v>
      </c>
      <c r="J97" s="41">
        <f>'[9]top 10 recipients 09'!O99</f>
        <v>0</v>
      </c>
      <c r="K97" s="41">
        <f>'[9]top 10 recipients 09'!P99</f>
        <v>0.03207431983468938</v>
      </c>
      <c r="L97" s="78">
        <f>'[9]top 10 recipients 09'!Q99</f>
        <v>0.16067256913788094</v>
      </c>
    </row>
    <row r="98" spans="1:12" ht="12.75" customHeight="1">
      <c r="A98" s="7" t="s">
        <v>46</v>
      </c>
      <c r="B98" s="37">
        <f>'[7]top 10 recipients'!B102</f>
      </c>
      <c r="C98" s="41">
        <f>'[9]top 10 recipients 09'!H100</f>
        <v>3.3519018386242525</v>
      </c>
      <c r="D98" s="41">
        <f>'[9]top 10 recipients 09'!I100</f>
        <v>4.942072430353352</v>
      </c>
      <c r="E98" s="41">
        <f>'[9]top 10 recipients 09'!J100</f>
        <v>1.1005908025100046</v>
      </c>
      <c r="F98" s="41">
        <f>'[9]top 10 recipients 09'!K100</f>
        <v>1.5240292554676043</v>
      </c>
      <c r="G98" s="41">
        <f>'[9]top 10 recipients 09'!L100</f>
        <v>1.6892993253463318</v>
      </c>
      <c r="H98" s="41">
        <f>'[9]top 10 recipients 09'!M100</f>
        <v>1.2147733425786515</v>
      </c>
      <c r="I98" s="41">
        <f>'[9]top 10 recipients 09'!N100</f>
        <v>0.13158558964125164</v>
      </c>
      <c r="J98" s="41">
        <f>'[9]top 10 recipients 09'!O100</f>
        <v>0.3988919603730742</v>
      </c>
      <c r="K98" s="41">
        <f>'[9]top 10 recipients 09'!P100</f>
        <v>0.39938105868969376</v>
      </c>
      <c r="L98" s="78">
        <f>'[9]top 10 recipients 09'!Q100</f>
        <v>0.16046320123769733</v>
      </c>
    </row>
    <row r="99" spans="1:12" ht="12.75" customHeight="1">
      <c r="A99" s="7" t="s">
        <v>14</v>
      </c>
      <c r="B99" s="37">
        <f>'[7]top 10 recipients'!B103</f>
      </c>
      <c r="C99" s="41">
        <f>'[9]top 10 recipients 09'!H101</f>
        <v>0.622544430727078</v>
      </c>
      <c r="D99" s="41">
        <f>'[9]top 10 recipients 09'!I101</f>
        <v>0.3325160499719669</v>
      </c>
      <c r="E99" s="41">
        <f>'[9]top 10 recipients 09'!J101</f>
        <v>0.2020780109365743</v>
      </c>
      <c r="F99" s="41">
        <f>'[9]top 10 recipients 09'!K101</f>
        <v>0.1415566846701104</v>
      </c>
      <c r="G99" s="41">
        <f>'[9]top 10 recipients 09'!L101</f>
        <v>0.23175057140463307</v>
      </c>
      <c r="H99" s="41">
        <f>'[9]top 10 recipients 09'!M101</f>
        <v>0.4470382112458865</v>
      </c>
      <c r="I99" s="41">
        <f>'[9]top 10 recipients 09'!N101</f>
        <v>0.5468728901393167</v>
      </c>
      <c r="J99" s="41">
        <f>'[9]top 10 recipients 09'!O101</f>
        <v>0.13155876737070438</v>
      </c>
      <c r="K99" s="41">
        <f>'[9]top 10 recipients 09'!P101</f>
        <v>0.21324657360072527</v>
      </c>
      <c r="L99" s="78">
        <f>'[9]top 10 recipients 09'!Q101</f>
        <v>0.14728553958530982</v>
      </c>
    </row>
    <row r="100" spans="1:12" ht="12.75" customHeight="1">
      <c r="A100" s="7" t="s">
        <v>32</v>
      </c>
      <c r="B100" s="37">
        <f>'[7]top 10 recipients'!B104</f>
      </c>
      <c r="C100" s="41">
        <f>'[9]top 10 recipients 09'!H102</f>
        <v>0</v>
      </c>
      <c r="D100" s="41">
        <f>'[9]top 10 recipients 09'!I102</f>
        <v>0</v>
      </c>
      <c r="E100" s="41">
        <f>'[9]top 10 recipients 09'!J102</f>
        <v>0</v>
      </c>
      <c r="F100" s="41">
        <f>'[9]top 10 recipients 09'!K102</f>
        <v>0</v>
      </c>
      <c r="G100" s="41">
        <f>'[9]top 10 recipients 09'!L102</f>
        <v>0</v>
      </c>
      <c r="H100" s="41">
        <f>'[9]top 10 recipients 09'!M102</f>
        <v>0</v>
      </c>
      <c r="I100" s="41">
        <f>'[9]top 10 recipients 09'!N102</f>
        <v>0</v>
      </c>
      <c r="J100" s="41">
        <f>'[9]top 10 recipients 09'!O102</f>
        <v>0</v>
      </c>
      <c r="K100" s="41">
        <f>'[9]top 10 recipients 09'!P102</f>
        <v>0</v>
      </c>
      <c r="L100" s="78">
        <f>'[9]top 10 recipients 09'!Q102</f>
        <v>0.14</v>
      </c>
    </row>
    <row r="101" spans="1:12" ht="12.75" customHeight="1">
      <c r="A101" s="7" t="s">
        <v>110</v>
      </c>
      <c r="B101" s="37">
        <f>'[7]top 10 recipients'!B105</f>
      </c>
      <c r="C101" s="41">
        <f>'[9]top 10 recipients 09'!H103</f>
        <v>0.14373339195096682</v>
      </c>
      <c r="D101" s="41">
        <f>'[9]top 10 recipients 09'!I103</f>
        <v>0.09592932398752219</v>
      </c>
      <c r="E101" s="41">
        <f>'[9]top 10 recipients 09'!J103</f>
        <v>0.3137175273549503</v>
      </c>
      <c r="F101" s="41">
        <f>'[9]top 10 recipients 09'!K103</f>
        <v>0.6712858779875356</v>
      </c>
      <c r="G101" s="41">
        <f>'[9]top 10 recipients 09'!L103</f>
        <v>0.2978447708239231</v>
      </c>
      <c r="H101" s="41">
        <f>'[9]top 10 recipients 09'!M103</f>
        <v>0.12245142944507151</v>
      </c>
      <c r="I101" s="41">
        <f>'[9]top 10 recipients 09'!N103</f>
        <v>0.08110283707974263</v>
      </c>
      <c r="J101" s="41">
        <f>'[9]top 10 recipients 09'!O103</f>
        <v>0</v>
      </c>
      <c r="K101" s="41">
        <f>'[9]top 10 recipients 09'!P103</f>
        <v>0.014968015922855045</v>
      </c>
      <c r="L101" s="78">
        <f>'[9]top 10 recipients 09'!Q103</f>
        <v>0.13583823404372194</v>
      </c>
    </row>
    <row r="102" spans="1:12" ht="12.75" customHeight="1">
      <c r="A102" s="7" t="s">
        <v>191</v>
      </c>
      <c r="B102" s="37">
        <f>'[7]top 10 recipients'!B106</f>
      </c>
      <c r="C102" s="41">
        <f>'[9]top 10 recipients 09'!H104</f>
        <v>0</v>
      </c>
      <c r="D102" s="41">
        <f>'[9]top 10 recipients 09'!I104</f>
        <v>0</v>
      </c>
      <c r="E102" s="41">
        <f>'[9]top 10 recipients 09'!J104</f>
        <v>0.02</v>
      </c>
      <c r="F102" s="41">
        <f>'[9]top 10 recipients 09'!K104</f>
        <v>0</v>
      </c>
      <c r="G102" s="41">
        <f>'[9]top 10 recipients 09'!L104</f>
        <v>0</v>
      </c>
      <c r="H102" s="41">
        <f>'[9]top 10 recipients 09'!M104</f>
        <v>0</v>
      </c>
      <c r="I102" s="41">
        <f>'[9]top 10 recipients 09'!N104</f>
        <v>0</v>
      </c>
      <c r="J102" s="41">
        <f>'[9]top 10 recipients 09'!O104</f>
        <v>0</v>
      </c>
      <c r="K102" s="41">
        <f>'[9]top 10 recipients 09'!P104</f>
        <v>0.0256594558677515</v>
      </c>
      <c r="L102" s="78">
        <f>'[9]top 10 recipients 09'!Q104</f>
        <v>0.12813128931248732</v>
      </c>
    </row>
    <row r="103" spans="1:12" ht="12.75" customHeight="1">
      <c r="A103" s="7" t="s">
        <v>189</v>
      </c>
      <c r="B103" s="37">
        <f>'[7]top 10 recipients'!B107</f>
      </c>
      <c r="C103" s="41">
        <f>'[9]top 10 recipients 09'!H105</f>
        <v>1.890001033691586</v>
      </c>
      <c r="D103" s="41">
        <f>'[9]top 10 recipients 09'!I105</f>
        <v>1.90737629235732</v>
      </c>
      <c r="E103" s="41">
        <f>'[9]top 10 recipients 09'!J105</f>
        <v>1.9428284186595322</v>
      </c>
      <c r="F103" s="41">
        <f>'[9]top 10 recipients 09'!K105</f>
        <v>1.2409557877893338</v>
      </c>
      <c r="G103" s="41">
        <f>'[9]top 10 recipients 09'!L105</f>
        <v>0.7746920705098777</v>
      </c>
      <c r="H103" s="41">
        <f>'[9]top 10 recipients 09'!M105</f>
        <v>0.7727062317494696</v>
      </c>
      <c r="I103" s="41">
        <f>'[9]top 10 recipients 09'!N105</f>
        <v>1.1373973794451404</v>
      </c>
      <c r="J103" s="41">
        <f>'[9]top 10 recipients 09'!O105</f>
        <v>1.4090987161264685</v>
      </c>
      <c r="K103" s="41">
        <f>'[9]top 10 recipients 09'!P105</f>
        <v>0.943231702727716</v>
      </c>
      <c r="L103" s="78">
        <f>'[9]top 10 recipients 09'!Q105</f>
        <v>0.12442988333766669</v>
      </c>
    </row>
    <row r="104" spans="1:12" ht="12.75" customHeight="1">
      <c r="A104" s="7" t="s">
        <v>57</v>
      </c>
      <c r="B104" s="37">
        <f>'[7]top 10 recipients'!B108</f>
      </c>
      <c r="C104" s="41">
        <f>'[9]top 10 recipients 09'!H106</f>
        <v>0.09375320147309428</v>
      </c>
      <c r="D104" s="41">
        <f>'[9]top 10 recipients 09'!I106</f>
        <v>0.07183113631915913</v>
      </c>
      <c r="E104" s="41">
        <f>'[9]top 10 recipients 09'!J106</f>
        <v>1.9678973266168358</v>
      </c>
      <c r="F104" s="41">
        <f>'[9]top 10 recipients 09'!K106</f>
        <v>1.1035980054576098</v>
      </c>
      <c r="G104" s="41">
        <f>'[9]top 10 recipients 09'!L106</f>
        <v>0.9756317396755427</v>
      </c>
      <c r="H104" s="41">
        <f>'[9]top 10 recipients 09'!M106</f>
        <v>2.450739443137866</v>
      </c>
      <c r="I104" s="41">
        <f>'[9]top 10 recipients 09'!N106</f>
        <v>1.4493763995621562</v>
      </c>
      <c r="J104" s="41">
        <f>'[9]top 10 recipients 09'!O106</f>
        <v>1.7044639932745533</v>
      </c>
      <c r="K104" s="41">
        <f>'[9]top 10 recipients 09'!P106</f>
        <v>0.5480285679007626</v>
      </c>
      <c r="L104" s="78">
        <f>'[9]top 10 recipients 09'!Q106</f>
        <v>0.11120914668980111</v>
      </c>
    </row>
    <row r="105" spans="1:12" ht="12.75" customHeight="1">
      <c r="A105" s="7" t="s">
        <v>8</v>
      </c>
      <c r="B105" s="37">
        <f>'[7]top 10 recipients'!B109</f>
      </c>
      <c r="C105" s="41">
        <f>'[9]top 10 recipients 09'!H107</f>
        <v>0.009319371727748691</v>
      </c>
      <c r="D105" s="41">
        <f>'[9]top 10 recipients 09'!I107</f>
        <v>0.014307970577595563</v>
      </c>
      <c r="E105" s="41">
        <f>'[9]top 10 recipients 09'!J107</f>
        <v>0.021502461941545828</v>
      </c>
      <c r="F105" s="41">
        <f>'[9]top 10 recipients 09'!K107</f>
        <v>0.015871705845523366</v>
      </c>
      <c r="G105" s="41">
        <f>'[9]top 10 recipients 09'!L107</f>
        <v>0.023268931600341245</v>
      </c>
      <c r="H105" s="41">
        <f>'[9]top 10 recipients 09'!M107</f>
        <v>0.014400104386403672</v>
      </c>
      <c r="I105" s="41">
        <f>'[9]top 10 recipients 09'!N107</f>
        <v>0.006071898650871998</v>
      </c>
      <c r="J105" s="41">
        <f>'[9]top 10 recipients 09'!O107</f>
        <v>0.03160098504348804</v>
      </c>
      <c r="K105" s="41">
        <f>'[9]top 10 recipients 09'!P107</f>
        <v>0.08789358922227908</v>
      </c>
      <c r="L105" s="78">
        <f>'[9]top 10 recipients 09'!Q107</f>
        <v>0.10940187989838138</v>
      </c>
    </row>
    <row r="106" spans="1:12" ht="12.75" customHeight="1">
      <c r="A106" s="7" t="s">
        <v>2</v>
      </c>
      <c r="B106" s="37">
        <f>'[7]top 10 recipients'!B110</f>
      </c>
      <c r="C106" s="41">
        <f>'[9]top 10 recipients 09'!H108</f>
        <v>0.09358618803448994</v>
      </c>
      <c r="D106" s="41">
        <f>'[9]top 10 recipients 09'!I108</f>
        <v>0.47291321993018215</v>
      </c>
      <c r="E106" s="41">
        <f>'[9]top 10 recipients 09'!J108</f>
        <v>0.13781543382145434</v>
      </c>
      <c r="F106" s="41">
        <f>'[9]top 10 recipients 09'!K108</f>
        <v>0</v>
      </c>
      <c r="G106" s="41">
        <f>'[9]top 10 recipients 09'!L108</f>
        <v>0</v>
      </c>
      <c r="H106" s="41">
        <f>'[9]top 10 recipients 09'!M108</f>
        <v>0</v>
      </c>
      <c r="I106" s="41">
        <f>'[9]top 10 recipients 09'!N108</f>
        <v>0.16230064284025755</v>
      </c>
      <c r="J106" s="41">
        <f>'[9]top 10 recipients 09'!O108</f>
        <v>0.0719374602209156</v>
      </c>
      <c r="K106" s="41">
        <f>'[9]top 10 recipients 09'!P108</f>
        <v>0.019244591900813627</v>
      </c>
      <c r="L106" s="78">
        <f>'[9]top 10 recipients 09'!Q108</f>
        <v>0.09152234950891952</v>
      </c>
    </row>
    <row r="107" spans="1:12" ht="12.75" customHeight="1">
      <c r="A107" s="7" t="s">
        <v>116</v>
      </c>
      <c r="B107" s="37">
        <f>'[7]top 10 recipients'!B111</f>
      </c>
      <c r="C107" s="41">
        <f>'[9]top 10 recipients 09'!H109</f>
        <v>0.06711294750259755</v>
      </c>
      <c r="D107" s="41">
        <f>'[9]top 10 recipients 09'!I109</f>
        <v>0.05468434893974695</v>
      </c>
      <c r="E107" s="41">
        <f>'[9]top 10 recipients 09'!J109</f>
        <v>0.27482609487374104</v>
      </c>
      <c r="F107" s="41">
        <f>'[9]top 10 recipients 09'!K109</f>
        <v>0.06527188706569387</v>
      </c>
      <c r="G107" s="41">
        <f>'[9]top 10 recipients 09'!L109</f>
        <v>0.03319597704798532</v>
      </c>
      <c r="H107" s="41">
        <f>'[9]top 10 recipients 09'!M109</f>
        <v>0.03024402775450561</v>
      </c>
      <c r="I107" s="41">
        <f>'[9]top 10 recipients 09'!N109</f>
        <v>0.585580965271432</v>
      </c>
      <c r="J107" s="41">
        <f>'[9]top 10 recipients 09'!O109</f>
        <v>0</v>
      </c>
      <c r="K107" s="41">
        <f>'[9]top 10 recipients 09'!P109</f>
        <v>0</v>
      </c>
      <c r="L107" s="78">
        <f>'[9]top 10 recipients 09'!Q109</f>
        <v>0.09076738603564326</v>
      </c>
    </row>
    <row r="108" spans="1:12" ht="12.75" customHeight="1">
      <c r="A108" s="7" t="s">
        <v>196</v>
      </c>
      <c r="B108" s="37">
        <f>'[7]top 10 recipients'!B112</f>
      </c>
      <c r="C108" s="41">
        <f>'[9]top 10 recipients 09'!H110</f>
        <v>0</v>
      </c>
      <c r="D108" s="41">
        <f>'[9]top 10 recipients 09'!I110</f>
        <v>0</v>
      </c>
      <c r="E108" s="41">
        <f>'[9]top 10 recipients 09'!J110</f>
        <v>0</v>
      </c>
      <c r="F108" s="41">
        <f>'[9]top 10 recipients 09'!K110</f>
        <v>0</v>
      </c>
      <c r="G108" s="41">
        <f>'[9]top 10 recipients 09'!L110</f>
        <v>0</v>
      </c>
      <c r="H108" s="41">
        <f>'[9]top 10 recipients 09'!M110</f>
        <v>0</v>
      </c>
      <c r="I108" s="41">
        <f>'[9]top 10 recipients 09'!N110</f>
        <v>0</v>
      </c>
      <c r="J108" s="41">
        <f>'[9]top 10 recipients 09'!O110</f>
        <v>0</v>
      </c>
      <c r="K108" s="41">
        <f>'[9]top 10 recipients 09'!P110</f>
        <v>0.014968015922855045</v>
      </c>
      <c r="L108" s="78">
        <f>'[9]top 10 recipients 09'!Q110</f>
        <v>0.07931936957439692</v>
      </c>
    </row>
    <row r="109" spans="1:12" ht="12.75" customHeight="1">
      <c r="A109" s="7" t="s">
        <v>64</v>
      </c>
      <c r="B109" s="37">
        <f>'[7]top 10 recipients'!B113</f>
      </c>
      <c r="C109" s="41">
        <f>'[9]top 10 recipients 09'!H111</f>
        <v>0.4883686997976838</v>
      </c>
      <c r="D109" s="41">
        <f>'[9]top 10 recipients 09'!I111</f>
        <v>1.6758775419289558</v>
      </c>
      <c r="E109" s="41">
        <f>'[9]top 10 recipients 09'!J111</f>
        <v>0.012609898933719336</v>
      </c>
      <c r="F109" s="41">
        <f>'[9]top 10 recipients 09'!K111</f>
        <v>0.25418902681711364</v>
      </c>
      <c r="G109" s="41">
        <f>'[9]top 10 recipients 09'!L111</f>
        <v>0.20876807560220634</v>
      </c>
      <c r="H109" s="41">
        <f>'[9]top 10 recipients 09'!M111</f>
        <v>0.2026491469056749</v>
      </c>
      <c r="I109" s="41">
        <f>'[9]top 10 recipients 09'!N111</f>
        <v>0.23154891711876746</v>
      </c>
      <c r="J109" s="41">
        <f>'[9]top 10 recipients 09'!O111</f>
        <v>0.11002199798492975</v>
      </c>
      <c r="K109" s="41">
        <f>'[9]top 10 recipients 09'!P111</f>
        <v>0.0019513534719497838</v>
      </c>
      <c r="L109" s="78">
        <f>'[9]top 10 recipients 09'!Q111</f>
        <v>0.07586687198152167</v>
      </c>
    </row>
    <row r="110" spans="1:12" ht="12.75" customHeight="1">
      <c r="A110" s="7" t="s">
        <v>132</v>
      </c>
      <c r="B110" s="37">
        <f>'[7]top 10 recipients'!B114</f>
      </c>
      <c r="C110" s="41">
        <f>'[9]top 10 recipients 09'!H112</f>
        <v>0</v>
      </c>
      <c r="D110" s="41">
        <f>'[9]top 10 recipients 09'!I112</f>
        <v>0</v>
      </c>
      <c r="E110" s="41">
        <f>'[9]top 10 recipients 09'!J112</f>
        <v>0</v>
      </c>
      <c r="F110" s="41">
        <f>'[9]top 10 recipients 09'!K112</f>
        <v>0.16109958291182275</v>
      </c>
      <c r="G110" s="41">
        <f>'[9]top 10 recipients 09'!L112</f>
        <v>0.026639020441532806</v>
      </c>
      <c r="H110" s="41">
        <f>'[9]top 10 recipients 09'!M112</f>
        <v>0</v>
      </c>
      <c r="I110" s="41">
        <f>'[9]top 10 recipients 09'!N112</f>
        <v>0</v>
      </c>
      <c r="J110" s="41">
        <f>'[9]top 10 recipients 09'!O112</f>
        <v>0</v>
      </c>
      <c r="K110" s="41">
        <f>'[9]top 10 recipients 09'!P112</f>
        <v>0</v>
      </c>
      <c r="L110" s="78">
        <f>'[9]top 10 recipients 09'!Q112</f>
        <v>0.0711840496180485</v>
      </c>
    </row>
    <row r="111" spans="1:12" ht="12.75" customHeight="1">
      <c r="A111" s="7" t="s">
        <v>150</v>
      </c>
      <c r="B111" s="37">
        <f>'[7]top 10 recipients'!B115</f>
      </c>
      <c r="C111" s="41">
        <f>'[9]top 10 recipients 09'!H113</f>
        <v>0.05156054150079567</v>
      </c>
      <c r="D111" s="41">
        <f>'[9]top 10 recipients 09'!I113</f>
        <v>0.13473649956391298</v>
      </c>
      <c r="E111" s="41">
        <f>'[9]top 10 recipients 09'!J113</f>
        <v>0.13848988866564982</v>
      </c>
      <c r="F111" s="41">
        <f>'[9]top 10 recipients 09'!K113</f>
        <v>0.11905056286477377</v>
      </c>
      <c r="G111" s="41">
        <f>'[9]top 10 recipients 09'!L113</f>
        <v>0.03201957545561954</v>
      </c>
      <c r="H111" s="41">
        <f>'[9]top 10 recipients 09'!M113</f>
        <v>0.05382308633739514</v>
      </c>
      <c r="I111" s="41">
        <f>'[9]top 10 recipients 09'!N113</f>
        <v>0.5349037512339585</v>
      </c>
      <c r="J111" s="41">
        <f>'[9]top 10 recipients 09'!O113</f>
        <v>0.1990181510593367</v>
      </c>
      <c r="K111" s="41">
        <f>'[9]top 10 recipients 09'!P113</f>
        <v>0.7978627465636103</v>
      </c>
      <c r="L111" s="78">
        <f>'[9]top 10 recipients 09'!Q113</f>
        <v>0.0700361619143583</v>
      </c>
    </row>
    <row r="112" spans="1:12" ht="12.75" customHeight="1">
      <c r="A112" s="7" t="s">
        <v>170</v>
      </c>
      <c r="B112" s="37">
        <f>'[7]top 10 recipients'!B116</f>
      </c>
      <c r="C112" s="41">
        <f>'[9]top 10 recipients 09'!H114</f>
        <v>0</v>
      </c>
      <c r="D112" s="41">
        <f>'[9]top 10 recipients 09'!I114</f>
        <v>0</v>
      </c>
      <c r="E112" s="41">
        <f>'[9]top 10 recipients 09'!J114</f>
        <v>0</v>
      </c>
      <c r="F112" s="41">
        <f>'[9]top 10 recipients 09'!K114</f>
        <v>0</v>
      </c>
      <c r="G112" s="41">
        <f>'[9]top 10 recipients 09'!L114</f>
        <v>0</v>
      </c>
      <c r="H112" s="41">
        <f>'[9]top 10 recipients 09'!M114</f>
        <v>0</v>
      </c>
      <c r="I112" s="41">
        <f>'[9]top 10 recipients 09'!N114</f>
        <v>0</v>
      </c>
      <c r="J112" s="41">
        <f>'[9]top 10 recipients 09'!O114</f>
        <v>0</v>
      </c>
      <c r="K112" s="41">
        <f>'[9]top 10 recipients 09'!P114</f>
        <v>0.01282972793387575</v>
      </c>
      <c r="L112" s="78">
        <f>'[9]top 10 recipients 09'!Q114</f>
        <v>0.06915021962896141</v>
      </c>
    </row>
    <row r="113" spans="1:12" ht="12.75" customHeight="1">
      <c r="A113" s="7" t="s">
        <v>71</v>
      </c>
      <c r="B113" s="37">
        <f>'[7]top 10 recipients'!B117</f>
      </c>
      <c r="C113" s="41">
        <f>'[9]top 10 recipients 09'!H115</f>
        <v>0</v>
      </c>
      <c r="D113" s="41">
        <f>'[9]top 10 recipients 09'!I115</f>
        <v>0</v>
      </c>
      <c r="E113" s="41">
        <f>'[9]top 10 recipients 09'!J115</f>
        <v>0</v>
      </c>
      <c r="F113" s="41">
        <f>'[9]top 10 recipients 09'!K115</f>
        <v>0</v>
      </c>
      <c r="G113" s="41">
        <f>'[9]top 10 recipients 09'!L115</f>
        <v>0</v>
      </c>
      <c r="H113" s="41">
        <f>'[9]top 10 recipients 09'!M115</f>
        <v>0</v>
      </c>
      <c r="I113" s="41">
        <f>'[9]top 10 recipients 09'!N115</f>
        <v>0</v>
      </c>
      <c r="J113" s="41">
        <f>'[9]top 10 recipients 09'!O115</f>
        <v>0.20752749748116217</v>
      </c>
      <c r="K113" s="41">
        <f>'[9]top 10 recipients 09'!P115</f>
        <v>0.04490404776856513</v>
      </c>
      <c r="L113" s="78">
        <f>'[9]top 10 recipients 09'!Q115</f>
        <v>0.06304872966170011</v>
      </c>
    </row>
    <row r="114" spans="1:12" ht="12.75" customHeight="1">
      <c r="A114" s="7" t="s">
        <v>39</v>
      </c>
      <c r="B114" s="37">
        <f>'[7]top 10 recipients'!B118</f>
      </c>
      <c r="C114" s="41">
        <f>'[9]top 10 recipients 09'!H116</f>
        <v>0</v>
      </c>
      <c r="D114" s="41">
        <f>'[9]top 10 recipients 09'!I116</f>
        <v>0</v>
      </c>
      <c r="E114" s="41">
        <f>'[9]top 10 recipients 09'!J116</f>
        <v>0</v>
      </c>
      <c r="F114" s="41">
        <f>'[9]top 10 recipients 09'!K116</f>
        <v>0</v>
      </c>
      <c r="G114" s="41">
        <f>'[9]top 10 recipients 09'!L116</f>
        <v>0</v>
      </c>
      <c r="H114" s="41">
        <f>'[9]top 10 recipients 09'!M116</f>
        <v>0.07167757649566145</v>
      </c>
      <c r="I114" s="41">
        <f>'[9]top 10 recipients 09'!N116</f>
        <v>0.028887517823845566</v>
      </c>
      <c r="J114" s="41">
        <f>'[9]top 10 recipients 09'!O116</f>
        <v>0.029613510880155895</v>
      </c>
      <c r="K114" s="41">
        <f>'[9]top 10 recipients 09'!P116</f>
        <v>0.03729253301948476</v>
      </c>
      <c r="L114" s="78">
        <f>'[9]top 10 recipients 09'!Q116</f>
        <v>0.06070595376823592</v>
      </c>
    </row>
    <row r="115" spans="1:12" ht="12.75" customHeight="1">
      <c r="A115" s="7" t="s">
        <v>164</v>
      </c>
      <c r="B115" s="37">
        <f>'[7]top 10 recipients'!B119</f>
      </c>
      <c r="C115" s="41">
        <f>'[9]top 10 recipients 09'!H117</f>
        <v>0</v>
      </c>
      <c r="D115" s="41">
        <f>'[9]top 10 recipients 09'!I117</f>
        <v>0</v>
      </c>
      <c r="E115" s="41">
        <f>'[9]top 10 recipients 09'!J117</f>
        <v>0</v>
      </c>
      <c r="F115" s="41">
        <f>'[9]top 10 recipients 09'!K117</f>
        <v>0</v>
      </c>
      <c r="G115" s="41">
        <f>'[9]top 10 recipients 09'!L117</f>
        <v>0</v>
      </c>
      <c r="H115" s="41">
        <f>'[9]top 10 recipients 09'!M117</f>
        <v>0</v>
      </c>
      <c r="I115" s="41">
        <f>'[9]top 10 recipients 09'!N117</f>
        <v>0</v>
      </c>
      <c r="J115" s="41">
        <f>'[9]top 10 recipients 09'!O117</f>
        <v>0</v>
      </c>
      <c r="K115" s="41">
        <f>'[9]top 10 recipients 09'!P117</f>
        <v>0.01069143994489646</v>
      </c>
      <c r="L115" s="78">
        <f>'[9]top 10 recipients 09'!Q117</f>
        <v>0.05898106968352591</v>
      </c>
    </row>
    <row r="116" spans="1:12" ht="12.75" customHeight="1">
      <c r="A116" s="7" t="s">
        <v>23</v>
      </c>
      <c r="B116" s="37">
        <f>'[7]top 10 recipients'!B120</f>
      </c>
      <c r="C116" s="41">
        <f>'[9]top 10 recipients 09'!H118</f>
        <v>0.007331239092495638</v>
      </c>
      <c r="D116" s="41">
        <f>'[9]top 10 recipients 09'!I118</f>
        <v>0.010507415892921741</v>
      </c>
      <c r="E116" s="41">
        <f>'[9]top 10 recipients 09'!J118</f>
        <v>0</v>
      </c>
      <c r="F116" s="41">
        <f>'[9]top 10 recipients 09'!K118</f>
        <v>0.04609368774546076</v>
      </c>
      <c r="G116" s="41">
        <f>'[9]top 10 recipients 09'!L118</f>
        <v>0</v>
      </c>
      <c r="H116" s="41">
        <f>'[9]top 10 recipients 09'!M118</f>
        <v>0.016413022203857947</v>
      </c>
      <c r="I116" s="41">
        <f>'[9]top 10 recipients 09'!N118</f>
        <v>0.005703904793243391</v>
      </c>
      <c r="J116" s="41">
        <f>'[9]top 10 recipients 09'!O118</f>
        <v>0.031031178954205915</v>
      </c>
      <c r="K116" s="41">
        <f>'[9]top 10 recipients 09'!P118</f>
        <v>0.19767333594873807</v>
      </c>
      <c r="L116" s="78">
        <f>'[9]top 10 recipients 09'!Q118</f>
        <v>0.0589353958143767</v>
      </c>
    </row>
    <row r="117" spans="1:12" ht="12.75" customHeight="1">
      <c r="A117" s="7" t="s">
        <v>161</v>
      </c>
      <c r="B117" s="37">
        <f>'[7]top 10 recipients'!B121</f>
      </c>
      <c r="C117" s="41">
        <f>'[9]top 10 recipients 09'!H119</f>
        <v>0.06341989528795812</v>
      </c>
      <c r="D117" s="41">
        <f>'[9]top 10 recipients 09'!I119</f>
        <v>0.44308074628575533</v>
      </c>
      <c r="E117" s="41">
        <f>'[9]top 10 recipients 09'!J119</f>
        <v>0.15834116599285508</v>
      </c>
      <c r="F117" s="41">
        <f>'[9]top 10 recipients 09'!K119</f>
        <v>0.022763959246399908</v>
      </c>
      <c r="G117" s="41">
        <f>'[9]top 10 recipients 09'!L119</f>
        <v>0.02699001354945551</v>
      </c>
      <c r="H117" s="41">
        <f>'[9]top 10 recipients 09'!M119</f>
        <v>0.01541939412391536</v>
      </c>
      <c r="I117" s="41">
        <f>'[9]top 10 recipients 09'!N119</f>
        <v>0.007175880223757815</v>
      </c>
      <c r="J117" s="41">
        <f>'[9]top 10 recipients 09'!O119</f>
        <v>0.755769212379406</v>
      </c>
      <c r="K117" s="41">
        <f>'[9]top 10 recipients 09'!P119</f>
        <v>0.3672844956241684</v>
      </c>
      <c r="L117" s="78">
        <f>'[9]top 10 recipients 09'!Q119</f>
        <v>0.057245973707019324</v>
      </c>
    </row>
    <row r="118" spans="1:12" ht="12.75" customHeight="1">
      <c r="A118" s="7" t="s">
        <v>52</v>
      </c>
      <c r="B118" s="37">
        <f>'[7]top 10 recipients'!B122</f>
      </c>
      <c r="C118" s="41">
        <f>'[9]top 10 recipients 09'!H120</f>
        <v>0.8256725532547111</v>
      </c>
      <c r="D118" s="41">
        <f>'[9]top 10 recipients 09'!I120</f>
        <v>0.16767698257588412</v>
      </c>
      <c r="E118" s="41">
        <f>'[9]top 10 recipients 09'!J120</f>
        <v>0.4582958927698081</v>
      </c>
      <c r="F118" s="41">
        <f>'[9]top 10 recipients 09'!K120</f>
        <v>0.46701632942567606</v>
      </c>
      <c r="G118" s="41">
        <f>'[9]top 10 recipients 09'!L120</f>
        <v>0.4858850448903551</v>
      </c>
      <c r="H118" s="41">
        <f>'[9]top 10 recipients 09'!M120</f>
        <v>1.1965280089108195</v>
      </c>
      <c r="I118" s="41">
        <f>'[9]top 10 recipients 09'!N120</f>
        <v>0.36370970752939197</v>
      </c>
      <c r="J118" s="41">
        <f>'[9]top 10 recipients 09'!O120</f>
        <v>0.2734972989936008</v>
      </c>
      <c r="K118" s="41">
        <f>'[9]top 10 recipients 09'!P120</f>
        <v>0.032739374918268595</v>
      </c>
      <c r="L118" s="78">
        <f>'[9]top 10 recipients 09'!Q120</f>
        <v>0.054935255826975574</v>
      </c>
    </row>
    <row r="119" spans="1:12" ht="12.75" customHeight="1">
      <c r="A119" s="7" t="s">
        <v>136</v>
      </c>
      <c r="B119" s="37">
        <f>'[7]top 10 recipients'!B123</f>
      </c>
      <c r="C119" s="41">
        <f>'[9]top 10 recipients 09'!H121</f>
        <v>0.14872078380307693</v>
      </c>
      <c r="D119" s="41">
        <f>'[9]top 10 recipients 09'!I121</f>
        <v>0.1485896729919865</v>
      </c>
      <c r="E119" s="41">
        <f>'[9]top 10 recipients 09'!J121</f>
        <v>0.17207429079928746</v>
      </c>
      <c r="F119" s="41">
        <f>'[9]top 10 recipients 09'!K121</f>
        <v>0.16210804445205076</v>
      </c>
      <c r="G119" s="41">
        <f>'[9]top 10 recipients 09'!L121</f>
        <v>0.1836302931095243</v>
      </c>
      <c r="H119" s="41">
        <f>'[9]top 10 recipients 09'!M121</f>
        <v>0.32523990334650543</v>
      </c>
      <c r="I119" s="41">
        <f>'[9]top 10 recipients 09'!N121</f>
        <v>0.611557729409717</v>
      </c>
      <c r="J119" s="41">
        <f>'[9]top 10 recipients 09'!O121</f>
        <v>0.9873455731219114</v>
      </c>
      <c r="K119" s="41">
        <f>'[9]top 10 recipients 09'!P121</f>
        <v>1.6301854929717765</v>
      </c>
      <c r="L119" s="78">
        <f>'[9]top 10 recipients 09'!Q121</f>
        <v>0.052268495835374816</v>
      </c>
    </row>
    <row r="120" spans="1:12" ht="12.75" customHeight="1">
      <c r="A120" s="7" t="s">
        <v>152</v>
      </c>
      <c r="B120" s="37">
        <f>'[7]top 10 recipients'!B124</f>
      </c>
      <c r="C120" s="41">
        <f>'[9]top 10 recipients 09'!H122</f>
        <v>0</v>
      </c>
      <c r="D120" s="41">
        <f>'[9]top 10 recipients 09'!I122</f>
        <v>0</v>
      </c>
      <c r="E120" s="41">
        <f>'[9]top 10 recipients 09'!J122</f>
        <v>0</v>
      </c>
      <c r="F120" s="41">
        <f>'[9]top 10 recipients 09'!K122</f>
        <v>0</v>
      </c>
      <c r="G120" s="41">
        <f>'[9]top 10 recipients 09'!L122</f>
        <v>0</v>
      </c>
      <c r="H120" s="41">
        <f>'[9]top 10 recipients 09'!M122</f>
        <v>0.1625538105389988</v>
      </c>
      <c r="I120" s="41">
        <f>'[9]top 10 recipients 09'!N122</f>
        <v>0.03208511356399177</v>
      </c>
      <c r="J120" s="41">
        <f>'[9]top 10 recipients 09'!O122</f>
        <v>0.15488307892172784</v>
      </c>
      <c r="K120" s="41">
        <f>'[9]top 10 recipients 09'!P122</f>
        <v>0.021681705243886486</v>
      </c>
      <c r="L120" s="78">
        <f>'[9]top 10 recipients 09'!Q122</f>
        <v>0.05120179183873451</v>
      </c>
    </row>
    <row r="121" spans="1:12" ht="12.75" customHeight="1">
      <c r="A121" s="7" t="s">
        <v>75</v>
      </c>
      <c r="B121" s="37">
        <f>'[7]top 10 recipients'!B125</f>
      </c>
      <c r="C121" s="41">
        <f>'[9]top 10 recipients 09'!H123</f>
        <v>0</v>
      </c>
      <c r="D121" s="41">
        <f>'[9]top 10 recipients 09'!I123</f>
        <v>0.05</v>
      </c>
      <c r="E121" s="41">
        <f>'[9]top 10 recipients 09'!J123</f>
        <v>0</v>
      </c>
      <c r="F121" s="41">
        <f>'[9]top 10 recipients 09'!K123</f>
        <v>0</v>
      </c>
      <c r="G121" s="41">
        <f>'[9]top 10 recipients 09'!L123</f>
        <v>0</v>
      </c>
      <c r="H121" s="41">
        <f>'[9]top 10 recipients 09'!M123</f>
        <v>0.06</v>
      </c>
      <c r="I121" s="41">
        <f>'[9]top 10 recipients 09'!N123</f>
        <v>0</v>
      </c>
      <c r="J121" s="41">
        <f>'[9]top 10 recipients 09'!O123</f>
        <v>0.05</v>
      </c>
      <c r="K121" s="41">
        <f>'[9]top 10 recipients 09'!P123</f>
        <v>0</v>
      </c>
      <c r="L121" s="78">
        <f>'[9]top 10 recipients 09'!Q123</f>
        <v>0.04677808974900331</v>
      </c>
    </row>
    <row r="122" spans="1:12" ht="12.75" customHeight="1">
      <c r="A122" s="7" t="s">
        <v>198</v>
      </c>
      <c r="B122" s="37">
        <f>'[7]top 10 recipients'!B126</f>
      </c>
      <c r="C122" s="41">
        <f>'[9]top 10 recipients 09'!H124</f>
        <v>0.017147643979057593</v>
      </c>
      <c r="D122" s="41">
        <f>'[9]top 10 recipients 09'!I124</f>
        <v>0.013637284456770772</v>
      </c>
      <c r="E122" s="41">
        <f>'[9]top 10 recipients 09'!J124</f>
        <v>0.11585038623119664</v>
      </c>
      <c r="F122" s="41">
        <f>'[9]top 10 recipients 09'!K124</f>
        <v>0.06749668956521203</v>
      </c>
      <c r="G122" s="41">
        <f>'[9]top 10 recipients 09'!L124</f>
        <v>0.04183490139529937</v>
      </c>
      <c r="H122" s="41">
        <f>'[9]top 10 recipients 09'!M124</f>
        <v>0.06205525909689322</v>
      </c>
      <c r="I122" s="41">
        <f>'[9]top 10 recipients 09'!N124</f>
        <v>0.0066238894373149065</v>
      </c>
      <c r="J122" s="41">
        <f>'[9]top 10 recipients 09'!O124</f>
        <v>0.1851778965836628</v>
      </c>
      <c r="K122" s="41">
        <f>'[9]top 10 recipients 09'!P124</f>
        <v>0.18947024534481088</v>
      </c>
      <c r="L122" s="78">
        <f>'[9]top 10 recipients 09'!Q124</f>
        <v>0.04607763975571658</v>
      </c>
    </row>
    <row r="123" spans="1:12" ht="12.75" customHeight="1">
      <c r="A123" s="7" t="s">
        <v>124</v>
      </c>
      <c r="B123" s="37">
        <f>'[7]top 10 recipients'!B127</f>
      </c>
      <c r="C123" s="41">
        <f>'[9]top 10 recipients 09'!H125</f>
        <v>6.70448764881674</v>
      </c>
      <c r="D123" s="41">
        <f>'[9]top 10 recipients 09'!I125</f>
        <v>5.127112625105511</v>
      </c>
      <c r="E123" s="41">
        <f>'[9]top 10 recipients 09'!J125</f>
        <v>3.2827569227989337</v>
      </c>
      <c r="F123" s="41">
        <f>'[9]top 10 recipients 09'!K125</f>
        <v>1.4880050088223575</v>
      </c>
      <c r="G123" s="41">
        <f>'[9]top 10 recipients 09'!L125</f>
        <v>3.2691699703919306</v>
      </c>
      <c r="H123" s="41">
        <f>'[9]top 10 recipients 09'!M125</f>
        <v>2.9127121333684167</v>
      </c>
      <c r="I123" s="41">
        <f>'[9]top 10 recipients 09'!N125</f>
        <v>1.6991836378206935</v>
      </c>
      <c r="J123" s="41">
        <f>'[9]top 10 recipients 09'!O125</f>
        <v>0.3594559922052615</v>
      </c>
      <c r="K123" s="41">
        <f>'[9]top 10 recipients 09'!P125</f>
        <v>0.04574839806460048</v>
      </c>
      <c r="L123" s="78">
        <f>'[9]top 10 recipients 09'!Q125</f>
        <v>0.04253447189752922</v>
      </c>
    </row>
    <row r="124" spans="1:12" ht="12.75" customHeight="1">
      <c r="A124" s="7" t="s">
        <v>19</v>
      </c>
      <c r="B124" s="37">
        <f>'[7]top 10 recipients'!B128</f>
      </c>
      <c r="C124" s="41">
        <f>'[9]top 10 recipients 09'!H126</f>
        <v>0</v>
      </c>
      <c r="D124" s="41">
        <f>'[9]top 10 recipients 09'!I126</f>
        <v>0</v>
      </c>
      <c r="E124" s="41">
        <f>'[9]top 10 recipients 09'!J126</f>
        <v>0.05646009846038068</v>
      </c>
      <c r="F124" s="41">
        <f>'[9]top 10 recipients 09'!K126</f>
        <v>0.0022425848687374584</v>
      </c>
      <c r="G124" s="41">
        <f>'[9]top 10 recipients 09'!L126</f>
        <v>0.3363902044153281</v>
      </c>
      <c r="H124" s="41">
        <f>'[9]top 10 recipients 09'!M126</f>
        <v>0.07500062975675535</v>
      </c>
      <c r="I124" s="41">
        <f>'[9]top 10 recipients 09'!N126</f>
        <v>0</v>
      </c>
      <c r="J124" s="41">
        <f>'[9]top 10 recipients 09'!O126</f>
        <v>0.07</v>
      </c>
      <c r="K124" s="41">
        <f>'[9]top 10 recipients 09'!P126</f>
        <v>0.027797743856730797</v>
      </c>
      <c r="L124" s="78">
        <f>'[9]top 10 recipients 09'!Q126</f>
        <v>0.03864276979265491</v>
      </c>
    </row>
    <row r="125" spans="1:12" ht="12.75" customHeight="1">
      <c r="A125" s="7" t="s">
        <v>112</v>
      </c>
      <c r="B125" s="37">
        <f>'[7]top 10 recipients'!B129</f>
      </c>
      <c r="C125" s="41">
        <f>'[9]top 10 recipients 09'!H127</f>
        <v>0.2057808027923211</v>
      </c>
      <c r="D125" s="41">
        <f>'[9]top 10 recipients 09'!I127</f>
        <v>0.028057036054503798</v>
      </c>
      <c r="E125" s="41">
        <f>'[9]top 10 recipients 09'!J127</f>
        <v>0.028260378551745943</v>
      </c>
      <c r="F125" s="41">
        <f>'[9]top 10 recipients 09'!K127</f>
        <v>0.02142125334395811</v>
      </c>
      <c r="G125" s="41">
        <f>'[9]top 10 recipients 09'!L127</f>
        <v>0.048015255683243836</v>
      </c>
      <c r="H125" s="41">
        <f>'[9]top 10 recipients 09'!M127</f>
        <v>0.010993628079942587</v>
      </c>
      <c r="I125" s="41">
        <f>'[9]top 10 recipients 09'!N127</f>
        <v>0.006255895579686301</v>
      </c>
      <c r="J125" s="41">
        <f>'[9]top 10 recipients 09'!O127</f>
        <v>0.01433419941539461</v>
      </c>
      <c r="K125" s="41">
        <f>'[9]top 10 recipients 09'!P127</f>
        <v>0.059490555352787786</v>
      </c>
      <c r="L125" s="78">
        <f>'[9]top 10 recipients 09'!Q127</f>
        <v>0.03710342586060314</v>
      </c>
    </row>
    <row r="126" spans="1:12" ht="12.75" customHeight="1">
      <c r="A126" s="7" t="s">
        <v>154</v>
      </c>
      <c r="B126" s="37">
        <f>'[7]top 10 recipients'!B130</f>
      </c>
      <c r="C126" s="41">
        <f>'[9]top 10 recipients 09'!H128</f>
        <v>1.0232868905556896</v>
      </c>
      <c r="D126" s="41">
        <f>'[9]top 10 recipients 09'!I128</f>
        <v>6.475671753044658</v>
      </c>
      <c r="E126" s="41">
        <f>'[9]top 10 recipients 09'!J128</f>
        <v>3.878627771006131</v>
      </c>
      <c r="F126" s="41">
        <f>'[9]top 10 recipients 09'!K128</f>
        <v>0.6875569432410104</v>
      </c>
      <c r="G126" s="41">
        <f>'[9]top 10 recipients 09'!L128</f>
        <v>0.4067034315433561</v>
      </c>
      <c r="H126" s="41">
        <f>'[9]top 10 recipients 09'!M128</f>
        <v>0.1279614205249766</v>
      </c>
      <c r="I126" s="41">
        <f>'[9]top 10 recipients 09'!N128</f>
        <v>0.017111714379730174</v>
      </c>
      <c r="J126" s="41">
        <f>'[9]top 10 recipients 09'!O128</f>
        <v>0.1837089964274115</v>
      </c>
      <c r="K126" s="41">
        <f>'[9]top 10 recipients 09'!P128</f>
        <v>0.036425264809729296</v>
      </c>
      <c r="L126" s="78">
        <f>'[9]top 10 recipients 09'!Q128</f>
        <v>0.03546790788829005</v>
      </c>
    </row>
    <row r="127" spans="1:12" ht="12.75" customHeight="1">
      <c r="A127" s="7" t="s">
        <v>184</v>
      </c>
      <c r="B127" s="37">
        <f>'[7]top 10 recipients'!B131</f>
      </c>
      <c r="C127" s="41">
        <f>'[9]top 10 recipients 09'!H129</f>
        <v>0</v>
      </c>
      <c r="D127" s="41">
        <f>'[9]top 10 recipients 09'!I129</f>
        <v>0</v>
      </c>
      <c r="E127" s="41">
        <f>'[9]top 10 recipients 09'!J129</f>
        <v>0</v>
      </c>
      <c r="F127" s="41">
        <f>'[9]top 10 recipients 09'!K129</f>
        <v>0</v>
      </c>
      <c r="G127" s="41">
        <f>'[9]top 10 recipients 09'!L129</f>
        <v>0.07581875048743952</v>
      </c>
      <c r="H127" s="41">
        <f>'[9]top 10 recipients 09'!M129</f>
        <v>0.016406387759290233</v>
      </c>
      <c r="I127" s="41">
        <f>'[9]top 10 recipients 09'!N129</f>
        <v>0</v>
      </c>
      <c r="J127" s="41">
        <f>'[9]top 10 recipients 09'!O129</f>
        <v>0</v>
      </c>
      <c r="K127" s="41">
        <f>'[9]top 10 recipients 09'!P129</f>
        <v>0</v>
      </c>
      <c r="L127" s="78">
        <f>'[9]top 10 recipients 09'!Q129</f>
        <v>0.030507449836306502</v>
      </c>
    </row>
    <row r="128" spans="1:12" ht="12.75" customHeight="1">
      <c r="A128" s="7" t="s">
        <v>192</v>
      </c>
      <c r="B128" s="37">
        <f>'[7]top 10 recipients'!B132</f>
      </c>
      <c r="C128" s="41">
        <f>'[9]top 10 recipients 09'!H130</f>
        <v>0</v>
      </c>
      <c r="D128" s="41">
        <f>'[9]top 10 recipients 09'!I130</f>
        <v>0</v>
      </c>
      <c r="E128" s="41">
        <f>'[9]top 10 recipients 09'!J130</f>
        <v>0</v>
      </c>
      <c r="F128" s="41">
        <f>'[9]top 10 recipients 09'!K130</f>
        <v>0</v>
      </c>
      <c r="G128" s="41">
        <f>'[9]top 10 recipients 09'!L130</f>
        <v>0</v>
      </c>
      <c r="H128" s="41">
        <f>'[9]top 10 recipients 09'!M130</f>
        <v>0</v>
      </c>
      <c r="I128" s="41">
        <f>'[9]top 10 recipients 09'!N130</f>
        <v>0</v>
      </c>
      <c r="J128" s="41">
        <f>'[9]top 10 recipients 09'!O130</f>
        <v>0</v>
      </c>
      <c r="K128" s="41">
        <f>'[9]top 10 recipients 09'!P130</f>
        <v>0.004276575977958584</v>
      </c>
      <c r="L128" s="78">
        <f>'[9]top 10 recipients 09'!Q130</f>
        <v>0.030507449836306502</v>
      </c>
    </row>
    <row r="129" spans="1:12" ht="12.75" customHeight="1">
      <c r="A129" s="7" t="s">
        <v>181</v>
      </c>
      <c r="B129" s="37">
        <f>'[7]top 10 recipients'!B133</f>
      </c>
      <c r="C129" s="41">
        <f>'[9]top 10 recipients 09'!H131</f>
        <v>0</v>
      </c>
      <c r="D129" s="41">
        <f>'[9]top 10 recipients 09'!I131</f>
        <v>0</v>
      </c>
      <c r="E129" s="41">
        <f>'[9]top 10 recipients 09'!J131</f>
        <v>0</v>
      </c>
      <c r="F129" s="41">
        <f>'[9]top 10 recipients 09'!K131</f>
        <v>0</v>
      </c>
      <c r="G129" s="41">
        <f>'[9]top 10 recipients 09'!L131</f>
        <v>0</v>
      </c>
      <c r="H129" s="41">
        <f>'[9]top 10 recipients 09'!M131</f>
        <v>0</v>
      </c>
      <c r="I129" s="41">
        <f>'[9]top 10 recipients 09'!N131</f>
        <v>0</v>
      </c>
      <c r="J129" s="41">
        <f>'[9]top 10 recipients 09'!O131</f>
        <v>0</v>
      </c>
      <c r="K129" s="41">
        <f>'[9]top 10 recipients 09'!P131</f>
        <v>0</v>
      </c>
      <c r="L129" s="78">
        <f>'[9]top 10 recipients 09'!Q131</f>
        <v>0.026439789858132307</v>
      </c>
    </row>
    <row r="130" spans="1:12" ht="12.75" customHeight="1">
      <c r="A130" s="7" t="s">
        <v>63</v>
      </c>
      <c r="B130" s="37">
        <f>'[7]top 10 recipients'!B134</f>
      </c>
      <c r="C130" s="41">
        <f>'[9]top 10 recipients 09'!H132</f>
        <v>0.5932828340652406</v>
      </c>
      <c r="D130" s="41">
        <f>'[9]top 10 recipients 09'!I132</f>
        <v>0.6802535525119044</v>
      </c>
      <c r="E130" s="41">
        <f>'[9]top 10 recipients 09'!J132</f>
        <v>1.0203415793228252</v>
      </c>
      <c r="F130" s="41">
        <f>'[9]top 10 recipients 09'!K132</f>
        <v>0.8579054093830301</v>
      </c>
      <c r="G130" s="41">
        <f>'[9]top 10 recipients 09'!L132</f>
        <v>0.5263490904939964</v>
      </c>
      <c r="H130" s="41">
        <f>'[9]top 10 recipients 09'!M132</f>
        <v>0.16451385933558504</v>
      </c>
      <c r="I130" s="41">
        <f>'[9]top 10 recipients 09'!N132</f>
        <v>0.13200452284340947</v>
      </c>
      <c r="J130" s="41">
        <f>'[9]top 10 recipients 09'!O132</f>
        <v>0.47228611332363657</v>
      </c>
      <c r="K130" s="41">
        <f>'[9]top 10 recipients 09'!P132</f>
        <v>0.06628692765835804</v>
      </c>
      <c r="L130" s="78">
        <f>'[9]top 10 recipients 09'!Q132</f>
        <v>0.025600895919367254</v>
      </c>
    </row>
    <row r="131" spans="1:12" ht="12.75" customHeight="1">
      <c r="A131" s="7" t="s">
        <v>44</v>
      </c>
      <c r="B131" s="37">
        <f>'[7]top 10 recipients'!B135</f>
      </c>
      <c r="C131" s="41">
        <f>'[9]top 10 recipients 09'!H133</f>
        <v>2.6570298578298637</v>
      </c>
      <c r="D131" s="41">
        <f>'[9]top 10 recipients 09'!I133</f>
        <v>1.4574486736187178</v>
      </c>
      <c r="E131" s="41">
        <f>'[9]top 10 recipients 09'!J133</f>
        <v>1.662148695397586</v>
      </c>
      <c r="F131" s="41">
        <f>'[9]top 10 recipients 09'!K133</f>
        <v>0.7450854800013285</v>
      </c>
      <c r="G131" s="41">
        <f>'[9]top 10 recipients 09'!L133</f>
        <v>0.5557680952562591</v>
      </c>
      <c r="H131" s="41">
        <f>'[9]top 10 recipients 09'!M133</f>
        <v>0.7475926266809263</v>
      </c>
      <c r="I131" s="41">
        <f>'[9]top 10 recipients 09'!N133</f>
        <v>0.3247750167917444</v>
      </c>
      <c r="J131" s="41">
        <f>'[9]top 10 recipients 09'!O133</f>
        <v>0.009136083143877883</v>
      </c>
      <c r="K131" s="41">
        <f>'[9]top 10 recipients 09'!P133</f>
        <v>0.10062403556950437</v>
      </c>
      <c r="L131" s="78">
        <f>'[9]top 10 recipients 09'!Q133</f>
        <v>0.02046993590848494</v>
      </c>
    </row>
    <row r="132" spans="1:12" ht="12.75" customHeight="1">
      <c r="A132" s="7" t="s">
        <v>123</v>
      </c>
      <c r="B132" s="37">
        <f>'[7]top 10 recipients'!B136</f>
      </c>
      <c r="C132" s="41">
        <f>'[9]top 10 recipients 09'!H134</f>
        <v>0</v>
      </c>
      <c r="D132" s="41">
        <f>'[9]top 10 recipients 09'!I134</f>
        <v>0</v>
      </c>
      <c r="E132" s="41">
        <f>'[9]top 10 recipients 09'!J134</f>
        <v>0</v>
      </c>
      <c r="F132" s="41">
        <f>'[9]top 10 recipients 09'!K134</f>
        <v>0</v>
      </c>
      <c r="G132" s="41">
        <f>'[9]top 10 recipients 09'!L134</f>
        <v>0</v>
      </c>
      <c r="H132" s="41">
        <f>'[9]top 10 recipients 09'!M134</f>
        <v>0</v>
      </c>
      <c r="I132" s="41">
        <f>'[9]top 10 recipients 09'!N134</f>
        <v>0</v>
      </c>
      <c r="J132" s="41">
        <f>'[9]top 10 recipients 09'!O134</f>
        <v>0</v>
      </c>
      <c r="K132" s="41">
        <f>'[9]top 10 recipients 09'!P134</f>
        <v>0.008553151955917168</v>
      </c>
      <c r="L132" s="78">
        <f>'[9]top 10 recipients 09'!Q134</f>
        <v>0.020338299890871006</v>
      </c>
    </row>
    <row r="133" spans="1:12" ht="12.75" customHeight="1">
      <c r="A133" s="7" t="s">
        <v>178</v>
      </c>
      <c r="B133" s="37">
        <f>'[7]top 10 recipients'!B137</f>
      </c>
      <c r="C133" s="41">
        <f>'[9]top 10 recipients 09'!H135</f>
        <v>0</v>
      </c>
      <c r="D133" s="41">
        <f>'[9]top 10 recipients 09'!I135</f>
        <v>0</v>
      </c>
      <c r="E133" s="41">
        <f>'[9]top 10 recipients 09'!J135</f>
        <v>0</v>
      </c>
      <c r="F133" s="41">
        <f>'[9]top 10 recipients 09'!K135</f>
        <v>0</v>
      </c>
      <c r="G133" s="41">
        <f>'[9]top 10 recipients 09'!L135</f>
        <v>0</v>
      </c>
      <c r="H133" s="41">
        <f>'[9]top 10 recipients 09'!M135</f>
        <v>0.1500012595135107</v>
      </c>
      <c r="I133" s="41">
        <f>'[9]top 10 recipients 09'!N135</f>
        <v>0</v>
      </c>
      <c r="J133" s="41">
        <f>'[9]top 10 recipients 09'!O135</f>
        <v>0.06559003726024658</v>
      </c>
      <c r="K133" s="41">
        <f>'[9]top 10 recipients 09'!P135</f>
        <v>0</v>
      </c>
      <c r="L133" s="78">
        <f>'[9]top 10 recipients 09'!Q135</f>
        <v>0.020338299890871006</v>
      </c>
    </row>
    <row r="134" spans="1:12" ht="12.75" customHeight="1">
      <c r="A134" s="7" t="s">
        <v>135</v>
      </c>
      <c r="B134" s="37">
        <f>'[7]top 10 recipients'!B138</f>
      </c>
      <c r="C134" s="41">
        <f>'[9]top 10 recipients 09'!H136</f>
        <v>0.12864236376600097</v>
      </c>
      <c r="D134" s="41">
        <f>'[9]top 10 recipients 09'!I136</f>
        <v>0.06847813614595011</v>
      </c>
      <c r="E134" s="41">
        <f>'[9]top 10 recipients 09'!J136</f>
        <v>0.13980145814252698</v>
      </c>
      <c r="F134" s="41">
        <f>'[9]top 10 recipients 09'!K136</f>
        <v>0.285802683434362</v>
      </c>
      <c r="G134" s="41">
        <f>'[9]top 10 recipients 09'!L136</f>
        <v>0.11120811483762416</v>
      </c>
      <c r="H134" s="41">
        <f>'[9]top 10 recipients 09'!M136</f>
        <v>0.15561986468458297</v>
      </c>
      <c r="I134" s="41">
        <f>'[9]top 10 recipients 09'!N136</f>
        <v>0.8931363931708015</v>
      </c>
      <c r="J134" s="41">
        <f>'[9]top 10 recipients 09'!O136</f>
        <v>0.0020477427736278015</v>
      </c>
      <c r="K134" s="41">
        <f>'[9]top 10 recipients 09'!P136</f>
        <v>0.0008672682097554595</v>
      </c>
      <c r="L134" s="78">
        <f>'[9]top 10 recipients 09'!Q136</f>
        <v>0.020073522321793498</v>
      </c>
    </row>
    <row r="135" spans="1:12" ht="12.75" customHeight="1">
      <c r="A135" s="7" t="s">
        <v>134</v>
      </c>
      <c r="B135" s="37">
        <f>'[7]top 10 recipients'!B139</f>
      </c>
      <c r="C135" s="41">
        <f>'[9]top 10 recipients 09'!H137</f>
        <v>0.03334705989311598</v>
      </c>
      <c r="D135" s="41">
        <f>'[9]top 10 recipients 09'!I137</f>
        <v>0.05689192273220925</v>
      </c>
      <c r="E135" s="41">
        <f>'[9]top 10 recipients 09'!J137</f>
        <v>0.09264173758266797</v>
      </c>
      <c r="F135" s="41">
        <f>'[9]top 10 recipients 09'!K137</f>
        <v>0.043397461437759695</v>
      </c>
      <c r="G135" s="41">
        <f>'[9]top 10 recipients 09'!L137</f>
        <v>0.07442364630902795</v>
      </c>
      <c r="H135" s="41">
        <f>'[9]top 10 recipients 09'!M137</f>
        <v>0.020993628079942588</v>
      </c>
      <c r="I135" s="41">
        <f>'[9]top 10 recipients 09'!N137</f>
        <v>0.00036799385762860593</v>
      </c>
      <c r="J135" s="41">
        <f>'[9]top 10 recipients 09'!O137</f>
        <v>0.003937966872361157</v>
      </c>
      <c r="K135" s="41">
        <f>'[9]top 10 recipients 09'!P137</f>
        <v>0.011924937884137569</v>
      </c>
      <c r="L135" s="78">
        <f>'[9]top 10 recipients 09'!Q137</f>
        <v>0.020000699937005668</v>
      </c>
    </row>
    <row r="136" spans="1:12" ht="12.75" customHeight="1">
      <c r="A136" s="7" t="s">
        <v>145</v>
      </c>
      <c r="B136" s="37">
        <f>'[7]top 10 recipients'!B140</f>
      </c>
      <c r="C136" s="41">
        <f>'[9]top 10 recipients 09'!H138</f>
        <v>0.08205305410122164</v>
      </c>
      <c r="D136" s="41">
        <f>'[9]top 10 recipients 09'!I138</f>
        <v>0.04509043771855782</v>
      </c>
      <c r="E136" s="41">
        <f>'[9]top 10 recipients 09'!J138</f>
        <v>0.05371414374124768</v>
      </c>
      <c r="F136" s="41">
        <f>'[9]top 10 recipients 09'!K138</f>
        <v>0.02320792304627469</v>
      </c>
      <c r="G136" s="41">
        <f>'[9]top 10 recipients 09'!L138</f>
        <v>0.04047121995282782</v>
      </c>
      <c r="H136" s="41">
        <f>'[9]top 10 recipients 09'!M138</f>
        <v>0.015483983211186743</v>
      </c>
      <c r="I136" s="41">
        <f>'[9]top 10 recipients 09'!N138</f>
        <v>0.01747970823735878</v>
      </c>
      <c r="J136" s="41">
        <f>'[9]top 10 recipients 09'!O138</f>
        <v>0.02959602009993497</v>
      </c>
      <c r="K136" s="41">
        <f>'[9]top 10 recipients 09'!P138</f>
        <v>0.1279456535355345</v>
      </c>
      <c r="L136" s="78">
        <f>'[9]top 10 recipients 09'!Q138</f>
        <v>0.01980154392861866</v>
      </c>
    </row>
    <row r="137" spans="1:12" ht="12.75" customHeight="1">
      <c r="A137" s="7" t="s">
        <v>104</v>
      </c>
      <c r="B137" s="37">
        <f>'[7]top 10 recipients'!B141</f>
      </c>
      <c r="C137" s="41">
        <f>'[9]top 10 recipients 09'!H139</f>
        <v>1.5092243643991254</v>
      </c>
      <c r="D137" s="41">
        <f>'[9]top 10 recipients 09'!I139</f>
        <v>4.144923467855358</v>
      </c>
      <c r="E137" s="41">
        <f>'[9]top 10 recipients 09'!J139</f>
        <v>0.7622878207437319</v>
      </c>
      <c r="F137" s="41">
        <f>'[9]top 10 recipients 09'!K139</f>
        <v>0.4246434057946967</v>
      </c>
      <c r="G137" s="41">
        <f>'[9]top 10 recipients 09'!L139</f>
        <v>0.5848087462220621</v>
      </c>
      <c r="H137" s="41">
        <f>'[9]top 10 recipients 09'!M139</f>
        <v>0.5855060779270668</v>
      </c>
      <c r="I137" s="41">
        <f>'[9]top 10 recipients 09'!N139</f>
        <v>0.09321631054066974</v>
      </c>
      <c r="J137" s="41">
        <f>'[9]top 10 recipients 09'!O139</f>
        <v>0.02340782164812269</v>
      </c>
      <c r="K137" s="41">
        <f>'[9]top 10 recipients 09'!P139</f>
        <v>0.021464888191447623</v>
      </c>
      <c r="L137" s="78">
        <f>'[9]top 10 recipients 09'!Q139</f>
        <v>0.01680058794708476</v>
      </c>
    </row>
    <row r="138" spans="1:12" ht="12.75" customHeight="1">
      <c r="A138" s="7" t="s">
        <v>48</v>
      </c>
      <c r="B138" s="37">
        <f>'[7]top 10 recipients'!B142</f>
      </c>
      <c r="C138" s="41">
        <f>'[9]top 10 recipients 09'!H140</f>
        <v>0.15748870811607252</v>
      </c>
      <c r="D138" s="41">
        <f>'[9]top 10 recipients 09'!I140</f>
        <v>0.13655947446589778</v>
      </c>
      <c r="E138" s="41">
        <f>'[9]top 10 recipients 09'!J140</f>
        <v>0.18566089159922317</v>
      </c>
      <c r="F138" s="41">
        <f>'[9]top 10 recipients 09'!K140</f>
        <v>0.2836801282689347</v>
      </c>
      <c r="G138" s="41">
        <f>'[9]top 10 recipients 09'!L140</f>
        <v>0.25241606806879374</v>
      </c>
      <c r="H138" s="41">
        <f>'[9]top 10 recipients 09'!M140</f>
        <v>0.9472873180780678</v>
      </c>
      <c r="I138" s="41">
        <f>'[9]top 10 recipients 09'!N140</f>
        <v>0.7259138293041065</v>
      </c>
      <c r="J138" s="41">
        <f>'[9]top 10 recipients 09'!O140</f>
        <v>0.13960863916856123</v>
      </c>
      <c r="K138" s="41">
        <f>'[9]top 10 recipients 09'!P140</f>
        <v>0.016044461880476</v>
      </c>
      <c r="L138" s="78">
        <f>'[9]top 10 recipients 09'!Q140</f>
        <v>0.01680058794708476</v>
      </c>
    </row>
    <row r="139" spans="1:12" ht="12.75" customHeight="1">
      <c r="A139" s="7" t="s">
        <v>119</v>
      </c>
      <c r="B139" s="37">
        <f>'[7]top 10 recipients'!B143</f>
      </c>
      <c r="C139" s="41">
        <f>'[9]top 10 recipients 09'!H141</f>
        <v>0.1</v>
      </c>
      <c r="D139" s="41">
        <f>'[9]top 10 recipients 09'!I141</f>
        <v>0.1</v>
      </c>
      <c r="E139" s="41">
        <f>'[9]top 10 recipients 09'!J141</f>
        <v>0</v>
      </c>
      <c r="F139" s="41">
        <f>'[9]top 10 recipients 09'!K141</f>
        <v>0</v>
      </c>
      <c r="G139" s="41">
        <f>'[9]top 10 recipients 09'!L141</f>
        <v>0</v>
      </c>
      <c r="H139" s="41">
        <f>'[9]top 10 recipients 09'!M141</f>
        <v>0.01</v>
      </c>
      <c r="I139" s="41">
        <f>'[9]top 10 recipients 09'!N141</f>
        <v>0.07</v>
      </c>
      <c r="J139" s="41">
        <f>'[9]top 10 recipients 09'!O141</f>
        <v>0</v>
      </c>
      <c r="K139" s="41">
        <f>'[9]top 10 recipients 09'!P141</f>
        <v>0</v>
      </c>
      <c r="L139" s="78">
        <f>'[9]top 10 recipients 09'!Q141</f>
        <v>0.012202979934522601</v>
      </c>
    </row>
    <row r="140" spans="1:12" ht="12.75" customHeight="1">
      <c r="A140" s="7" t="s">
        <v>108</v>
      </c>
      <c r="B140" s="37">
        <f>'[7]top 10 recipients'!B144</f>
      </c>
      <c r="C140" s="41">
        <f>'[9]top 10 recipients 09'!H142</f>
        <v>0</v>
      </c>
      <c r="D140" s="41">
        <f>'[9]top 10 recipients 09'!I142</f>
        <v>0</v>
      </c>
      <c r="E140" s="41">
        <f>'[9]top 10 recipients 09'!J142</f>
        <v>0</v>
      </c>
      <c r="F140" s="41">
        <f>'[9]top 10 recipients 09'!K142</f>
        <v>0</v>
      </c>
      <c r="G140" s="41">
        <f>'[9]top 10 recipients 09'!L142</f>
        <v>0</v>
      </c>
      <c r="H140" s="41">
        <f>'[9]top 10 recipients 09'!M142</f>
        <v>0.02433551529913229</v>
      </c>
      <c r="I140" s="41">
        <f>'[9]top 10 recipients 09'!N142</f>
        <v>0.013615772732258419</v>
      </c>
      <c r="J140" s="41">
        <f>'[9]top 10 recipients 09'!O142</f>
        <v>0.012601493991555702</v>
      </c>
      <c r="K140" s="41">
        <f>'[9]top 10 recipients 09'!P142</f>
        <v>0.013442657251209621</v>
      </c>
      <c r="L140" s="78">
        <f>'[9]top 10 recipients 09'!Q142</f>
        <v>0.012000419962203402</v>
      </c>
    </row>
    <row r="141" spans="1:12" ht="12.75" customHeight="1">
      <c r="A141" s="7" t="s">
        <v>65</v>
      </c>
      <c r="B141" s="37">
        <f>'[7]top 10 recipients'!B145</f>
      </c>
      <c r="C141" s="41">
        <f>'[9]top 10 recipients 09'!H143</f>
        <v>0.19057155204072912</v>
      </c>
      <c r="D141" s="41">
        <f>'[9]top 10 recipients 09'!I143</f>
        <v>0.17342216381856207</v>
      </c>
      <c r="E141" s="41">
        <f>'[9]top 10 recipients 09'!J143</f>
        <v>0.1879806269489969</v>
      </c>
      <c r="F141" s="41">
        <f>'[9]top 10 recipients 09'!K143</f>
        <v>0.044615726996457036</v>
      </c>
      <c r="G141" s="41">
        <f>'[9]top 10 recipients 09'!L143</f>
        <v>0.41289751315561096</v>
      </c>
      <c r="H141" s="41">
        <f>'[9]top 10 recipients 09'!M143</f>
        <v>0.03316187072440526</v>
      </c>
      <c r="I141" s="41">
        <f>'[9]top 10 recipients 09'!N143</f>
        <v>0.026932042073080927</v>
      </c>
      <c r="J141" s="41">
        <f>'[9]top 10 recipients 09'!O143</f>
        <v>0.09608839157947349</v>
      </c>
      <c r="K141" s="41">
        <f>'[9]top 10 recipients 09'!P143</f>
        <v>0.013876291356087351</v>
      </c>
      <c r="L141" s="78">
        <f>'[9]top 10 recipients 09'!Q143</f>
        <v>0.011733743963043325</v>
      </c>
    </row>
    <row r="142" spans="1:12" ht="12.75" customHeight="1">
      <c r="A142" s="7" t="s">
        <v>194</v>
      </c>
      <c r="B142" s="37">
        <f>'[7]top 10 recipients'!B146</f>
      </c>
      <c r="C142" s="41">
        <f>'[9]top 10 recipients 09'!H144</f>
        <v>0.012798603839441538</v>
      </c>
      <c r="D142" s="41">
        <f>'[9]top 10 recipients 09'!I144</f>
        <v>0.014307970577595563</v>
      </c>
      <c r="E142" s="41">
        <f>'[9]top 10 recipients 09'!J144</f>
        <v>0.013638704431494784</v>
      </c>
      <c r="F142" s="41">
        <f>'[9]top 10 recipients 09'!K144</f>
        <v>0.058357376146630474</v>
      </c>
      <c r="G142" s="41">
        <f>'[9]top 10 recipients 09'!L144</f>
        <v>0.04105284287649922</v>
      </c>
      <c r="H142" s="41">
        <f>'[9]top 10 recipients 09'!M144</f>
        <v>0.021922667072613793</v>
      </c>
      <c r="I142" s="41">
        <f>'[9]top 10 recipients 09'!N144</f>
        <v>0.009567840298343754</v>
      </c>
      <c r="J142" s="41">
        <f>'[9]top 10 recipients 09'!O144</f>
        <v>0.09264436964683304</v>
      </c>
      <c r="K142" s="41">
        <f>'[9]top 10 recipients 09'!P144</f>
        <v>0.1157740160635487</v>
      </c>
      <c r="L142" s="78">
        <f>'[9]top 10 recipients 09'!Q144</f>
        <v>0.00886782796305556</v>
      </c>
    </row>
    <row r="143" spans="1:12" ht="12.75" customHeight="1">
      <c r="A143" s="7" t="s">
        <v>193</v>
      </c>
      <c r="B143" s="37">
        <f>'[7]top 10 recipients'!B147</f>
      </c>
      <c r="C143" s="41">
        <f>'[9]top 10 recipients 09'!H145</f>
        <v>0.17273368237347297</v>
      </c>
      <c r="D143" s="41">
        <f>'[9]top 10 recipients 09'!I145</f>
        <v>0.05503014590618594</v>
      </c>
      <c r="E143" s="41">
        <f>'[9]top 10 recipients 09'!J145</f>
        <v>0.10442336359940371</v>
      </c>
      <c r="F143" s="41">
        <f>'[9]top 10 recipients 09'!K145</f>
        <v>0.011997837099436508</v>
      </c>
      <c r="G143" s="41">
        <f>'[9]top 10 recipients 09'!L145</f>
        <v>0.09424750338736387</v>
      </c>
      <c r="H143" s="41">
        <f>'[9]top 10 recipients 09'!M145</f>
        <v>0.042012917817454275</v>
      </c>
      <c r="I143" s="41">
        <f>'[9]top 10 recipients 09'!N145</f>
        <v>0.0031279477898431504</v>
      </c>
      <c r="J143" s="41">
        <f>'[9]top 10 recipients 09'!O145</f>
        <v>0.0020477427736278015</v>
      </c>
      <c r="K143" s="41">
        <f>'[9]top 10 recipients 09'!P145</f>
        <v>0.006938145678043676</v>
      </c>
      <c r="L143" s="78">
        <f>'[9]top 10 recipients 09'!Q145</f>
        <v>0.007466927976482117</v>
      </c>
    </row>
    <row r="144" spans="1:12" ht="12.75" customHeight="1">
      <c r="A144" s="7" t="s">
        <v>101</v>
      </c>
      <c r="B144" s="37">
        <f>'[7]top 10 recipients'!B148</f>
      </c>
      <c r="C144" s="41">
        <f>'[9]top 10 recipients 09'!H146</f>
        <v>0</v>
      </c>
      <c r="D144" s="41">
        <f>'[9]top 10 recipients 09'!I146</f>
        <v>0</v>
      </c>
      <c r="E144" s="41">
        <f>'[9]top 10 recipients 09'!J146</f>
        <v>0</v>
      </c>
      <c r="F144" s="41">
        <f>'[9]top 10 recipients 09'!K146</f>
        <v>0</v>
      </c>
      <c r="G144" s="41">
        <f>'[9]top 10 recipients 09'!L146</f>
        <v>0</v>
      </c>
      <c r="H144" s="41">
        <f>'[9]top 10 recipients 09'!M146</f>
        <v>0</v>
      </c>
      <c r="I144" s="41">
        <f>'[9]top 10 recipients 09'!N146</f>
        <v>0</v>
      </c>
      <c r="J144" s="41">
        <f>'[9]top 10 recipients 09'!O146</f>
        <v>0</v>
      </c>
      <c r="K144" s="41">
        <f>'[9]top 10 recipients 09'!P146</f>
        <v>0</v>
      </c>
      <c r="L144" s="78">
        <f>'[9]top 10 recipients 09'!Q146</f>
        <v>0</v>
      </c>
    </row>
    <row r="145" spans="1:12" ht="12.75" customHeight="1">
      <c r="A145" s="7" t="s">
        <v>102</v>
      </c>
      <c r="B145" s="37">
        <f>'[7]top 10 recipients'!B149</f>
      </c>
      <c r="C145" s="41">
        <f>'[9]top 10 recipients 09'!H147</f>
        <v>0</v>
      </c>
      <c r="D145" s="41">
        <f>'[9]top 10 recipients 09'!I147</f>
        <v>0</v>
      </c>
      <c r="E145" s="41">
        <f>'[9]top 10 recipients 09'!J147</f>
        <v>0</v>
      </c>
      <c r="F145" s="41">
        <f>'[9]top 10 recipients 09'!K147</f>
        <v>0</v>
      </c>
      <c r="G145" s="41">
        <f>'[9]top 10 recipients 09'!L147</f>
        <v>0</v>
      </c>
      <c r="H145" s="41">
        <f>'[9]top 10 recipients 09'!M147</f>
        <v>0</v>
      </c>
      <c r="I145" s="41">
        <f>'[9]top 10 recipients 09'!N147</f>
        <v>0</v>
      </c>
      <c r="J145" s="41">
        <f>'[9]top 10 recipients 09'!O147</f>
        <v>0</v>
      </c>
      <c r="K145" s="41">
        <f>'[9]top 10 recipients 09'!P147</f>
        <v>0</v>
      </c>
      <c r="L145" s="78">
        <f>'[9]top 10 recipients 09'!Q147</f>
        <v>0</v>
      </c>
    </row>
    <row r="146" spans="1:12" ht="12.75" customHeight="1">
      <c r="A146" s="7" t="s">
        <v>105</v>
      </c>
      <c r="B146" s="37">
        <f>'[7]top 10 recipients'!B150</f>
      </c>
      <c r="C146" s="41">
        <f>'[9]top 10 recipients 09'!H148</f>
        <v>0</v>
      </c>
      <c r="D146" s="41">
        <f>'[9]top 10 recipients 09'!I148</f>
        <v>0</v>
      </c>
      <c r="E146" s="41">
        <f>'[9]top 10 recipients 09'!J148</f>
        <v>0</v>
      </c>
      <c r="F146" s="41">
        <f>'[9]top 10 recipients 09'!K148</f>
        <v>0</v>
      </c>
      <c r="G146" s="41">
        <f>'[9]top 10 recipients 09'!L148</f>
        <v>0</v>
      </c>
      <c r="H146" s="41">
        <f>'[9]top 10 recipients 09'!M148</f>
        <v>0</v>
      </c>
      <c r="I146" s="41">
        <f>'[9]top 10 recipients 09'!N148</f>
        <v>0</v>
      </c>
      <c r="J146" s="41">
        <f>'[9]top 10 recipients 09'!O148</f>
        <v>0</v>
      </c>
      <c r="K146" s="41">
        <f>'[9]top 10 recipients 09'!P148</f>
        <v>0</v>
      </c>
      <c r="L146" s="78">
        <f>'[9]top 10 recipients 09'!Q148</f>
        <v>0</v>
      </c>
    </row>
    <row r="147" spans="1:12" ht="12.75" customHeight="1">
      <c r="A147" s="7" t="s">
        <v>47</v>
      </c>
      <c r="B147" s="37">
        <f>'[7]top 10 recipients'!B151</f>
      </c>
      <c r="C147" s="41">
        <f>'[9]top 10 recipients 09'!H149</f>
        <v>0</v>
      </c>
      <c r="D147" s="41">
        <f>'[9]top 10 recipients 09'!I149</f>
        <v>0</v>
      </c>
      <c r="E147" s="41">
        <f>'[9]top 10 recipients 09'!J149</f>
        <v>0</v>
      </c>
      <c r="F147" s="41">
        <f>'[9]top 10 recipients 09'!K149</f>
        <v>0</v>
      </c>
      <c r="G147" s="41">
        <f>'[9]top 10 recipients 09'!L149</f>
        <v>0</v>
      </c>
      <c r="H147" s="41">
        <f>'[9]top 10 recipients 09'!M149</f>
        <v>0</v>
      </c>
      <c r="I147" s="41">
        <f>'[9]top 10 recipients 09'!N149</f>
        <v>0</v>
      </c>
      <c r="J147" s="41">
        <f>'[9]top 10 recipients 09'!O149</f>
        <v>0</v>
      </c>
      <c r="K147" s="41">
        <f>'[9]top 10 recipients 09'!P149</f>
        <v>0</v>
      </c>
      <c r="L147" s="78">
        <f>'[9]top 10 recipients 09'!Q149</f>
        <v>0</v>
      </c>
    </row>
    <row r="148" spans="1:12" ht="12.75" customHeight="1">
      <c r="A148" s="7" t="s">
        <v>106</v>
      </c>
      <c r="B148" s="37">
        <f>'[7]top 10 recipients'!B152</f>
      </c>
      <c r="C148" s="41">
        <f>'[9]top 10 recipients 09'!H150</f>
        <v>0</v>
      </c>
      <c r="D148" s="41">
        <f>'[9]top 10 recipients 09'!I150</f>
        <v>0</v>
      </c>
      <c r="E148" s="41">
        <f>'[9]top 10 recipients 09'!J150</f>
        <v>0</v>
      </c>
      <c r="F148" s="41">
        <f>'[9]top 10 recipients 09'!K150</f>
        <v>0</v>
      </c>
      <c r="G148" s="41">
        <f>'[9]top 10 recipients 09'!L150</f>
        <v>0</v>
      </c>
      <c r="H148" s="41">
        <f>'[9]top 10 recipients 09'!M150</f>
        <v>0</v>
      </c>
      <c r="I148" s="41">
        <f>'[9]top 10 recipients 09'!N150</f>
        <v>0</v>
      </c>
      <c r="J148" s="41">
        <f>'[9]top 10 recipients 09'!O150</f>
        <v>0</v>
      </c>
      <c r="K148" s="41">
        <f>'[9]top 10 recipients 09'!P150</f>
        <v>0</v>
      </c>
      <c r="L148" s="78">
        <f>'[9]top 10 recipients 09'!Q150</f>
        <v>0</v>
      </c>
    </row>
    <row r="149" spans="1:12" ht="12.75" customHeight="1">
      <c r="A149" s="7" t="s">
        <v>107</v>
      </c>
      <c r="B149" s="37">
        <f>'[7]top 10 recipients'!B153</f>
      </c>
      <c r="C149" s="41">
        <f>'[9]top 10 recipients 09'!H151</f>
        <v>0</v>
      </c>
      <c r="D149" s="41">
        <f>'[9]top 10 recipients 09'!I151</f>
        <v>0</v>
      </c>
      <c r="E149" s="41">
        <f>'[9]top 10 recipients 09'!J151</f>
        <v>0</v>
      </c>
      <c r="F149" s="41">
        <f>'[9]top 10 recipients 09'!K151</f>
        <v>0</v>
      </c>
      <c r="G149" s="41">
        <f>'[9]top 10 recipients 09'!L151</f>
        <v>0</v>
      </c>
      <c r="H149" s="41">
        <f>'[9]top 10 recipients 09'!M151</f>
        <v>0</v>
      </c>
      <c r="I149" s="41">
        <f>'[9]top 10 recipients 09'!N151</f>
        <v>0.010775901430175594</v>
      </c>
      <c r="J149" s="41">
        <f>'[9]top 10 recipients 09'!O151</f>
        <v>0</v>
      </c>
      <c r="K149" s="41">
        <f>'[9]top 10 recipients 09'!P151</f>
        <v>0</v>
      </c>
      <c r="L149" s="78">
        <f>'[9]top 10 recipients 09'!Q151</f>
        <v>0</v>
      </c>
    </row>
    <row r="150" spans="1:12" ht="12.75" customHeight="1">
      <c r="A150" s="7" t="s">
        <v>109</v>
      </c>
      <c r="B150" s="37">
        <f>'[7]top 10 recipients'!B154</f>
      </c>
      <c r="C150" s="41">
        <f>'[9]top 10 recipients 09'!H152</f>
        <v>0</v>
      </c>
      <c r="D150" s="41">
        <f>'[9]top 10 recipients 09'!I152</f>
        <v>0</v>
      </c>
      <c r="E150" s="41">
        <f>'[9]top 10 recipients 09'!J152</f>
        <v>0</v>
      </c>
      <c r="F150" s="41">
        <f>'[9]top 10 recipients 09'!K152</f>
        <v>0</v>
      </c>
      <c r="G150" s="41">
        <f>'[9]top 10 recipients 09'!L152</f>
        <v>0</v>
      </c>
      <c r="H150" s="41">
        <f>'[9]top 10 recipients 09'!M152</f>
        <v>0</v>
      </c>
      <c r="I150" s="41">
        <f>'[9]top 10 recipients 09'!N152</f>
        <v>0</v>
      </c>
      <c r="J150" s="41">
        <f>'[9]top 10 recipients 09'!O152</f>
        <v>0</v>
      </c>
      <c r="K150" s="41">
        <f>'[9]top 10 recipients 09'!P152</f>
        <v>0</v>
      </c>
      <c r="L150" s="78">
        <f>'[9]top 10 recipients 09'!Q152</f>
        <v>0</v>
      </c>
    </row>
    <row r="151" spans="1:12" ht="12.75" customHeight="1">
      <c r="A151" s="7" t="s">
        <v>113</v>
      </c>
      <c r="B151" s="37">
        <f>'[7]top 10 recipients'!B155</f>
      </c>
      <c r="C151" s="41">
        <f>'[9]top 10 recipients 09'!H153</f>
        <v>0</v>
      </c>
      <c r="D151" s="41">
        <f>'[9]top 10 recipients 09'!I153</f>
        <v>0</v>
      </c>
      <c r="E151" s="41">
        <f>'[9]top 10 recipients 09'!J153</f>
        <v>0</v>
      </c>
      <c r="F151" s="41">
        <f>'[9]top 10 recipients 09'!K153</f>
        <v>0</v>
      </c>
      <c r="G151" s="41">
        <f>'[9]top 10 recipients 09'!L153</f>
        <v>0</v>
      </c>
      <c r="H151" s="41">
        <f>'[9]top 10 recipients 09'!M153</f>
        <v>0</v>
      </c>
      <c r="I151" s="41">
        <f>'[9]top 10 recipients 09'!N153</f>
        <v>0</v>
      </c>
      <c r="J151" s="41">
        <f>'[9]top 10 recipients 09'!O153</f>
        <v>0</v>
      </c>
      <c r="K151" s="41">
        <f>'[9]top 10 recipients 09'!P153</f>
        <v>0</v>
      </c>
      <c r="L151" s="78">
        <f>'[9]top 10 recipients 09'!Q153</f>
        <v>0</v>
      </c>
    </row>
    <row r="152" spans="1:12" ht="12.75" customHeight="1">
      <c r="A152" s="7" t="s">
        <v>117</v>
      </c>
      <c r="B152" s="37">
        <f>'[7]top 10 recipients'!B156</f>
      </c>
      <c r="C152" s="41">
        <f>'[9]top 10 recipients 09'!H154</f>
        <v>0</v>
      </c>
      <c r="D152" s="41">
        <f>'[9]top 10 recipients 09'!I154</f>
        <v>0</v>
      </c>
      <c r="E152" s="41">
        <f>'[9]top 10 recipients 09'!J154</f>
        <v>0</v>
      </c>
      <c r="F152" s="41">
        <f>'[9]top 10 recipients 09'!K154</f>
        <v>0</v>
      </c>
      <c r="G152" s="41">
        <f>'[9]top 10 recipients 09'!L154</f>
        <v>0</v>
      </c>
      <c r="H152" s="41">
        <f>'[9]top 10 recipients 09'!M154</f>
        <v>0</v>
      </c>
      <c r="I152" s="41">
        <f>'[9]top 10 recipients 09'!N154</f>
        <v>0</v>
      </c>
      <c r="J152" s="41">
        <f>'[9]top 10 recipients 09'!O154</f>
        <v>0</v>
      </c>
      <c r="K152" s="41">
        <f>'[9]top 10 recipients 09'!P154</f>
        <v>0</v>
      </c>
      <c r="L152" s="78">
        <f>'[9]top 10 recipients 09'!Q154</f>
        <v>0</v>
      </c>
    </row>
    <row r="153" spans="1:12" ht="12.75" customHeight="1">
      <c r="A153" s="7" t="s">
        <v>120</v>
      </c>
      <c r="B153" s="37">
        <f>'[7]top 10 recipients'!B157</f>
      </c>
      <c r="C153" s="41">
        <f>'[9]top 10 recipients 09'!H155</f>
        <v>0</v>
      </c>
      <c r="D153" s="41">
        <f>'[9]top 10 recipients 09'!I155</f>
        <v>0</v>
      </c>
      <c r="E153" s="41">
        <f>'[9]top 10 recipients 09'!J155</f>
        <v>0</v>
      </c>
      <c r="F153" s="41">
        <f>'[9]top 10 recipients 09'!K155</f>
        <v>0</v>
      </c>
      <c r="G153" s="41">
        <f>'[9]top 10 recipients 09'!L155</f>
        <v>0</v>
      </c>
      <c r="H153" s="41">
        <f>'[9]top 10 recipients 09'!M155</f>
        <v>0</v>
      </c>
      <c r="I153" s="41">
        <f>'[9]top 10 recipients 09'!N155</f>
        <v>0</v>
      </c>
      <c r="J153" s="41">
        <f>'[9]top 10 recipients 09'!O155</f>
        <v>0</v>
      </c>
      <c r="K153" s="41">
        <f>'[9]top 10 recipients 09'!P155</f>
        <v>0</v>
      </c>
      <c r="L153" s="78">
        <f>'[9]top 10 recipients 09'!Q155</f>
        <v>0</v>
      </c>
    </row>
    <row r="154" spans="1:12" ht="12.75" customHeight="1">
      <c r="A154" s="7" t="s">
        <v>50</v>
      </c>
      <c r="B154" s="37">
        <f>'[7]top 10 recipients'!B158</f>
      </c>
      <c r="C154" s="41">
        <f>'[9]top 10 recipients 09'!H156</f>
        <v>0.5194431359794022</v>
      </c>
      <c r="D154" s="41">
        <f>'[9]top 10 recipients 09'!I156</f>
        <v>0.6460671400556963</v>
      </c>
      <c r="E154" s="41">
        <f>'[9]top 10 recipients 09'!J156</f>
        <v>0.09259474459878964</v>
      </c>
      <c r="F154" s="41">
        <f>'[9]top 10 recipients 09'!K156</f>
        <v>0</v>
      </c>
      <c r="G154" s="41">
        <f>'[9]top 10 recipients 09'!L156</f>
        <v>0</v>
      </c>
      <c r="H154" s="41">
        <f>'[9]top 10 recipients 09'!M156</f>
        <v>0.1453137201537135</v>
      </c>
      <c r="I154" s="41">
        <f>'[9]top 10 recipients 09'!N156</f>
        <v>0.1709566771250713</v>
      </c>
      <c r="J154" s="41">
        <f>'[9]top 10 recipients 09'!O156</f>
        <v>0.023273884189119753</v>
      </c>
      <c r="K154" s="41">
        <f>'[9]top 10 recipients 09'!P156</f>
        <v>0.09226823368615866</v>
      </c>
      <c r="L154" s="78">
        <f>'[9]top 10 recipients 09'!Q156</f>
        <v>0</v>
      </c>
    </row>
    <row r="155" spans="1:12" ht="12.75" customHeight="1">
      <c r="A155" s="7" t="s">
        <v>126</v>
      </c>
      <c r="B155" s="37">
        <f>'[7]top 10 recipients'!B159</f>
      </c>
      <c r="C155" s="41">
        <f>'[9]top 10 recipients 09'!H157</f>
        <v>0</v>
      </c>
      <c r="D155" s="41">
        <f>'[9]top 10 recipients 09'!I157</f>
        <v>0</v>
      </c>
      <c r="E155" s="41">
        <f>'[9]top 10 recipients 09'!J157</f>
        <v>0</v>
      </c>
      <c r="F155" s="41">
        <f>'[9]top 10 recipients 09'!K157</f>
        <v>0</v>
      </c>
      <c r="G155" s="41">
        <f>'[9]top 10 recipients 09'!L157</f>
        <v>0</v>
      </c>
      <c r="H155" s="41">
        <f>'[9]top 10 recipients 09'!M157</f>
        <v>0</v>
      </c>
      <c r="I155" s="41">
        <f>'[9]top 10 recipients 09'!N157</f>
        <v>0</v>
      </c>
      <c r="J155" s="41">
        <f>'[9]top 10 recipients 09'!O157</f>
        <v>0</v>
      </c>
      <c r="K155" s="41">
        <f>'[9]top 10 recipients 09'!P157</f>
        <v>0</v>
      </c>
      <c r="L155" s="78">
        <f>'[9]top 10 recipients 09'!Q157</f>
        <v>0</v>
      </c>
    </row>
    <row r="156" spans="1:12" ht="12.75" customHeight="1">
      <c r="A156" s="7" t="s">
        <v>127</v>
      </c>
      <c r="B156" s="37">
        <f>'[7]top 10 recipients'!B160</f>
      </c>
      <c r="C156" s="41">
        <f>'[9]top 10 recipients 09'!H158</f>
        <v>0</v>
      </c>
      <c r="D156" s="41">
        <f>'[9]top 10 recipients 09'!I158</f>
        <v>0</v>
      </c>
      <c r="E156" s="41">
        <f>'[9]top 10 recipients 09'!J158</f>
        <v>0</v>
      </c>
      <c r="F156" s="41">
        <f>'[9]top 10 recipients 09'!K158</f>
        <v>0</v>
      </c>
      <c r="G156" s="41">
        <f>'[9]top 10 recipients 09'!L158</f>
        <v>0</v>
      </c>
      <c r="H156" s="41">
        <f>'[9]top 10 recipients 09'!M158</f>
        <v>0</v>
      </c>
      <c r="I156" s="41">
        <f>'[9]top 10 recipients 09'!N158</f>
        <v>0</v>
      </c>
      <c r="J156" s="41">
        <f>'[9]top 10 recipients 09'!O158</f>
        <v>0</v>
      </c>
      <c r="K156" s="41">
        <f>'[9]top 10 recipients 09'!P158</f>
        <v>0</v>
      </c>
      <c r="L156" s="78">
        <f>'[9]top 10 recipients 09'!Q158</f>
        <v>0</v>
      </c>
    </row>
    <row r="157" spans="1:12" ht="12.75" customHeight="1">
      <c r="A157" s="7" t="s">
        <v>128</v>
      </c>
      <c r="B157" s="37">
        <f>'[7]top 10 recipients'!B161</f>
      </c>
      <c r="C157" s="41">
        <f>'[9]top 10 recipients 09'!H159</f>
        <v>0</v>
      </c>
      <c r="D157" s="41">
        <f>'[9]top 10 recipients 09'!I159</f>
        <v>0</v>
      </c>
      <c r="E157" s="41">
        <f>'[9]top 10 recipients 09'!J159</f>
        <v>0</v>
      </c>
      <c r="F157" s="41">
        <f>'[9]top 10 recipients 09'!K159</f>
        <v>0</v>
      </c>
      <c r="G157" s="41">
        <f>'[9]top 10 recipients 09'!L159</f>
        <v>0</v>
      </c>
      <c r="H157" s="41">
        <f>'[9]top 10 recipients 09'!M159</f>
        <v>0</v>
      </c>
      <c r="I157" s="41">
        <f>'[9]top 10 recipients 09'!N159</f>
        <v>0</v>
      </c>
      <c r="J157" s="41">
        <f>'[9]top 10 recipients 09'!O159</f>
        <v>0</v>
      </c>
      <c r="K157" s="41">
        <f>'[9]top 10 recipients 09'!P159</f>
        <v>0</v>
      </c>
      <c r="L157" s="78">
        <f>'[9]top 10 recipients 09'!Q159</f>
        <v>0</v>
      </c>
    </row>
    <row r="158" spans="1:12" ht="12.75" customHeight="1">
      <c r="A158" s="7" t="s">
        <v>131</v>
      </c>
      <c r="B158" s="37">
        <f>'[7]top 10 recipients'!B162</f>
      </c>
      <c r="C158" s="41">
        <f>'[9]top 10 recipients 09'!H160</f>
        <v>0</v>
      </c>
      <c r="D158" s="41">
        <f>'[9]top 10 recipients 09'!I160</f>
        <v>0</v>
      </c>
      <c r="E158" s="41">
        <f>'[9]top 10 recipients 09'!J160</f>
        <v>0</v>
      </c>
      <c r="F158" s="41">
        <f>'[9]top 10 recipients 09'!K160</f>
        <v>0</v>
      </c>
      <c r="G158" s="41">
        <f>'[9]top 10 recipients 09'!L160</f>
        <v>0</v>
      </c>
      <c r="H158" s="41">
        <f>'[9]top 10 recipients 09'!M160</f>
        <v>0</v>
      </c>
      <c r="I158" s="41">
        <f>'[9]top 10 recipients 09'!N160</f>
        <v>0</v>
      </c>
      <c r="J158" s="41">
        <f>'[9]top 10 recipients 09'!O160</f>
        <v>0</v>
      </c>
      <c r="K158" s="41">
        <f>'[9]top 10 recipients 09'!P160</f>
        <v>0</v>
      </c>
      <c r="L158" s="78">
        <f>'[9]top 10 recipients 09'!Q160</f>
        <v>0</v>
      </c>
    </row>
    <row r="159" spans="1:12" ht="12.75" customHeight="1">
      <c r="A159" s="7" t="s">
        <v>133</v>
      </c>
      <c r="B159" s="37">
        <f>'[7]top 10 recipients'!B163</f>
      </c>
      <c r="C159" s="41">
        <f>'[9]top 10 recipients 09'!H161</f>
        <v>0</v>
      </c>
      <c r="D159" s="41">
        <f>'[9]top 10 recipients 09'!I161</f>
        <v>0</v>
      </c>
      <c r="E159" s="41">
        <f>'[9]top 10 recipients 09'!J161</f>
        <v>0</v>
      </c>
      <c r="F159" s="41">
        <f>'[9]top 10 recipients 09'!K161</f>
        <v>0</v>
      </c>
      <c r="G159" s="41">
        <f>'[9]top 10 recipients 09'!L161</f>
        <v>0</v>
      </c>
      <c r="H159" s="41">
        <f>'[9]top 10 recipients 09'!M161</f>
        <v>0</v>
      </c>
      <c r="I159" s="41">
        <f>'[9]top 10 recipients 09'!N161</f>
        <v>0</v>
      </c>
      <c r="J159" s="41">
        <f>'[9]top 10 recipients 09'!O161</f>
        <v>0</v>
      </c>
      <c r="K159" s="41">
        <f>'[9]top 10 recipients 09'!P161</f>
        <v>0</v>
      </c>
      <c r="L159" s="78">
        <f>'[9]top 10 recipients 09'!Q161</f>
        <v>0</v>
      </c>
    </row>
    <row r="160" spans="1:12" ht="12.75" customHeight="1">
      <c r="A160" s="7" t="s">
        <v>137</v>
      </c>
      <c r="B160" s="37">
        <f>'[7]top 10 recipients'!B164</f>
      </c>
      <c r="C160" s="41">
        <f>'[9]top 10 recipients 09'!H162</f>
        <v>0</v>
      </c>
      <c r="D160" s="41">
        <f>'[9]top 10 recipients 09'!I162</f>
        <v>0</v>
      </c>
      <c r="E160" s="41">
        <f>'[9]top 10 recipients 09'!J162</f>
        <v>0</v>
      </c>
      <c r="F160" s="41">
        <f>'[9]top 10 recipients 09'!K162</f>
        <v>0</v>
      </c>
      <c r="G160" s="41">
        <f>'[9]top 10 recipients 09'!L162</f>
        <v>0</v>
      </c>
      <c r="H160" s="41">
        <f>'[9]top 10 recipients 09'!M162</f>
        <v>0</v>
      </c>
      <c r="I160" s="41">
        <f>'[9]top 10 recipients 09'!N162</f>
        <v>0</v>
      </c>
      <c r="J160" s="41">
        <f>'[9]top 10 recipients 09'!O162</f>
        <v>0</v>
      </c>
      <c r="K160" s="41">
        <f>'[9]top 10 recipients 09'!P162</f>
        <v>0</v>
      </c>
      <c r="L160" s="78">
        <f>'[9]top 10 recipients 09'!Q162</f>
        <v>0</v>
      </c>
    </row>
    <row r="161" spans="1:12" ht="12.75" customHeight="1">
      <c r="A161" s="7" t="s">
        <v>138</v>
      </c>
      <c r="B161" s="37">
        <f>'[7]top 10 recipients'!B165</f>
      </c>
      <c r="C161" s="41">
        <f>'[9]top 10 recipients 09'!H163</f>
        <v>0</v>
      </c>
      <c r="D161" s="41">
        <f>'[9]top 10 recipients 09'!I163</f>
        <v>0</v>
      </c>
      <c r="E161" s="41">
        <f>'[9]top 10 recipients 09'!J163</f>
        <v>0</v>
      </c>
      <c r="F161" s="41">
        <f>'[9]top 10 recipients 09'!K163</f>
        <v>0</v>
      </c>
      <c r="G161" s="41">
        <f>'[9]top 10 recipients 09'!L163</f>
        <v>0.5896652063650861</v>
      </c>
      <c r="H161" s="41">
        <f>'[9]top 10 recipients 09'!M163</f>
        <v>0.3554708951089479</v>
      </c>
      <c r="I161" s="41">
        <f>'[9]top 10 recipients 09'!N163</f>
        <v>0.017312068569627474</v>
      </c>
      <c r="J161" s="41">
        <f>'[9]top 10 recipients 09'!O163</f>
        <v>0.07616907552802828</v>
      </c>
      <c r="K161" s="41">
        <f>'[9]top 10 recipients 09'!P163</f>
        <v>0.034212607823668674</v>
      </c>
      <c r="L161" s="78">
        <f>'[9]top 10 recipients 09'!Q163</f>
        <v>0</v>
      </c>
    </row>
    <row r="162" spans="1:12" ht="12.75" customHeight="1">
      <c r="A162" s="7" t="s">
        <v>15</v>
      </c>
      <c r="B162" s="37">
        <f>'[7]top 10 recipients'!B166</f>
      </c>
      <c r="C162" s="41">
        <f>'[9]top 10 recipients 09'!H164</f>
        <v>0.0035861880344899453</v>
      </c>
      <c r="D162" s="41">
        <f>'[9]top 10 recipients 09'!I164</f>
        <v>0.01570302076524262</v>
      </c>
      <c r="E162" s="41">
        <f>'[9]top 10 recipients 09'!J164</f>
        <v>0</v>
      </c>
      <c r="F162" s="41">
        <f>'[9]top 10 recipients 09'!K164</f>
        <v>0</v>
      </c>
      <c r="G162" s="41">
        <f>'[9]top 10 recipients 09'!L164</f>
        <v>0</v>
      </c>
      <c r="H162" s="41">
        <f>'[9]top 10 recipients 09'!M164</f>
        <v>0.3850314259685472</v>
      </c>
      <c r="I162" s="41">
        <f>'[9]top 10 recipients 09'!N164</f>
        <v>0.012984051427220604</v>
      </c>
      <c r="J162" s="41">
        <f>'[9]top 10 recipients 09'!O164</f>
        <v>0.11636942094559877</v>
      </c>
      <c r="K162" s="41">
        <f>'[9]top 10 recipients 09'!P164</f>
        <v>0</v>
      </c>
      <c r="L162" s="78">
        <f>'[9]top 10 recipients 09'!Q164</f>
        <v>0</v>
      </c>
    </row>
    <row r="163" spans="1:12" ht="12.75" customHeight="1">
      <c r="A163" s="7" t="s">
        <v>141</v>
      </c>
      <c r="B163" s="37">
        <f>'[7]top 10 recipients'!B167</f>
      </c>
      <c r="C163" s="41">
        <f>'[9]top 10 recipients 09'!H165</f>
        <v>0</v>
      </c>
      <c r="D163" s="41">
        <f>'[9]top 10 recipients 09'!I165</f>
        <v>0</v>
      </c>
      <c r="E163" s="41">
        <f>'[9]top 10 recipients 09'!J165</f>
        <v>0</v>
      </c>
      <c r="F163" s="41">
        <f>'[9]top 10 recipients 09'!K165</f>
        <v>0</v>
      </c>
      <c r="G163" s="41">
        <f>'[9]top 10 recipients 09'!L165</f>
        <v>0</v>
      </c>
      <c r="H163" s="41">
        <f>'[9]top 10 recipients 09'!M165</f>
        <v>0</v>
      </c>
      <c r="I163" s="41">
        <f>'[9]top 10 recipients 09'!N165</f>
        <v>0</v>
      </c>
      <c r="J163" s="41">
        <f>'[9]top 10 recipients 09'!O165</f>
        <v>0</v>
      </c>
      <c r="K163" s="41">
        <f>'[9]top 10 recipients 09'!P165</f>
        <v>0</v>
      </c>
      <c r="L163" s="78">
        <f>'[9]top 10 recipients 09'!Q165</f>
        <v>0</v>
      </c>
    </row>
    <row r="164" spans="1:12" ht="12.75" customHeight="1">
      <c r="A164" s="7" t="s">
        <v>142</v>
      </c>
      <c r="B164" s="37">
        <f>'[7]top 10 recipients'!B168</f>
      </c>
      <c r="C164" s="41">
        <f>'[9]top 10 recipients 09'!H166</f>
        <v>0</v>
      </c>
      <c r="D164" s="41">
        <f>'[9]top 10 recipients 09'!I166</f>
        <v>0</v>
      </c>
      <c r="E164" s="41">
        <f>'[9]top 10 recipients 09'!J166</f>
        <v>0</v>
      </c>
      <c r="F164" s="41">
        <f>'[9]top 10 recipients 09'!K166</f>
        <v>0</v>
      </c>
      <c r="G164" s="41">
        <f>'[9]top 10 recipients 09'!L166</f>
        <v>0</v>
      </c>
      <c r="H164" s="41">
        <f>'[9]top 10 recipients 09'!M166</f>
        <v>0</v>
      </c>
      <c r="I164" s="41">
        <f>'[9]top 10 recipients 09'!N166</f>
        <v>0</v>
      </c>
      <c r="J164" s="41">
        <f>'[9]top 10 recipients 09'!O166</f>
        <v>0</v>
      </c>
      <c r="K164" s="41">
        <f>'[9]top 10 recipients 09'!P166</f>
        <v>0</v>
      </c>
      <c r="L164" s="78">
        <f>'[9]top 10 recipients 09'!Q166</f>
        <v>0</v>
      </c>
    </row>
    <row r="165" spans="1:12" ht="12.75" customHeight="1">
      <c r="A165" s="7" t="s">
        <v>144</v>
      </c>
      <c r="B165" s="37">
        <f>'[7]top 10 recipients'!B169</f>
      </c>
      <c r="C165" s="41">
        <f>'[9]top 10 recipients 09'!H167</f>
        <v>0</v>
      </c>
      <c r="D165" s="41">
        <f>'[9]top 10 recipients 09'!I167</f>
        <v>0</v>
      </c>
      <c r="E165" s="41">
        <f>'[9]top 10 recipients 09'!J167</f>
        <v>0</v>
      </c>
      <c r="F165" s="41">
        <f>'[9]top 10 recipients 09'!K167</f>
        <v>0</v>
      </c>
      <c r="G165" s="41">
        <f>'[9]top 10 recipients 09'!L167</f>
        <v>0</v>
      </c>
      <c r="H165" s="41">
        <f>'[9]top 10 recipients 09'!M167</f>
        <v>0</v>
      </c>
      <c r="I165" s="41">
        <f>'[9]top 10 recipients 09'!N167</f>
        <v>0</v>
      </c>
      <c r="J165" s="41">
        <f>'[9]top 10 recipients 09'!O167</f>
        <v>0</v>
      </c>
      <c r="K165" s="41">
        <f>'[9]top 10 recipients 09'!P167</f>
        <v>0</v>
      </c>
      <c r="L165" s="78">
        <f>'[9]top 10 recipients 09'!Q167</f>
        <v>0</v>
      </c>
    </row>
    <row r="166" spans="1:12" ht="12.75" customHeight="1">
      <c r="A166" s="7" t="s">
        <v>146</v>
      </c>
      <c r="B166" s="37">
        <f>'[7]top 10 recipients'!B170</f>
      </c>
      <c r="C166" s="41">
        <f>'[9]top 10 recipients 09'!H168</f>
        <v>0</v>
      </c>
      <c r="D166" s="41">
        <f>'[9]top 10 recipients 09'!I168</f>
        <v>0</v>
      </c>
      <c r="E166" s="41">
        <f>'[9]top 10 recipients 09'!J168</f>
        <v>0</v>
      </c>
      <c r="F166" s="41">
        <f>'[9]top 10 recipients 09'!K168</f>
        <v>0</v>
      </c>
      <c r="G166" s="41">
        <f>'[9]top 10 recipients 09'!L168</f>
        <v>0</v>
      </c>
      <c r="H166" s="41">
        <f>'[9]top 10 recipients 09'!M168</f>
        <v>0</v>
      </c>
      <c r="I166" s="41">
        <f>'[9]top 10 recipients 09'!N168</f>
        <v>0</v>
      </c>
      <c r="J166" s="41">
        <f>'[9]top 10 recipients 09'!O168</f>
        <v>0</v>
      </c>
      <c r="K166" s="41">
        <f>'[9]top 10 recipients 09'!P168</f>
        <v>0</v>
      </c>
      <c r="L166" s="78">
        <f>'[9]top 10 recipients 09'!Q168</f>
        <v>0</v>
      </c>
    </row>
    <row r="167" spans="1:12" ht="12.75" customHeight="1">
      <c r="A167" s="7" t="s">
        <v>149</v>
      </c>
      <c r="B167" s="37">
        <f>'[7]top 10 recipients'!B171</f>
      </c>
      <c r="C167" s="41">
        <f>'[9]top 10 recipients 09'!H169</f>
        <v>0</v>
      </c>
      <c r="D167" s="41">
        <f>'[9]top 10 recipients 09'!I169</f>
        <v>0</v>
      </c>
      <c r="E167" s="41">
        <f>'[9]top 10 recipients 09'!J169</f>
        <v>0</v>
      </c>
      <c r="F167" s="41">
        <f>'[9]top 10 recipients 09'!K169</f>
        <v>0</v>
      </c>
      <c r="G167" s="41">
        <f>'[9]top 10 recipients 09'!L169</f>
        <v>0</v>
      </c>
      <c r="H167" s="41">
        <f>'[9]top 10 recipients 09'!M169</f>
        <v>0</v>
      </c>
      <c r="I167" s="41">
        <f>'[9]top 10 recipients 09'!N169</f>
        <v>0</v>
      </c>
      <c r="J167" s="41">
        <f>'[9]top 10 recipients 09'!O169</f>
        <v>0</v>
      </c>
      <c r="K167" s="41">
        <f>'[9]top 10 recipients 09'!P169</f>
        <v>0</v>
      </c>
      <c r="L167" s="78">
        <f>'[9]top 10 recipients 09'!Q169</f>
        <v>0</v>
      </c>
    </row>
    <row r="168" spans="1:12" ht="12.75" customHeight="1">
      <c r="A168" s="7" t="s">
        <v>153</v>
      </c>
      <c r="B168" s="37">
        <f>'[7]top 10 recipients'!B172</f>
      </c>
      <c r="C168" s="41">
        <f>'[9]top 10 recipients 09'!H170</f>
        <v>0</v>
      </c>
      <c r="D168" s="41">
        <f>'[9]top 10 recipients 09'!I170</f>
        <v>0</v>
      </c>
      <c r="E168" s="41">
        <f>'[9]top 10 recipients 09'!J170</f>
        <v>0</v>
      </c>
      <c r="F168" s="41">
        <f>'[9]top 10 recipients 09'!K170</f>
        <v>0</v>
      </c>
      <c r="G168" s="41">
        <f>'[9]top 10 recipients 09'!L170</f>
        <v>0</v>
      </c>
      <c r="H168" s="41">
        <f>'[9]top 10 recipients 09'!M170</f>
        <v>0</v>
      </c>
      <c r="I168" s="41">
        <f>'[9]top 10 recipients 09'!N170</f>
        <v>0</v>
      </c>
      <c r="J168" s="41">
        <f>'[9]top 10 recipients 09'!O170</f>
        <v>0</v>
      </c>
      <c r="K168" s="41">
        <f>'[9]top 10 recipients 09'!P170</f>
        <v>0</v>
      </c>
      <c r="L168" s="78">
        <f>'[9]top 10 recipients 09'!Q170</f>
        <v>0</v>
      </c>
    </row>
    <row r="169" spans="1:12" ht="12.75" customHeight="1">
      <c r="A169" s="7" t="s">
        <v>155</v>
      </c>
      <c r="B169" s="37">
        <f>'[7]top 10 recipients'!B173</f>
      </c>
      <c r="C169" s="41">
        <f>'[9]top 10 recipients 09'!H171</f>
        <v>0.0027336823734729495</v>
      </c>
      <c r="D169" s="41">
        <f>'[9]top 10 recipients 09'!I171</f>
        <v>0.0024591824430242374</v>
      </c>
      <c r="E169" s="41">
        <f>'[9]top 10 recipients 09'!J171</f>
        <v>0.0022116817997018564</v>
      </c>
      <c r="F169" s="41">
        <f>'[9]top 10 recipients 09'!K171</f>
        <v>0</v>
      </c>
      <c r="G169" s="41">
        <f>'[9]top 10 recipients 09'!L171</f>
        <v>0</v>
      </c>
      <c r="H169" s="41">
        <f>'[9]top 10 recipients 09'!M171</f>
        <v>0</v>
      </c>
      <c r="I169" s="41">
        <f>'[9]top 10 recipients 09'!N171</f>
        <v>0</v>
      </c>
      <c r="J169" s="41">
        <f>'[9]top 10 recipients 09'!O171</f>
        <v>0</v>
      </c>
      <c r="K169" s="41">
        <f>'[9]top 10 recipients 09'!P171</f>
        <v>0</v>
      </c>
      <c r="L169" s="78">
        <f>'[9]top 10 recipients 09'!Q171</f>
        <v>0</v>
      </c>
    </row>
    <row r="170" spans="1:12" ht="12.75" customHeight="1">
      <c r="A170" s="7" t="s">
        <v>157</v>
      </c>
      <c r="B170" s="37">
        <f>'[7]top 10 recipients'!B174</f>
      </c>
      <c r="C170" s="41">
        <f>'[9]top 10 recipients 09'!H172</f>
        <v>0</v>
      </c>
      <c r="D170" s="41">
        <f>'[9]top 10 recipients 09'!I172</f>
        <v>0</v>
      </c>
      <c r="E170" s="41">
        <f>'[9]top 10 recipients 09'!J172</f>
        <v>0</v>
      </c>
      <c r="F170" s="41">
        <f>'[9]top 10 recipients 09'!K172</f>
        <v>0</v>
      </c>
      <c r="G170" s="41">
        <f>'[9]top 10 recipients 09'!L172</f>
        <v>0</v>
      </c>
      <c r="H170" s="41">
        <f>'[9]top 10 recipients 09'!M172</f>
        <v>0</v>
      </c>
      <c r="I170" s="41">
        <f>'[9]top 10 recipients 09'!N172</f>
        <v>0</v>
      </c>
      <c r="J170" s="41">
        <f>'[9]top 10 recipients 09'!O172</f>
        <v>0</v>
      </c>
      <c r="K170" s="41">
        <f>'[9]top 10 recipients 09'!P172</f>
        <v>0</v>
      </c>
      <c r="L170" s="78">
        <f>'[9]top 10 recipients 09'!Q172</f>
        <v>0</v>
      </c>
    </row>
    <row r="171" spans="1:12" ht="12.75" customHeight="1">
      <c r="A171" s="7" t="s">
        <v>158</v>
      </c>
      <c r="B171" s="37">
        <f>'[7]top 10 recipients'!B175</f>
      </c>
      <c r="C171" s="41">
        <f>'[9]top 10 recipients 09'!H173</f>
        <v>0</v>
      </c>
      <c r="D171" s="41">
        <f>'[9]top 10 recipients 09'!I173</f>
        <v>0</v>
      </c>
      <c r="E171" s="41">
        <f>'[9]top 10 recipients 09'!J173</f>
        <v>0</v>
      </c>
      <c r="F171" s="41">
        <f>'[9]top 10 recipients 09'!K173</f>
        <v>0</v>
      </c>
      <c r="G171" s="41">
        <f>'[9]top 10 recipients 09'!L173</f>
        <v>0</v>
      </c>
      <c r="H171" s="41">
        <f>'[9]top 10 recipients 09'!M173</f>
        <v>0</v>
      </c>
      <c r="I171" s="41">
        <f>'[9]top 10 recipients 09'!N173</f>
        <v>0</v>
      </c>
      <c r="J171" s="41">
        <f>'[9]top 10 recipients 09'!O173</f>
        <v>0</v>
      </c>
      <c r="K171" s="41">
        <f>'[9]top 10 recipients 09'!P173</f>
        <v>0</v>
      </c>
      <c r="L171" s="78">
        <f>'[9]top 10 recipients 09'!Q173</f>
        <v>0</v>
      </c>
    </row>
    <row r="172" spans="1:12" ht="12.75" customHeight="1">
      <c r="A172" s="7" t="s">
        <v>159</v>
      </c>
      <c r="B172" s="37">
        <f>'[7]top 10 recipients'!B176</f>
      </c>
      <c r="C172" s="41">
        <f>'[9]top 10 recipients 09'!H174</f>
        <v>0</v>
      </c>
      <c r="D172" s="41">
        <f>'[9]top 10 recipients 09'!I174</f>
        <v>0</v>
      </c>
      <c r="E172" s="41">
        <f>'[9]top 10 recipients 09'!J174</f>
        <v>0</v>
      </c>
      <c r="F172" s="41">
        <f>'[9]top 10 recipients 09'!K174</f>
        <v>0</v>
      </c>
      <c r="G172" s="41">
        <f>'[9]top 10 recipients 09'!L174</f>
        <v>0</v>
      </c>
      <c r="H172" s="41">
        <f>'[9]top 10 recipients 09'!M174</f>
        <v>0</v>
      </c>
      <c r="I172" s="41">
        <f>'[9]top 10 recipients 09'!N174</f>
        <v>0</v>
      </c>
      <c r="J172" s="41">
        <f>'[9]top 10 recipients 09'!O174</f>
        <v>0</v>
      </c>
      <c r="K172" s="41">
        <f>'[9]top 10 recipients 09'!P174</f>
        <v>0</v>
      </c>
      <c r="L172" s="78">
        <f>'[9]top 10 recipients 09'!Q174</f>
        <v>0</v>
      </c>
    </row>
    <row r="173" spans="1:12" ht="12.75" customHeight="1">
      <c r="A173" s="7" t="s">
        <v>163</v>
      </c>
      <c r="B173" s="37">
        <f>'[7]top 10 recipients'!B177</f>
      </c>
      <c r="C173" s="41">
        <f>'[9]top 10 recipients 09'!H175</f>
        <v>0</v>
      </c>
      <c r="D173" s="41">
        <f>'[9]top 10 recipients 09'!I175</f>
        <v>0</v>
      </c>
      <c r="E173" s="41">
        <f>'[9]top 10 recipients 09'!J175</f>
        <v>0</v>
      </c>
      <c r="F173" s="41">
        <f>'[9]top 10 recipients 09'!K175</f>
        <v>0</v>
      </c>
      <c r="G173" s="41">
        <f>'[9]top 10 recipients 09'!L175</f>
        <v>0</v>
      </c>
      <c r="H173" s="41">
        <f>'[9]top 10 recipients 09'!M175</f>
        <v>0</v>
      </c>
      <c r="I173" s="41">
        <f>'[9]top 10 recipients 09'!N175</f>
        <v>0</v>
      </c>
      <c r="J173" s="41">
        <f>'[9]top 10 recipients 09'!O175</f>
        <v>0</v>
      </c>
      <c r="K173" s="41">
        <f>'[9]top 10 recipients 09'!P175</f>
        <v>0</v>
      </c>
      <c r="L173" s="78">
        <f>'[9]top 10 recipients 09'!Q175</f>
        <v>0</v>
      </c>
    </row>
    <row r="174" spans="1:12" ht="12.75" customHeight="1">
      <c r="A174" s="7" t="s">
        <v>165</v>
      </c>
      <c r="B174" s="37">
        <f>'[7]top 10 recipients'!B178</f>
      </c>
      <c r="C174" s="41">
        <f>'[9]top 10 recipients 09'!H176</f>
        <v>0</v>
      </c>
      <c r="D174" s="41">
        <f>'[9]top 10 recipients 09'!I176</f>
        <v>0</v>
      </c>
      <c r="E174" s="41">
        <f>'[9]top 10 recipients 09'!J176</f>
        <v>0</v>
      </c>
      <c r="F174" s="41">
        <f>'[9]top 10 recipients 09'!K176</f>
        <v>0</v>
      </c>
      <c r="G174" s="41">
        <f>'[9]top 10 recipients 09'!L176</f>
        <v>0</v>
      </c>
      <c r="H174" s="41">
        <f>'[9]top 10 recipients 09'!M176</f>
        <v>0</v>
      </c>
      <c r="I174" s="41">
        <f>'[9]top 10 recipients 09'!N176</f>
        <v>0</v>
      </c>
      <c r="J174" s="41">
        <f>'[9]top 10 recipients 09'!O176</f>
        <v>0</v>
      </c>
      <c r="K174" s="41">
        <f>'[9]top 10 recipients 09'!P176</f>
        <v>0</v>
      </c>
      <c r="L174" s="78">
        <f>'[9]top 10 recipients 09'!Q176</f>
        <v>0</v>
      </c>
    </row>
    <row r="175" spans="1:12" ht="12.75" customHeight="1">
      <c r="A175" s="94" t="s">
        <v>166</v>
      </c>
      <c r="B175" s="37">
        <f>'[7]top 10 recipients'!B179</f>
      </c>
      <c r="C175" s="41">
        <f>'[9]top 10 recipients 09'!H177</f>
        <v>0</v>
      </c>
      <c r="D175" s="41">
        <f>'[9]top 10 recipients 09'!I177</f>
        <v>0</v>
      </c>
      <c r="E175" s="41">
        <f>'[9]top 10 recipients 09'!J177</f>
        <v>0</v>
      </c>
      <c r="F175" s="41">
        <f>'[9]top 10 recipients 09'!K177</f>
        <v>0</v>
      </c>
      <c r="G175" s="41">
        <f>'[9]top 10 recipients 09'!L177</f>
        <v>0</v>
      </c>
      <c r="H175" s="41">
        <f>'[9]top 10 recipients 09'!M177</f>
        <v>0</v>
      </c>
      <c r="I175" s="41">
        <f>'[9]top 10 recipients 09'!N177</f>
        <v>0</v>
      </c>
      <c r="J175" s="41">
        <f>'[9]top 10 recipients 09'!O177</f>
        <v>0</v>
      </c>
      <c r="K175" s="41">
        <f>'[9]top 10 recipients 09'!P177</f>
        <v>0</v>
      </c>
      <c r="L175" s="78">
        <f>'[9]top 10 recipients 09'!Q177</f>
        <v>0</v>
      </c>
    </row>
    <row r="176" spans="1:12" ht="12.75" customHeight="1">
      <c r="A176" s="94" t="s">
        <v>168</v>
      </c>
      <c r="B176" s="37">
        <f>'[7]top 10 recipients'!B180</f>
      </c>
      <c r="C176" s="41">
        <f>'[9]top 10 recipients 09'!H178</f>
        <v>0</v>
      </c>
      <c r="D176" s="41">
        <f>'[9]top 10 recipients 09'!I178</f>
        <v>0</v>
      </c>
      <c r="E176" s="41">
        <f>'[9]top 10 recipients 09'!J178</f>
        <v>0</v>
      </c>
      <c r="F176" s="41">
        <f>'[9]top 10 recipients 09'!K178</f>
        <v>0</v>
      </c>
      <c r="G176" s="41">
        <f>'[9]top 10 recipients 09'!L178</f>
        <v>0.01</v>
      </c>
      <c r="H176" s="41">
        <f>'[9]top 10 recipients 09'!M178</f>
        <v>0</v>
      </c>
      <c r="I176" s="41">
        <f>'[9]top 10 recipients 09'!N178</f>
        <v>0</v>
      </c>
      <c r="J176" s="41">
        <f>'[9]top 10 recipients 09'!O178</f>
        <v>0</v>
      </c>
      <c r="K176" s="41">
        <f>'[9]top 10 recipients 09'!P178</f>
        <v>0</v>
      </c>
      <c r="L176" s="78">
        <f>'[9]top 10 recipients 09'!Q178</f>
        <v>0</v>
      </c>
    </row>
    <row r="177" spans="1:12" ht="12.75" customHeight="1">
      <c r="A177" s="94" t="s">
        <v>169</v>
      </c>
      <c r="B177" s="37">
        <f>'[7]top 10 recipients'!B181</f>
      </c>
      <c r="C177" s="41">
        <f>'[9]top 10 recipients 09'!H179</f>
        <v>0</v>
      </c>
      <c r="D177" s="41">
        <f>'[9]top 10 recipients 09'!I179</f>
        <v>0</v>
      </c>
      <c r="E177" s="41">
        <f>'[9]top 10 recipients 09'!J179</f>
        <v>0</v>
      </c>
      <c r="F177" s="41">
        <f>'[9]top 10 recipients 09'!K179</f>
        <v>0</v>
      </c>
      <c r="G177" s="41">
        <f>'[9]top 10 recipients 09'!L179</f>
        <v>0</v>
      </c>
      <c r="H177" s="41">
        <f>'[9]top 10 recipients 09'!M179</f>
        <v>0</v>
      </c>
      <c r="I177" s="41">
        <f>'[9]top 10 recipients 09'!N179</f>
        <v>0</v>
      </c>
      <c r="J177" s="41">
        <f>'[9]top 10 recipients 09'!O179</f>
        <v>0</v>
      </c>
      <c r="K177" s="41">
        <f>'[9]top 10 recipients 09'!P179</f>
        <v>0</v>
      </c>
      <c r="L177" s="78">
        <f>'[9]top 10 recipients 09'!Q179</f>
        <v>0</v>
      </c>
    </row>
    <row r="178" spans="1:12" ht="12.75" customHeight="1">
      <c r="A178" s="94" t="s">
        <v>67</v>
      </c>
      <c r="B178" s="37">
        <f>'[7]top 10 recipients'!B182</f>
      </c>
      <c r="C178" s="41">
        <f>'[9]top 10 recipients 09'!H180</f>
        <v>0</v>
      </c>
      <c r="D178" s="41">
        <f>'[9]top 10 recipients 09'!I180</f>
        <v>0</v>
      </c>
      <c r="E178" s="41">
        <f>'[9]top 10 recipients 09'!J180</f>
        <v>0</v>
      </c>
      <c r="F178" s="41">
        <f>'[9]top 10 recipients 09'!K180</f>
        <v>0</v>
      </c>
      <c r="G178" s="41">
        <f>'[9]top 10 recipients 09'!L180</f>
        <v>0</v>
      </c>
      <c r="H178" s="41">
        <f>'[9]top 10 recipients 09'!M180</f>
        <v>0</v>
      </c>
      <c r="I178" s="41">
        <f>'[9]top 10 recipients 09'!N180</f>
        <v>0</v>
      </c>
      <c r="J178" s="41">
        <f>'[9]top 10 recipients 09'!O180</f>
        <v>0</v>
      </c>
      <c r="K178" s="41">
        <f>'[9]top 10 recipients 09'!P180</f>
        <v>0</v>
      </c>
      <c r="L178" s="78">
        <f>'[9]top 10 recipients 09'!Q180</f>
        <v>0</v>
      </c>
    </row>
    <row r="179" spans="1:12" ht="12.75" customHeight="1">
      <c r="A179" s="94" t="s">
        <v>173</v>
      </c>
      <c r="B179" s="37">
        <f>'[7]top 10 recipients'!B183</f>
      </c>
      <c r="C179" s="41">
        <f>'[9]top 10 recipients 09'!H181</f>
        <v>0</v>
      </c>
      <c r="D179" s="41">
        <f>'[9]top 10 recipients 09'!I181</f>
        <v>0</v>
      </c>
      <c r="E179" s="41">
        <f>'[9]top 10 recipients 09'!J181</f>
        <v>0</v>
      </c>
      <c r="F179" s="41">
        <f>'[9]top 10 recipients 09'!K181</f>
        <v>0</v>
      </c>
      <c r="G179" s="41">
        <f>'[9]top 10 recipients 09'!L181</f>
        <v>0</v>
      </c>
      <c r="H179" s="41">
        <f>'[9]top 10 recipients 09'!M181</f>
        <v>0</v>
      </c>
      <c r="I179" s="41">
        <f>'[9]top 10 recipients 09'!N181</f>
        <v>0</v>
      </c>
      <c r="J179" s="41">
        <f>'[9]top 10 recipients 09'!O181</f>
        <v>0</v>
      </c>
      <c r="K179" s="41">
        <f>'[9]top 10 recipients 09'!P181</f>
        <v>0</v>
      </c>
      <c r="L179" s="78">
        <f>'[9]top 10 recipients 09'!Q181</f>
        <v>0</v>
      </c>
    </row>
    <row r="180" spans="1:12" ht="12.75" customHeight="1">
      <c r="A180" s="94" t="s">
        <v>174</v>
      </c>
      <c r="B180" s="37">
        <f>'[7]top 10 recipients'!B184</f>
      </c>
      <c r="C180" s="41">
        <f>'[9]top 10 recipients 09'!H182</f>
        <v>0.08811776313318151</v>
      </c>
      <c r="D180" s="41">
        <f>'[9]top 10 recipients 09'!I182</f>
        <v>0.025951894412083305</v>
      </c>
      <c r="E180" s="41">
        <f>'[9]top 10 recipients 09'!J182</f>
        <v>0.05173197079976302</v>
      </c>
      <c r="F180" s="41">
        <f>'[9]top 10 recipients 09'!K182</f>
        <v>0.06694552519558347</v>
      </c>
      <c r="G180" s="41">
        <f>'[9]top 10 recipients 09'!L182</f>
        <v>0.019431791442723115</v>
      </c>
      <c r="H180" s="41">
        <f>'[9]top 10 recipients 09'!M182</f>
        <v>0.0516361449467169</v>
      </c>
      <c r="I180" s="41">
        <f>'[9]top 10 recipients 09'!N182</f>
        <v>0.04196930030699968</v>
      </c>
      <c r="J180" s="41">
        <f>'[9]top 10 recipients 09'!O182</f>
        <v>0</v>
      </c>
      <c r="K180" s="41">
        <f>'[9]top 10 recipients 09'!P182</f>
        <v>0</v>
      </c>
      <c r="L180" s="78">
        <f>'[9]top 10 recipients 09'!Q182</f>
        <v>0</v>
      </c>
    </row>
    <row r="181" spans="1:12" ht="12.75" customHeight="1">
      <c r="A181" s="94" t="s">
        <v>175</v>
      </c>
      <c r="B181" s="37">
        <f>'[7]top 10 recipients'!B185</f>
      </c>
      <c r="C181" s="41">
        <f>'[9]top 10 recipients 09'!H183</f>
        <v>0.017768935427574174</v>
      </c>
      <c r="D181" s="41">
        <f>'[9]top 10 recipients 09'!I183</f>
        <v>0.02302689014831786</v>
      </c>
      <c r="E181" s="41">
        <f>'[9]top 10 recipients 09'!J183</f>
        <v>0.03452681031756787</v>
      </c>
      <c r="F181" s="41">
        <f>'[9]top 10 recipients 09'!K183</f>
        <v>0.01798053389492857</v>
      </c>
      <c r="G181" s="41">
        <f>'[9]top 10 recipients 09'!L183</f>
        <v>0.038596878606915234</v>
      </c>
      <c r="H181" s="41">
        <f>'[9]top 10 recipients 09'!M183</f>
        <v>0.016722701868081682</v>
      </c>
      <c r="I181" s="41">
        <f>'[9]top 10 recipients 09'!N183</f>
        <v>0.018767686739058903</v>
      </c>
      <c r="J181" s="41">
        <f>'[9]top 10 recipients 09'!O183</f>
        <v>0.012601493991555702</v>
      </c>
      <c r="K181" s="41">
        <f>'[9]top 10 recipients 09'!P183</f>
        <v>0</v>
      </c>
      <c r="L181" s="78">
        <f>'[9]top 10 recipients 09'!Q183</f>
        <v>0</v>
      </c>
    </row>
    <row r="182" spans="1:12" ht="12.75" customHeight="1">
      <c r="A182" s="94" t="s">
        <v>70</v>
      </c>
      <c r="B182" s="37">
        <f>'[7]top 10 recipients'!B186</f>
      </c>
      <c r="C182" s="41">
        <f>'[9]top 10 recipients 09'!H184</f>
        <v>0</v>
      </c>
      <c r="D182" s="41">
        <f>'[9]top 10 recipients 09'!I184</f>
        <v>0</v>
      </c>
      <c r="E182" s="41">
        <f>'[9]top 10 recipients 09'!J184</f>
        <v>0</v>
      </c>
      <c r="F182" s="41">
        <f>'[9]top 10 recipients 09'!K184</f>
        <v>0</v>
      </c>
      <c r="G182" s="41">
        <f>'[9]top 10 recipients 09'!L184</f>
        <v>0</v>
      </c>
      <c r="H182" s="41">
        <f>'[9]top 10 recipients 09'!M184</f>
        <v>0</v>
      </c>
      <c r="I182" s="41">
        <f>'[9]top 10 recipients 09'!N184</f>
        <v>0</v>
      </c>
      <c r="J182" s="41">
        <f>'[9]top 10 recipients 09'!O184</f>
        <v>0</v>
      </c>
      <c r="K182" s="41">
        <f>'[9]top 10 recipients 09'!P184</f>
        <v>0</v>
      </c>
      <c r="L182" s="78">
        <f>'[9]top 10 recipients 09'!Q184</f>
        <v>0</v>
      </c>
    </row>
    <row r="183" spans="1:12" ht="12.75" customHeight="1">
      <c r="A183" s="94" t="s">
        <v>180</v>
      </c>
      <c r="B183" s="37">
        <f>'[7]top 10 recipients'!B187</f>
      </c>
      <c r="C183" s="41">
        <f>'[9]top 10 recipients 09'!H185</f>
        <v>0.01391692844677138</v>
      </c>
      <c r="D183" s="41">
        <f>'[9]top 10 recipients 09'!I185</f>
        <v>0.010507415892921741</v>
      </c>
      <c r="E183" s="41">
        <f>'[9]top 10 recipients 09'!J185</f>
        <v>0.011304151420698379</v>
      </c>
      <c r="F183" s="41">
        <f>'[9]top 10 recipients 09'!K185</f>
        <v>0</v>
      </c>
      <c r="G183" s="41">
        <f>'[9]top 10 recipients 09'!L185</f>
        <v>0</v>
      </c>
      <c r="H183" s="41">
        <f>'[9]top 10 recipients 09'!M185</f>
        <v>0</v>
      </c>
      <c r="I183" s="41">
        <f>'[9]top 10 recipients 09'!N185</f>
        <v>0</v>
      </c>
      <c r="J183" s="41">
        <f>'[9]top 10 recipients 09'!O185</f>
        <v>0</v>
      </c>
      <c r="K183" s="41">
        <f>'[9]top 10 recipients 09'!P185</f>
        <v>0</v>
      </c>
      <c r="L183" s="78">
        <f>'[9]top 10 recipients 09'!Q185</f>
        <v>0</v>
      </c>
    </row>
    <row r="184" spans="1:12" ht="12.75" customHeight="1">
      <c r="A184" s="94" t="s">
        <v>182</v>
      </c>
      <c r="B184" s="37">
        <f>'[7]top 10 recipients'!B188</f>
      </c>
      <c r="C184" s="41">
        <f>'[9]top 10 recipients 09'!H186</f>
        <v>0</v>
      </c>
      <c r="D184" s="41">
        <f>'[9]top 10 recipients 09'!I186</f>
        <v>0</v>
      </c>
      <c r="E184" s="41">
        <f>'[9]top 10 recipients 09'!J186</f>
        <v>0</v>
      </c>
      <c r="F184" s="41">
        <f>'[9]top 10 recipients 09'!K186</f>
        <v>0</v>
      </c>
      <c r="G184" s="41">
        <f>'[9]top 10 recipients 09'!L186</f>
        <v>0</v>
      </c>
      <c r="H184" s="41">
        <f>'[9]top 10 recipients 09'!M186</f>
        <v>0</v>
      </c>
      <c r="I184" s="41">
        <f>'[9]top 10 recipients 09'!N186</f>
        <v>0</v>
      </c>
      <c r="J184" s="41">
        <f>'[9]top 10 recipients 09'!O186</f>
        <v>0</v>
      </c>
      <c r="K184" s="41">
        <f>'[9]top 10 recipients 09'!P186</f>
        <v>0</v>
      </c>
      <c r="L184" s="78">
        <f>'[9]top 10 recipients 09'!Q186</f>
        <v>0</v>
      </c>
    </row>
    <row r="185" spans="1:12" ht="12.75" customHeight="1">
      <c r="A185" s="94" t="s">
        <v>183</v>
      </c>
      <c r="B185" s="37">
        <f>'[7]top 10 recipients'!B189</f>
      </c>
      <c r="C185" s="41">
        <f>'[9]top 10 recipients 09'!H187</f>
        <v>0</v>
      </c>
      <c r="D185" s="41">
        <f>'[9]top 10 recipients 09'!I187</f>
        <v>0</v>
      </c>
      <c r="E185" s="41">
        <f>'[9]top 10 recipients 09'!J187</f>
        <v>0</v>
      </c>
      <c r="F185" s="41">
        <f>'[9]top 10 recipients 09'!K187</f>
        <v>0</v>
      </c>
      <c r="G185" s="41">
        <f>'[9]top 10 recipients 09'!L187</f>
        <v>0</v>
      </c>
      <c r="H185" s="41">
        <f>'[9]top 10 recipients 09'!M187</f>
        <v>0</v>
      </c>
      <c r="I185" s="41">
        <f>'[9]top 10 recipients 09'!N187</f>
        <v>0</v>
      </c>
      <c r="J185" s="41">
        <f>'[9]top 10 recipients 09'!O187</f>
        <v>0</v>
      </c>
      <c r="K185" s="41">
        <f>'[9]top 10 recipients 09'!P187</f>
        <v>0</v>
      </c>
      <c r="L185" s="78">
        <f>'[9]top 10 recipients 09'!Q187</f>
        <v>0</v>
      </c>
    </row>
    <row r="186" spans="1:12" ht="12.75" customHeight="1">
      <c r="A186" s="94" t="s">
        <v>185</v>
      </c>
      <c r="B186" s="37">
        <f>'[7]top 10 recipients'!B190</f>
      </c>
      <c r="C186" s="41">
        <f>'[9]top 10 recipients 09'!H188</f>
        <v>21.35056927137767</v>
      </c>
      <c r="D186" s="41">
        <f>'[9]top 10 recipients 09'!I188</f>
        <v>19.3685544695864</v>
      </c>
      <c r="E186" s="41">
        <f>'[9]top 10 recipients 09'!J188</f>
        <v>16.323237253206017</v>
      </c>
      <c r="F186" s="41">
        <f>'[9]top 10 recipients 09'!K188</f>
        <v>0.4083357049348284</v>
      </c>
      <c r="G186" s="41">
        <f>'[9]top 10 recipients 09'!L188</f>
        <v>0</v>
      </c>
      <c r="H186" s="41">
        <f>'[9]top 10 recipients 09'!M188</f>
        <v>0.17280125263684407</v>
      </c>
      <c r="I186" s="41">
        <f>'[9]top 10 recipients 09'!N188</f>
        <v>0</v>
      </c>
      <c r="J186" s="41">
        <f>'[9]top 10 recipients 09'!O188</f>
        <v>0</v>
      </c>
      <c r="K186" s="41">
        <f>'[9]top 10 recipients 09'!P188</f>
        <v>0</v>
      </c>
      <c r="L186" s="78">
        <f>'[9]top 10 recipients 09'!Q188</f>
        <v>0</v>
      </c>
    </row>
    <row r="187" spans="1:12" ht="12.75" customHeight="1">
      <c r="A187" s="94" t="s">
        <v>186</v>
      </c>
      <c r="B187" s="37">
        <f>'[7]top 10 recipients'!B191</f>
      </c>
      <c r="C187" s="41">
        <f>'[9]top 10 recipients 09'!H189</f>
        <v>0</v>
      </c>
      <c r="D187" s="41">
        <f>'[9]top 10 recipients 09'!I189</f>
        <v>0</v>
      </c>
      <c r="E187" s="41">
        <f>'[9]top 10 recipients 09'!J189</f>
        <v>0</v>
      </c>
      <c r="F187" s="41">
        <f>'[9]top 10 recipients 09'!K189</f>
        <v>0</v>
      </c>
      <c r="G187" s="41">
        <f>'[9]top 10 recipients 09'!L189</f>
        <v>0</v>
      </c>
      <c r="H187" s="41">
        <f>'[9]top 10 recipients 09'!M189</f>
        <v>0</v>
      </c>
      <c r="I187" s="41">
        <f>'[9]top 10 recipients 09'!N189</f>
        <v>0.18177671998108846</v>
      </c>
      <c r="J187" s="41">
        <f>'[9]top 10 recipients 09'!O189</f>
        <v>0.09309553675647901</v>
      </c>
      <c r="K187" s="41">
        <f>'[9]top 10 recipients 09'!P189</f>
        <v>0.10905268743794388</v>
      </c>
      <c r="L187" s="78">
        <f>'[9]top 10 recipients 09'!Q189</f>
        <v>0</v>
      </c>
    </row>
    <row r="188" spans="1:12" ht="12.75" customHeight="1">
      <c r="A188" s="94" t="s">
        <v>190</v>
      </c>
      <c r="B188" s="37">
        <f>'[7]top 10 recipients'!B192</f>
      </c>
      <c r="C188" s="41">
        <f>'[9]top 10 recipients 09'!H190</f>
        <v>0</v>
      </c>
      <c r="D188" s="41">
        <f>'[9]top 10 recipients 09'!I190</f>
        <v>0</v>
      </c>
      <c r="E188" s="41">
        <f>'[9]top 10 recipients 09'!J190</f>
        <v>0</v>
      </c>
      <c r="F188" s="41">
        <f>'[9]top 10 recipients 09'!K190</f>
        <v>0</v>
      </c>
      <c r="G188" s="41">
        <f>'[9]top 10 recipients 09'!L190</f>
        <v>0</v>
      </c>
      <c r="H188" s="41">
        <f>'[9]top 10 recipients 09'!M190</f>
        <v>0</v>
      </c>
      <c r="I188" s="41">
        <f>'[9]top 10 recipients 09'!N190</f>
        <v>0</v>
      </c>
      <c r="J188" s="41">
        <f>'[9]top 10 recipients 09'!O190</f>
        <v>0</v>
      </c>
      <c r="K188" s="41">
        <f>'[9]top 10 recipients 09'!P190</f>
        <v>0</v>
      </c>
      <c r="L188" s="78">
        <f>'[9]top 10 recipients 09'!Q190</f>
        <v>0</v>
      </c>
    </row>
    <row r="189" spans="1:12" ht="12.75" customHeight="1">
      <c r="A189" s="94" t="s">
        <v>195</v>
      </c>
      <c r="B189" s="37">
        <f>'[7]top 10 recipients'!B193</f>
      </c>
      <c r="C189" s="41">
        <f>'[9]top 10 recipients 09'!H191</f>
        <v>0</v>
      </c>
      <c r="D189" s="41">
        <f>'[9]top 10 recipients 09'!I191</f>
        <v>0</v>
      </c>
      <c r="E189" s="41">
        <f>'[9]top 10 recipients 09'!J191</f>
        <v>0</v>
      </c>
      <c r="F189" s="41">
        <f>'[9]top 10 recipients 09'!K191</f>
        <v>0</v>
      </c>
      <c r="G189" s="41">
        <f>'[9]top 10 recipients 09'!L191</f>
        <v>0</v>
      </c>
      <c r="H189" s="41">
        <f>'[9]top 10 recipients 09'!M191</f>
        <v>0</v>
      </c>
      <c r="I189" s="41">
        <f>'[9]top 10 recipients 09'!N191</f>
        <v>0</v>
      </c>
      <c r="J189" s="41">
        <f>'[9]top 10 recipients 09'!O191</f>
        <v>0.12483265155982412</v>
      </c>
      <c r="K189" s="41">
        <f>'[9]top 10 recipients 09'!P191</f>
        <v>0</v>
      </c>
      <c r="L189" s="78">
        <f>'[9]top 10 recipients 09'!Q191</f>
        <v>0</v>
      </c>
    </row>
    <row r="190" spans="1:12" ht="12.75" customHeight="1">
      <c r="A190" s="94" t="s">
        <v>197</v>
      </c>
      <c r="B190" s="37">
        <f>'[7]top 10 recipients'!B194</f>
      </c>
      <c r="C190" s="41">
        <f>'[9]top 10 recipients 09'!H192</f>
        <v>0</v>
      </c>
      <c r="D190" s="41">
        <f>'[9]top 10 recipients 09'!I192</f>
        <v>0</v>
      </c>
      <c r="E190" s="41">
        <f>'[9]top 10 recipients 09'!J192</f>
        <v>0</v>
      </c>
      <c r="F190" s="41">
        <f>'[9]top 10 recipients 09'!K192</f>
        <v>0</v>
      </c>
      <c r="G190" s="41">
        <f>'[9]top 10 recipients 09'!L192</f>
        <v>0</v>
      </c>
      <c r="H190" s="41">
        <f>'[9]top 10 recipients 09'!M192</f>
        <v>0</v>
      </c>
      <c r="I190" s="41">
        <f>'[9]top 10 recipients 09'!N192</f>
        <v>0</v>
      </c>
      <c r="J190" s="41">
        <f>'[9]top 10 recipients 09'!O192</f>
        <v>0</v>
      </c>
      <c r="K190" s="41">
        <f>'[9]top 10 recipients 09'!P192</f>
        <v>0</v>
      </c>
      <c r="L190" s="78">
        <f>'[9]top 10 recipients 09'!Q192</f>
        <v>0</v>
      </c>
    </row>
    <row r="191" spans="1:12" ht="12.75" customHeight="1">
      <c r="A191" s="94" t="s">
        <v>199</v>
      </c>
      <c r="B191" s="37">
        <f>'[7]top 10 recipients'!B195</f>
      </c>
      <c r="C191" s="41">
        <f>'[9]top 10 recipients 09'!H193</f>
        <v>0.031554956858561814</v>
      </c>
      <c r="D191" s="41">
        <f>'[9]top 10 recipients 09'!I193</f>
        <v>0.07178523778396627</v>
      </c>
      <c r="E191" s="41">
        <f>'[9]top 10 recipients 09'!J193</f>
        <v>0.006460098460380672</v>
      </c>
      <c r="F191" s="41">
        <f>'[9]top 10 recipients 09'!K193</f>
        <v>0</v>
      </c>
      <c r="G191" s="41">
        <f>'[9]top 10 recipients 09'!L193</f>
        <v>0</v>
      </c>
      <c r="H191" s="41">
        <f>'[9]top 10 recipients 09'!M193</f>
        <v>0</v>
      </c>
      <c r="I191" s="41">
        <f>'[9]top 10 recipients 09'!N193</f>
        <v>0</v>
      </c>
      <c r="J191" s="41">
        <f>'[9]top 10 recipients 09'!O193</f>
        <v>0</v>
      </c>
      <c r="K191" s="41">
        <f>'[9]top 10 recipients 09'!P193</f>
        <v>0</v>
      </c>
      <c r="L191" s="78">
        <f>'[9]top 10 recipients 09'!Q193</f>
        <v>0</v>
      </c>
    </row>
    <row r="192" spans="1:12" ht="13.5" customHeight="1">
      <c r="A192" s="94" t="s">
        <v>201</v>
      </c>
      <c r="B192" s="37">
        <f>'[7]top 10 recipients'!B196</f>
      </c>
      <c r="C192" s="41">
        <f>'[9]top 10 recipients 09'!H194</f>
        <v>0</v>
      </c>
      <c r="D192" s="41">
        <f>'[9]top 10 recipients 09'!I194</f>
        <v>0</v>
      </c>
      <c r="E192" s="41">
        <f>'[9]top 10 recipients 09'!J194</f>
        <v>0</v>
      </c>
      <c r="F192" s="41">
        <f>'[9]top 10 recipients 09'!K194</f>
        <v>0</v>
      </c>
      <c r="G192" s="41">
        <f>'[9]top 10 recipients 09'!L194</f>
        <v>0</v>
      </c>
      <c r="H192" s="41">
        <f>'[9]top 10 recipients 09'!M194</f>
        <v>0</v>
      </c>
      <c r="I192" s="41">
        <f>'[9]top 10 recipients 09'!N194</f>
        <v>0</v>
      </c>
      <c r="J192" s="41">
        <f>'[9]top 10 recipients 09'!O194</f>
        <v>0</v>
      </c>
      <c r="K192" s="41">
        <f>'[9]top 10 recipients 09'!P194</f>
        <v>0</v>
      </c>
      <c r="L192" s="78">
        <f>'[9]top 10 recipients 09'!Q194</f>
        <v>0</v>
      </c>
    </row>
    <row r="193" spans="1:12" ht="12.75" customHeight="1">
      <c r="A193" s="94" t="s">
        <v>202</v>
      </c>
      <c r="B193" s="37">
        <f>'[7]top 10 recipients'!B197</f>
      </c>
      <c r="C193" s="41">
        <f>'[9]top 10 recipients 09'!H195</f>
        <v>0</v>
      </c>
      <c r="D193" s="41">
        <f>'[9]top 10 recipients 09'!I195</f>
        <v>0</v>
      </c>
      <c r="E193" s="41">
        <f>'[9]top 10 recipients 09'!J195</f>
        <v>0</v>
      </c>
      <c r="F193" s="41">
        <f>'[9]top 10 recipients 09'!K195</f>
        <v>0</v>
      </c>
      <c r="G193" s="41">
        <f>'[9]top 10 recipients 09'!L195</f>
        <v>0</v>
      </c>
      <c r="H193" s="41">
        <f>'[9]top 10 recipients 09'!M195</f>
        <v>0</v>
      </c>
      <c r="I193" s="41">
        <f>'[9]top 10 recipients 09'!N195</f>
        <v>0</v>
      </c>
      <c r="J193" s="41">
        <f>'[9]top 10 recipients 09'!O195</f>
        <v>0</v>
      </c>
      <c r="K193" s="41">
        <f>'[9]top 10 recipients 09'!P195</f>
        <v>0</v>
      </c>
      <c r="L193" s="78">
        <f>'[9]top 10 recipients 09'!Q195</f>
        <v>0</v>
      </c>
    </row>
    <row r="194" ht="12.75">
      <c r="A194" s="40"/>
    </row>
  </sheetData>
  <sheetProtection/>
  <mergeCells count="12">
    <mergeCell ref="A5:B5"/>
    <mergeCell ref="C5:M5"/>
    <mergeCell ref="A6:B6"/>
    <mergeCell ref="N2:N3"/>
    <mergeCell ref="N4:N5"/>
    <mergeCell ref="N6:N7"/>
    <mergeCell ref="A2:B2"/>
    <mergeCell ref="C2:M2"/>
    <mergeCell ref="A3:B3"/>
    <mergeCell ref="C3:M3"/>
    <mergeCell ref="A4:B4"/>
    <mergeCell ref="C4:M4"/>
  </mergeCells>
  <hyperlinks>
    <hyperlink ref="A1" r:id="rId1" tooltip="Click once to display linked information. Click and hold to select this cell." display="http://stats.oecd.org/OECDStat_Metadata/ShowMetadata.ashx?Dataset=TABLE2A&amp;ShowOnWeb=true&amp;Lang=en"/>
    <hyperlink ref="H6" r:id="rId2" tooltip="Click once to display linked information. Click and hold to select this cell." display="http://stats.oecd.org/OECDStat_Metadata/ShowMetadata.ashx?Dataset=TABLE2A&amp;Coords=[TIME].[2005]&amp;ShowOnWeb=true&amp;Lang=en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4" sqref="E4"/>
    </sheetView>
  </sheetViews>
  <sheetFormatPr defaultColWidth="9.140625" defaultRowHeight="15"/>
  <cols>
    <col min="1" max="1" width="27.8515625" style="0" customWidth="1"/>
    <col min="2" max="5" width="8.8515625" style="0" customWidth="1"/>
    <col min="6" max="6" width="9.28125" style="0" customWidth="1"/>
    <col min="7" max="7" width="8.28125" style="0" customWidth="1"/>
    <col min="8" max="8" width="9.8515625" style="0" customWidth="1"/>
    <col min="9" max="9" width="9.28125" style="0" bestFit="1" customWidth="1"/>
    <col min="10" max="13" width="10.57421875" style="0" bestFit="1" customWidth="1"/>
    <col min="14" max="14" width="10.140625" style="0" bestFit="1" customWidth="1"/>
    <col min="15" max="15" width="9.28125" style="0" bestFit="1" customWidth="1"/>
  </cols>
  <sheetData>
    <row r="1" spans="1:17" ht="15">
      <c r="A1" s="1" t="s">
        <v>412</v>
      </c>
      <c r="B1" s="1">
        <v>1995</v>
      </c>
      <c r="C1" s="1">
        <v>1996</v>
      </c>
      <c r="D1" s="1">
        <v>1997</v>
      </c>
      <c r="E1" s="1">
        <v>1998</v>
      </c>
      <c r="F1" s="1">
        <v>1999</v>
      </c>
      <c r="G1" s="1">
        <v>2000</v>
      </c>
      <c r="H1" s="1">
        <v>2001</v>
      </c>
      <c r="I1" s="1">
        <v>2002</v>
      </c>
      <c r="J1" s="1">
        <v>2003</v>
      </c>
      <c r="K1" s="1">
        <v>2004</v>
      </c>
      <c r="L1" s="1">
        <v>2005</v>
      </c>
      <c r="M1" s="1">
        <v>2006</v>
      </c>
      <c r="N1" s="1">
        <v>2007</v>
      </c>
      <c r="O1" s="1">
        <v>2008</v>
      </c>
      <c r="P1" s="1">
        <v>2009</v>
      </c>
      <c r="Q1" t="s">
        <v>266</v>
      </c>
    </row>
    <row r="2" spans="1:17" ht="15">
      <c r="A2" t="s">
        <v>204</v>
      </c>
      <c r="B2" s="2">
        <f>Overview!B$2</f>
        <v>420.51822505447507</v>
      </c>
      <c r="C2" s="2">
        <f>Overview!C$2</f>
        <v>494.71274880246483</v>
      </c>
      <c r="D2" s="2">
        <f>Overview!D$2</f>
        <v>516.9397206985866</v>
      </c>
      <c r="E2" s="2">
        <f>Overview!E$2</f>
        <v>394.66519333262886</v>
      </c>
      <c r="F2" s="2">
        <f>Overview!F$2</f>
        <v>553.2644374780671</v>
      </c>
      <c r="G2" s="2">
        <f>Overview!G$2</f>
        <v>527.8767932850344</v>
      </c>
      <c r="H2" s="2">
        <f>Overview!H$2</f>
        <v>592.6151686651264</v>
      </c>
      <c r="I2" s="2">
        <f>Overview!I$2</f>
        <v>596.7291627424132</v>
      </c>
      <c r="J2" s="2">
        <f>Overview!J$2</f>
        <v>517.1874065484398</v>
      </c>
      <c r="K2" s="2">
        <f>Overview!K$2</f>
        <v>570.4680053782578</v>
      </c>
      <c r="L2" s="2">
        <f>Overview!L$2</f>
        <v>838.4855740720109</v>
      </c>
      <c r="M2" s="2">
        <f>Overview!M$2</f>
        <v>845.9048344939215</v>
      </c>
      <c r="N2" s="2">
        <f>Overview!N$2</f>
        <v>669.3193021952004</v>
      </c>
      <c r="O2" s="2">
        <f>Overview!O$2</f>
        <v>751.071673177014</v>
      </c>
      <c r="P2" s="2">
        <f>Overview!P$2</f>
        <v>738.3227657345917</v>
      </c>
      <c r="Q2" s="2">
        <f>SUM(K2:O2)</f>
        <v>3675.249389316404</v>
      </c>
    </row>
    <row r="3" spans="1:17" ht="15">
      <c r="A3" t="s">
        <v>205</v>
      </c>
      <c r="B3" s="2">
        <f>B5-B2</f>
        <v>7966.681774945526</v>
      </c>
      <c r="C3" s="2">
        <f aca="true" t="shared" si="0" ref="C3:P3">C5-C2</f>
        <v>7875.607251197534</v>
      </c>
      <c r="D3" s="2">
        <f t="shared" si="0"/>
        <v>7212.730279301413</v>
      </c>
      <c r="E3" s="2">
        <f t="shared" si="0"/>
        <v>7219.454806667371</v>
      </c>
      <c r="F3" s="2">
        <f t="shared" si="0"/>
        <v>7343.845562521932</v>
      </c>
      <c r="G3" s="2">
        <f t="shared" si="0"/>
        <v>7750.1932067149655</v>
      </c>
      <c r="H3" s="2">
        <f t="shared" si="0"/>
        <v>7866.584831334874</v>
      </c>
      <c r="I3" s="2">
        <f t="shared" si="0"/>
        <v>6960.360837257587</v>
      </c>
      <c r="J3" s="2">
        <f t="shared" si="0"/>
        <v>6925.73259345156</v>
      </c>
      <c r="K3" s="2">
        <f t="shared" si="0"/>
        <v>7896.781994621742</v>
      </c>
      <c r="L3" s="2">
        <f t="shared" si="0"/>
        <v>7126.904425927989</v>
      </c>
      <c r="M3" s="2">
        <f t="shared" si="0"/>
        <v>8300.31516550608</v>
      </c>
      <c r="N3" s="2">
        <f t="shared" si="0"/>
        <v>9409.4506978048</v>
      </c>
      <c r="O3" s="2">
        <f t="shared" si="0"/>
        <v>10636.738326822988</v>
      </c>
      <c r="P3" s="2">
        <f t="shared" si="0"/>
        <v>11558.117234265406</v>
      </c>
      <c r="Q3" s="2">
        <f>SUM(K3:O3)</f>
        <v>43370.1906106836</v>
      </c>
    </row>
    <row r="4" spans="1:17" ht="15">
      <c r="A4" t="s">
        <v>207</v>
      </c>
      <c r="B4" s="21">
        <f>B2/B5</f>
        <v>0.050138094364564456</v>
      </c>
      <c r="C4" s="21">
        <f aca="true" t="shared" si="1" ref="C4:Q4">C2/C5</f>
        <v>0.05910320618596002</v>
      </c>
      <c r="D4" s="21">
        <f t="shared" si="1"/>
        <v>0.066877333792851</v>
      </c>
      <c r="E4" s="21">
        <f t="shared" si="1"/>
        <v>0.05183332983097573</v>
      </c>
      <c r="F4" s="21">
        <f t="shared" si="1"/>
        <v>0.07005910231439946</v>
      </c>
      <c r="G4" s="21">
        <f t="shared" si="1"/>
        <v>0.06376809972433604</v>
      </c>
      <c r="H4" s="21">
        <f t="shared" si="1"/>
        <v>0.0700556989626828</v>
      </c>
      <c r="I4" s="21">
        <f t="shared" si="1"/>
        <v>0.0789628233542823</v>
      </c>
      <c r="J4" s="21">
        <f t="shared" si="1"/>
        <v>0.06948716451989807</v>
      </c>
      <c r="K4" s="21">
        <f t="shared" si="1"/>
        <v>0.0673734689985837</v>
      </c>
      <c r="L4" s="21">
        <f t="shared" si="1"/>
        <v>0.1052661042424804</v>
      </c>
      <c r="M4" s="21">
        <f t="shared" si="1"/>
        <v>0.09248682346301766</v>
      </c>
      <c r="N4" s="21">
        <f t="shared" si="1"/>
        <v>0.06640882788229123</v>
      </c>
      <c r="O4" s="21">
        <f t="shared" si="1"/>
        <v>0.06595400460466182</v>
      </c>
      <c r="P4" s="21">
        <f t="shared" si="1"/>
        <v>0.06004361959515045</v>
      </c>
      <c r="Q4" s="21">
        <f t="shared" si="1"/>
        <v>0.0781212672113685</v>
      </c>
    </row>
    <row r="5" spans="1:18" ht="15">
      <c r="A5" t="s">
        <v>214</v>
      </c>
      <c r="B5" s="2">
        <f>'[8]total ODA excuding debt'!H22</f>
        <v>8387.2</v>
      </c>
      <c r="C5" s="2">
        <f>'[8]total ODA excuding debt'!I22</f>
        <v>8370.32</v>
      </c>
      <c r="D5" s="2">
        <f>'[8]total ODA excuding debt'!J22</f>
        <v>7729.67</v>
      </c>
      <c r="E5" s="2">
        <f>'[8]total ODA excuding debt'!K22</f>
        <v>7614.119999999999</v>
      </c>
      <c r="F5" s="2">
        <f>'[8]total ODA excuding debt'!L22</f>
        <v>7897.11</v>
      </c>
      <c r="G5" s="2">
        <f>'[8]total ODA excuding debt'!M22</f>
        <v>8278.07</v>
      </c>
      <c r="H5" s="2">
        <f>'[8]total ODA excuding debt'!N22</f>
        <v>8459.2</v>
      </c>
      <c r="I5" s="2">
        <f>'[8]total ODA excuding debt'!O22</f>
        <v>7557.09</v>
      </c>
      <c r="J5" s="2">
        <f>'[8]total ODA excuding debt'!P22</f>
        <v>7442.92</v>
      </c>
      <c r="K5" s="2">
        <f>'[8]total ODA excuding debt'!Q22</f>
        <v>8467.25</v>
      </c>
      <c r="L5" s="2">
        <f>'[8]total ODA excuding debt'!R22</f>
        <v>7965.389999999999</v>
      </c>
      <c r="M5" s="2">
        <f>'[8]total ODA excuding debt'!S22</f>
        <v>9146.220000000001</v>
      </c>
      <c r="N5" s="2">
        <f>'[8]total ODA excuding debt'!T22</f>
        <v>10078.77</v>
      </c>
      <c r="O5" s="2">
        <f>'[8]total ODA excuding debt'!U22</f>
        <v>11387.810000000001</v>
      </c>
      <c r="P5" s="2">
        <f>'[8]total ODA excuding debt'!V22</f>
        <v>12296.439999999999</v>
      </c>
      <c r="Q5" s="2">
        <f>SUM(K5:O5)</f>
        <v>47045.44</v>
      </c>
      <c r="R5" s="2"/>
    </row>
    <row r="6" spans="2:16" ht="15">
      <c r="B6" s="1">
        <v>1995</v>
      </c>
      <c r="C6" s="1">
        <v>1996</v>
      </c>
      <c r="D6" s="1">
        <v>1997</v>
      </c>
      <c r="E6" s="1">
        <v>1998</v>
      </c>
      <c r="F6" s="1">
        <v>1999</v>
      </c>
      <c r="G6" s="1">
        <v>2000</v>
      </c>
      <c r="H6" s="1">
        <v>2001</v>
      </c>
      <c r="I6" s="1">
        <v>2002</v>
      </c>
      <c r="J6" s="1">
        <v>2003</v>
      </c>
      <c r="K6" s="1">
        <v>2004</v>
      </c>
      <c r="L6" s="1">
        <v>2005</v>
      </c>
      <c r="M6" s="1">
        <v>2006</v>
      </c>
      <c r="N6" s="1">
        <v>2007</v>
      </c>
      <c r="O6" s="1">
        <v>2008</v>
      </c>
      <c r="P6" s="1">
        <v>2009</v>
      </c>
    </row>
    <row r="7" spans="1:16" ht="15">
      <c r="A7" t="s">
        <v>204</v>
      </c>
      <c r="B7" s="2">
        <f>B2/1000</f>
        <v>0.42051822505447506</v>
      </c>
      <c r="C7" s="2">
        <f aca="true" t="shared" si="2" ref="C7:P8">C2/1000</f>
        <v>0.49471274880246485</v>
      </c>
      <c r="D7" s="2">
        <f t="shared" si="2"/>
        <v>0.5169397206985866</v>
      </c>
      <c r="E7" s="2">
        <f t="shared" si="2"/>
        <v>0.39466519333262884</v>
      </c>
      <c r="F7" s="2">
        <f t="shared" si="2"/>
        <v>0.5532644374780671</v>
      </c>
      <c r="G7" s="2">
        <f t="shared" si="2"/>
        <v>0.5278767932850345</v>
      </c>
      <c r="H7" s="2">
        <f t="shared" si="2"/>
        <v>0.5926151686651263</v>
      </c>
      <c r="I7" s="2">
        <f t="shared" si="2"/>
        <v>0.5967291627424133</v>
      </c>
      <c r="J7" s="2">
        <f t="shared" si="2"/>
        <v>0.5171874065484398</v>
      </c>
      <c r="K7" s="2">
        <f t="shared" si="2"/>
        <v>0.5704680053782578</v>
      </c>
      <c r="L7" s="2">
        <f t="shared" si="2"/>
        <v>0.8384855740720109</v>
      </c>
      <c r="M7" s="2">
        <f t="shared" si="2"/>
        <v>0.8459048344939215</v>
      </c>
      <c r="N7" s="2">
        <f t="shared" si="2"/>
        <v>0.6693193021952004</v>
      </c>
      <c r="O7" s="2">
        <f t="shared" si="2"/>
        <v>0.751071673177014</v>
      </c>
      <c r="P7" s="2">
        <f t="shared" si="2"/>
        <v>0.7383227657345917</v>
      </c>
    </row>
    <row r="8" spans="1:16" ht="15">
      <c r="A8" t="s">
        <v>205</v>
      </c>
      <c r="B8" s="2">
        <f>B3/1000</f>
        <v>7.966681774945526</v>
      </c>
      <c r="C8" s="2">
        <f t="shared" si="2"/>
        <v>7.875607251197534</v>
      </c>
      <c r="D8" s="2">
        <f t="shared" si="2"/>
        <v>7.212730279301414</v>
      </c>
      <c r="E8" s="2">
        <f t="shared" si="2"/>
        <v>7.219454806667371</v>
      </c>
      <c r="F8" s="2">
        <f t="shared" si="2"/>
        <v>7.343845562521932</v>
      </c>
      <c r="G8" s="2">
        <f t="shared" si="2"/>
        <v>7.7501932067149655</v>
      </c>
      <c r="H8" s="2">
        <f t="shared" si="2"/>
        <v>7.866584831334874</v>
      </c>
      <c r="I8" s="2">
        <f t="shared" si="2"/>
        <v>6.960360837257587</v>
      </c>
      <c r="J8" s="2">
        <f t="shared" si="2"/>
        <v>6.92573259345156</v>
      </c>
      <c r="K8" s="2">
        <f t="shared" si="2"/>
        <v>7.896781994621742</v>
      </c>
      <c r="L8" s="2">
        <f t="shared" si="2"/>
        <v>7.126904425927989</v>
      </c>
      <c r="M8" s="2">
        <f t="shared" si="2"/>
        <v>8.30031516550608</v>
      </c>
      <c r="N8" s="2">
        <f t="shared" si="2"/>
        <v>9.409450697804798</v>
      </c>
      <c r="O8" s="2">
        <f t="shared" si="2"/>
        <v>10.636738326822988</v>
      </c>
      <c r="P8" s="2">
        <f t="shared" si="2"/>
        <v>11.558117234265406</v>
      </c>
    </row>
    <row r="9" spans="1:16" ht="15">
      <c r="A9" t="s">
        <v>214</v>
      </c>
      <c r="B9" s="2">
        <f aca="true" t="shared" si="3" ref="B9:P9">B5/1000</f>
        <v>8.3872</v>
      </c>
      <c r="C9" s="2">
        <f t="shared" si="3"/>
        <v>8.37032</v>
      </c>
      <c r="D9" s="2">
        <f t="shared" si="3"/>
        <v>7.7296700000000005</v>
      </c>
      <c r="E9" s="2">
        <f t="shared" si="3"/>
        <v>7.614119999999999</v>
      </c>
      <c r="F9" s="2">
        <f t="shared" si="3"/>
        <v>7.89711</v>
      </c>
      <c r="G9" s="2">
        <f t="shared" si="3"/>
        <v>8.27807</v>
      </c>
      <c r="H9" s="2">
        <f t="shared" si="3"/>
        <v>8.459200000000001</v>
      </c>
      <c r="I9" s="2">
        <f t="shared" si="3"/>
        <v>7.5570900000000005</v>
      </c>
      <c r="J9" s="2">
        <f t="shared" si="3"/>
        <v>7.44292</v>
      </c>
      <c r="K9" s="2">
        <f t="shared" si="3"/>
        <v>8.46725</v>
      </c>
      <c r="L9" s="2">
        <f t="shared" si="3"/>
        <v>7.965389999999999</v>
      </c>
      <c r="M9" s="2">
        <f t="shared" si="3"/>
        <v>9.146220000000001</v>
      </c>
      <c r="N9" s="2">
        <f t="shared" si="3"/>
        <v>10.07877</v>
      </c>
      <c r="O9" s="2">
        <f t="shared" si="3"/>
        <v>11.387810000000002</v>
      </c>
      <c r="P9" s="2">
        <f t="shared" si="3"/>
        <v>12.296439999999999</v>
      </c>
    </row>
    <row r="28" spans="1:7" ht="15">
      <c r="A28" t="s">
        <v>206</v>
      </c>
      <c r="G28" s="4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6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32.00390625" style="0" bestFit="1" customWidth="1"/>
    <col min="8" max="8" width="51.8515625" style="0" bestFit="1" customWidth="1"/>
  </cols>
  <sheetData>
    <row r="2" spans="1:8" ht="15.75" thickBot="1">
      <c r="A2" s="81" t="s">
        <v>262</v>
      </c>
      <c r="H2" s="81" t="s">
        <v>434</v>
      </c>
    </row>
    <row r="3" spans="8:13" ht="15.75" thickBot="1">
      <c r="H3" s="99" t="s">
        <v>435</v>
      </c>
      <c r="I3" s="100">
        <v>2009</v>
      </c>
      <c r="M3" s="126"/>
    </row>
    <row r="4" spans="2:13" ht="15">
      <c r="B4" s="101">
        <v>2005</v>
      </c>
      <c r="C4" s="101">
        <v>2006</v>
      </c>
      <c r="D4" s="101">
        <v>2007</v>
      </c>
      <c r="E4" s="101">
        <v>2008</v>
      </c>
      <c r="F4" s="101">
        <v>2009</v>
      </c>
      <c r="H4" s="102" t="s">
        <v>398</v>
      </c>
      <c r="I4" s="103">
        <f>'channels 2009'!D4</f>
        <v>336.4727657345917</v>
      </c>
      <c r="M4" s="47"/>
    </row>
    <row r="5" spans="1:13" ht="15">
      <c r="A5" t="s">
        <v>274</v>
      </c>
      <c r="B5" s="2">
        <f>'channels '!D19+'[8]core HA to UN constant'!R25</f>
        <v>105.82142667</v>
      </c>
      <c r="C5" s="2">
        <f>'channels '!E19+'[8]core HA to UN constant'!S25</f>
        <v>144.09784874</v>
      </c>
      <c r="D5" s="2">
        <f>'channels '!F19+'[8]core HA to UN constant'!T25</f>
        <v>78.37412090000001</v>
      </c>
      <c r="E5" s="2">
        <f>'channels '!G19+'[8]core HA to UN constant'!U25</f>
        <v>133.40717217</v>
      </c>
      <c r="F5" s="2">
        <f>'channels '!H19+'[8]core HA to UN constant'!V25</f>
        <v>160.52714637000003</v>
      </c>
      <c r="H5" s="104" t="s">
        <v>399</v>
      </c>
      <c r="I5" s="105">
        <f>'channels 2009'!D5</f>
        <v>66.51939022079702</v>
      </c>
      <c r="M5" s="47"/>
    </row>
    <row r="6" spans="1:13" ht="15">
      <c r="A6" s="46" t="s">
        <v>285</v>
      </c>
      <c r="B6" s="106">
        <f>'[8]core HA to UN constant'!R25</f>
        <v>10.83</v>
      </c>
      <c r="C6" s="106">
        <f>'[8]core HA to UN constant'!S25</f>
        <v>10.19</v>
      </c>
      <c r="D6" s="106">
        <f>'[8]core HA to UN constant'!T25</f>
        <v>10.21</v>
      </c>
      <c r="E6" s="106">
        <f>'[8]core HA to UN constant'!U25</f>
        <v>18.39</v>
      </c>
      <c r="F6" s="106">
        <f>'[8]core HA to UN constant'!V25</f>
        <v>22.86</v>
      </c>
      <c r="H6" s="104" t="s">
        <v>260</v>
      </c>
      <c r="I6" s="105">
        <f>'channels 2009'!D7</f>
        <v>58.095732978892144</v>
      </c>
      <c r="M6" s="47" t="s">
        <v>422</v>
      </c>
    </row>
    <row r="7" spans="1:13" ht="15">
      <c r="A7" s="46" t="s">
        <v>276</v>
      </c>
      <c r="B7" s="106"/>
      <c r="C7" s="106">
        <f>'Who-what-how (2)'!B3</f>
        <v>0</v>
      </c>
      <c r="D7" s="106">
        <f>'Who-what-how (2)'!C3</f>
        <v>6.5975</v>
      </c>
      <c r="E7" s="106">
        <f>'Who-what-how (2)'!D3</f>
        <v>14.79</v>
      </c>
      <c r="F7" s="106">
        <f>'Who-what-how (2)'!E3</f>
        <v>19.522484</v>
      </c>
      <c r="H7" s="104" t="s">
        <v>400</v>
      </c>
      <c r="I7" s="105">
        <f>'channels 2009'!D8</f>
        <v>54.21351390652572</v>
      </c>
      <c r="M7" s="47" t="s">
        <v>400</v>
      </c>
    </row>
    <row r="8" spans="1:13" ht="15">
      <c r="A8" s="46" t="s">
        <v>284</v>
      </c>
      <c r="B8" s="106">
        <f>B5-B6</f>
        <v>94.99142667</v>
      </c>
      <c r="C8" s="106">
        <f>C5-(C6+C7)</f>
        <v>133.90784874</v>
      </c>
      <c r="D8" s="106">
        <f>D5-(D6+D7)</f>
        <v>61.566620900000004</v>
      </c>
      <c r="E8" s="106">
        <f>E5-(E6+E7)</f>
        <v>100.22717216999999</v>
      </c>
      <c r="F8" s="106">
        <f>F5-(F6+F7)</f>
        <v>118.14466237000002</v>
      </c>
      <c r="H8" s="104" t="s">
        <v>436</v>
      </c>
      <c r="I8" s="105">
        <f>'channels 2009'!D11</f>
        <v>21.4375398603258</v>
      </c>
      <c r="M8" s="47" t="s">
        <v>339</v>
      </c>
    </row>
    <row r="9" spans="1:13" ht="15">
      <c r="A9" t="s">
        <v>275</v>
      </c>
      <c r="B9" s="2">
        <f>'channels '!D17</f>
        <v>170.48220429</v>
      </c>
      <c r="C9" s="2">
        <f>'channels '!E17</f>
        <v>100.16035462</v>
      </c>
      <c r="D9" s="2">
        <f>'channels '!F17</f>
        <v>91.69787699</v>
      </c>
      <c r="E9" s="2">
        <f>'channels '!G17</f>
        <v>111.72648732</v>
      </c>
      <c r="F9" s="2">
        <f>'channels '!H17</f>
        <v>112.20575101</v>
      </c>
      <c r="H9" s="104" t="s">
        <v>254</v>
      </c>
      <c r="I9" s="105">
        <f>'channels 2009'!D12</f>
        <v>17.575428079951667</v>
      </c>
      <c r="M9" s="47" t="s">
        <v>416</v>
      </c>
    </row>
    <row r="10" spans="1:13" ht="15">
      <c r="A10" s="47" t="s">
        <v>401</v>
      </c>
      <c r="B10" s="107">
        <f>'[8]core ha to eu constant'!R25</f>
        <v>445.55557407201087</v>
      </c>
      <c r="C10" s="107">
        <f>'[8]core ha to eu constant'!S25</f>
        <v>410.8348344939215</v>
      </c>
      <c r="D10" s="107">
        <f>'[8]core ha to eu constant'!T25</f>
        <v>361.0393021952005</v>
      </c>
      <c r="E10" s="107">
        <f>'[8]core ha to eu constant'!U25</f>
        <v>429.761673177014</v>
      </c>
      <c r="F10" s="107">
        <f>'[8]core ha to eu constant'!V25</f>
        <v>336.4727657345917</v>
      </c>
      <c r="H10" s="104" t="s">
        <v>261</v>
      </c>
      <c r="I10" s="105">
        <f>'channels 2009'!D13</f>
        <v>11.43</v>
      </c>
      <c r="M10" s="47" t="s">
        <v>419</v>
      </c>
    </row>
    <row r="11" spans="1:13" ht="15">
      <c r="A11" t="s">
        <v>256</v>
      </c>
      <c r="B11" s="107">
        <f>'channels '!D16</f>
        <v>32.17953376</v>
      </c>
      <c r="C11" s="107">
        <f>'channels '!E16</f>
        <v>184.93439027</v>
      </c>
      <c r="D11" s="107">
        <f>'channels '!F16</f>
        <v>136.52027415</v>
      </c>
      <c r="E11" s="107">
        <f>'channels '!G16</f>
        <v>74.56083706</v>
      </c>
      <c r="F11" s="107">
        <f>'channels '!H16</f>
        <v>128.29007808</v>
      </c>
      <c r="H11" s="104" t="s">
        <v>421</v>
      </c>
      <c r="I11" s="105">
        <f>'channels 2009'!D14</f>
        <v>8.57501594413036</v>
      </c>
      <c r="M11" s="47" t="s">
        <v>420</v>
      </c>
    </row>
    <row r="12" spans="1:13" ht="15">
      <c r="A12" t="s">
        <v>283</v>
      </c>
      <c r="B12" s="107">
        <f>'channels '!D18</f>
        <v>0</v>
      </c>
      <c r="C12" s="107">
        <f>'channels '!E18</f>
        <v>0</v>
      </c>
      <c r="D12" s="107">
        <f>'channels '!F18</f>
        <v>0</v>
      </c>
      <c r="E12" s="107">
        <f>'channels '!G18</f>
        <v>0</v>
      </c>
      <c r="F12" s="107">
        <f>'channels '!H18</f>
        <v>0</v>
      </c>
      <c r="H12" s="104" t="s">
        <v>263</v>
      </c>
      <c r="I12" s="105">
        <f>'channels 2009'!D15</f>
        <v>5.716677275561171</v>
      </c>
      <c r="M12" s="47" t="s">
        <v>261</v>
      </c>
    </row>
    <row r="13" spans="1:13" ht="15.75" thickBot="1">
      <c r="A13" t="s">
        <v>432</v>
      </c>
      <c r="B13" s="2">
        <f>'channels '!D20+'channels '!D21</f>
        <v>84.29362572</v>
      </c>
      <c r="C13" s="2">
        <f>'channels '!E20+'channels '!E21</f>
        <v>5.87526508</v>
      </c>
      <c r="D13" s="2">
        <f>'channels '!F20+'channels '!F21</f>
        <v>1.68088201</v>
      </c>
      <c r="E13" s="2">
        <f>'channels '!G20+'channels '!G21</f>
        <v>1.619959</v>
      </c>
      <c r="F13" s="2">
        <f>'channels '!H20+'channels '!H21</f>
        <v>0.82364887</v>
      </c>
      <c r="H13" s="108" t="s">
        <v>413</v>
      </c>
      <c r="I13" s="105">
        <f>'channels 2009'!D16</f>
        <v>4.882006651588525</v>
      </c>
      <c r="M13" s="47" t="s">
        <v>421</v>
      </c>
    </row>
    <row r="14" spans="1:13" ht="15">
      <c r="A14" s="109" t="s">
        <v>282</v>
      </c>
      <c r="B14" s="110">
        <f>SUM(B5+B9+B10+B11+B12+B13)</f>
        <v>838.3323645120108</v>
      </c>
      <c r="C14" s="110">
        <f>SUM(C5+C9+C10+C11+C12+C13)</f>
        <v>845.9026932039214</v>
      </c>
      <c r="D14" s="110">
        <f>SUM(D5+D9+D10+D11+D12+D13)</f>
        <v>669.3124562452005</v>
      </c>
      <c r="E14" s="110">
        <f>SUM(E5+E9+E10+E11+E12+E13)</f>
        <v>751.0761287270141</v>
      </c>
      <c r="F14" s="110">
        <f>SUM(F5+F9+F10+F11+F12+F13)</f>
        <v>738.3193900645919</v>
      </c>
      <c r="M14" s="47" t="s">
        <v>415</v>
      </c>
    </row>
    <row r="15" spans="2:13" ht="15">
      <c r="B15" s="111"/>
      <c r="C15" s="111"/>
      <c r="D15" s="111"/>
      <c r="E15" s="111"/>
      <c r="F15" s="111"/>
      <c r="M15" s="47" t="s">
        <v>413</v>
      </c>
    </row>
    <row r="16" spans="2:13" ht="15">
      <c r="B16" s="122"/>
      <c r="C16" s="122"/>
      <c r="D16" s="122"/>
      <c r="E16" s="122"/>
      <c r="F16" s="122"/>
      <c r="G16" t="s">
        <v>437</v>
      </c>
      <c r="M16" s="47" t="s">
        <v>402</v>
      </c>
    </row>
    <row r="17" spans="1:13" ht="15">
      <c r="A17" t="s">
        <v>274</v>
      </c>
      <c r="B17" s="85">
        <f>B5/B14</f>
        <v>0.12622848782844992</v>
      </c>
      <c r="C17" s="85">
        <f>C5/C14</f>
        <v>0.17034801981090558</v>
      </c>
      <c r="D17" s="85">
        <f>D5/D14</f>
        <v>0.11709646244995013</v>
      </c>
      <c r="E17" s="85">
        <f>E5/E14</f>
        <v>0.17762137161263467</v>
      </c>
      <c r="F17" s="85">
        <f>F5/F14</f>
        <v>0.21742236290984626</v>
      </c>
      <c r="G17" s="51">
        <f aca="true" t="shared" si="0" ref="G17:G26">AVERAGE(B17:F17)</f>
        <v>0.16174334092235731</v>
      </c>
      <c r="M17" s="47" t="s">
        <v>256</v>
      </c>
    </row>
    <row r="18" spans="1:13" ht="15">
      <c r="A18" s="46" t="s">
        <v>285</v>
      </c>
      <c r="B18" s="83">
        <f>B6/B14</f>
        <v>0.012918503994897168</v>
      </c>
      <c r="C18" s="83">
        <f>C6/C14</f>
        <v>0.01204630282166923</v>
      </c>
      <c r="D18" s="83">
        <f>D6/D14</f>
        <v>0.015254459863600089</v>
      </c>
      <c r="E18" s="83">
        <f>E6/E14</f>
        <v>0.024484868173308735</v>
      </c>
      <c r="F18" s="83">
        <f>F6/F14</f>
        <v>0.03096220999695009</v>
      </c>
      <c r="G18" s="51">
        <f t="shared" si="0"/>
        <v>0.01913326897008506</v>
      </c>
      <c r="M18" s="47" t="s">
        <v>340</v>
      </c>
    </row>
    <row r="19" spans="1:13" ht="15">
      <c r="A19" s="46" t="s">
        <v>276</v>
      </c>
      <c r="B19" s="83">
        <f>B7/B14</f>
        <v>0</v>
      </c>
      <c r="C19" s="83">
        <f>C7/C14</f>
        <v>0</v>
      </c>
      <c r="D19" s="83">
        <f>D7/D14</f>
        <v>0.009857130161616217</v>
      </c>
      <c r="E19" s="83">
        <f>E7/E14</f>
        <v>0.01969174552926787</v>
      </c>
      <c r="F19" s="83">
        <f>F7/F14</f>
        <v>0.02644178693220027</v>
      </c>
      <c r="G19" s="51">
        <f t="shared" si="0"/>
        <v>0.011198132524616872</v>
      </c>
      <c r="M19" s="47" t="s">
        <v>418</v>
      </c>
    </row>
    <row r="20" spans="1:13" ht="15">
      <c r="A20" s="46" t="s">
        <v>284</v>
      </c>
      <c r="B20" s="83">
        <f>B8/B14</f>
        <v>0.11330998383355274</v>
      </c>
      <c r="C20" s="83">
        <f>C8/C14</f>
        <v>0.15830171698923634</v>
      </c>
      <c r="D20" s="83">
        <f>D8/D14</f>
        <v>0.09198487242473383</v>
      </c>
      <c r="E20" s="83">
        <f>E8/E14</f>
        <v>0.13344475791005805</v>
      </c>
      <c r="F20" s="83">
        <f>F8/F14</f>
        <v>0.16001836598069588</v>
      </c>
      <c r="G20" s="51">
        <f t="shared" si="0"/>
        <v>0.13141193942765536</v>
      </c>
      <c r="M20" s="47" t="s">
        <v>414</v>
      </c>
    </row>
    <row r="21" spans="1:7" ht="15">
      <c r="A21" t="s">
        <v>275</v>
      </c>
      <c r="B21" s="85">
        <f>B9/B14</f>
        <v>0.203358729194759</v>
      </c>
      <c r="C21" s="85">
        <f>C9/C14</f>
        <v>0.11840647325596632</v>
      </c>
      <c r="D21" s="85">
        <f>D9/D14</f>
        <v>0.1370030934496859</v>
      </c>
      <c r="E21" s="85">
        <f>E9/E14</f>
        <v>0.1487552100868434</v>
      </c>
      <c r="F21" s="85">
        <f>F9/F14</f>
        <v>0.1519745418038983</v>
      </c>
      <c r="G21" s="51">
        <f t="shared" si="0"/>
        <v>0.15189960955823056</v>
      </c>
    </row>
    <row r="22" spans="1:7" ht="15">
      <c r="A22" s="47" t="s">
        <v>401</v>
      </c>
      <c r="B22" s="85">
        <f>B10/B14</f>
        <v>0.531478436158631</v>
      </c>
      <c r="C22" s="85">
        <f>C10/C14</f>
        <v>0.4856762341515346</v>
      </c>
      <c r="D22" s="85">
        <f>D10/D14</f>
        <v>0.5394181728226121</v>
      </c>
      <c r="E22" s="85">
        <f>E10/E14</f>
        <v>0.5721945575682317</v>
      </c>
      <c r="F22" s="85">
        <f>F10/F14</f>
        <v>0.4557279278621619</v>
      </c>
      <c r="G22" s="51">
        <f t="shared" si="0"/>
        <v>0.5168990657126342</v>
      </c>
    </row>
    <row r="23" spans="1:7" ht="15">
      <c r="A23" t="s">
        <v>256</v>
      </c>
      <c r="B23" s="85">
        <f>B11/B14</f>
        <v>0.03838517409348922</v>
      </c>
      <c r="C23" s="85">
        <f>C11/C14</f>
        <v>0.21862371612690673</v>
      </c>
      <c r="D23" s="85">
        <f>D11/D14</f>
        <v>0.20397091504298293</v>
      </c>
      <c r="E23" s="85">
        <f>E11/E14</f>
        <v>0.09927201013081306</v>
      </c>
      <c r="F23" s="85">
        <f>F11/F14</f>
        <v>0.17375959483981118</v>
      </c>
      <c r="G23" s="51">
        <f t="shared" si="0"/>
        <v>0.14680228204680063</v>
      </c>
    </row>
    <row r="24" spans="1:7" ht="15">
      <c r="A24" t="s">
        <v>283</v>
      </c>
      <c r="B24" s="85">
        <f>B12/B14</f>
        <v>0</v>
      </c>
      <c r="C24" s="85">
        <f>C12/C14</f>
        <v>0</v>
      </c>
      <c r="D24" s="85">
        <f>D12/D14</f>
        <v>0</v>
      </c>
      <c r="E24" s="85">
        <f>E12/E14</f>
        <v>0</v>
      </c>
      <c r="F24" s="85">
        <f>F12/F14</f>
        <v>0</v>
      </c>
      <c r="G24" s="51">
        <f t="shared" si="0"/>
        <v>0</v>
      </c>
    </row>
    <row r="25" spans="1:7" ht="15">
      <c r="A25" t="s">
        <v>432</v>
      </c>
      <c r="B25" s="85">
        <f>B13/B14</f>
        <v>0.10054917272467097</v>
      </c>
      <c r="C25" s="85">
        <f>C13/C14</f>
        <v>0.00694555665468682</v>
      </c>
      <c r="D25" s="85">
        <f>D13/D14</f>
        <v>0.0025113562347690932</v>
      </c>
      <c r="E25" s="85">
        <f>E13/E14</f>
        <v>0.0021568506014771637</v>
      </c>
      <c r="F25" s="85">
        <f>F13/F14</f>
        <v>0.0011155725842821804</v>
      </c>
      <c r="G25" s="51">
        <f t="shared" si="0"/>
        <v>0.022655701759977248</v>
      </c>
    </row>
    <row r="26" spans="1:7" ht="15">
      <c r="A26" s="50" t="s">
        <v>282</v>
      </c>
      <c r="B26" s="49">
        <f>B14/(B5+SUM(B9:B13))</f>
        <v>1</v>
      </c>
      <c r="C26" s="49">
        <f>C14/(C5+SUM(C9:C13))</f>
        <v>1</v>
      </c>
      <c r="D26" s="49">
        <f>D14/(D5+SUM(D9:D13))</f>
        <v>1</v>
      </c>
      <c r="E26" s="49">
        <f>E14/(E5+SUM(E9:E13))</f>
        <v>1</v>
      </c>
      <c r="F26" s="49">
        <f>F14/(F5+SUM(F9:F13))</f>
        <v>1.0000000000000002</v>
      </c>
      <c r="G26" s="51">
        <f t="shared" si="0"/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E12"/>
  <sheetViews>
    <sheetView zoomScalePageLayoutView="0" workbookViewId="0" topLeftCell="A1">
      <selection activeCell="G26" sqref="G26"/>
    </sheetView>
  </sheetViews>
  <sheetFormatPr defaultColWidth="9.140625" defaultRowHeight="15"/>
  <sheetData>
    <row r="2" spans="2:5" ht="15">
      <c r="B2" s="119">
        <v>2006</v>
      </c>
      <c r="C2" s="119">
        <v>2007</v>
      </c>
      <c r="D2" s="119">
        <v>2008</v>
      </c>
      <c r="E2" s="119">
        <v>2009</v>
      </c>
    </row>
    <row r="3" spans="1:5" ht="15">
      <c r="A3" t="s">
        <v>255</v>
      </c>
      <c r="B3" s="29"/>
      <c r="C3" s="29">
        <v>6.5975</v>
      </c>
      <c r="D3" s="29">
        <v>14.79</v>
      </c>
      <c r="E3" s="120">
        <v>19.522484</v>
      </c>
    </row>
    <row r="4" spans="1:5" ht="15">
      <c r="A4" t="s">
        <v>409</v>
      </c>
      <c r="B4" s="24">
        <v>37.763</v>
      </c>
      <c r="C4" s="24">
        <v>53.6425</v>
      </c>
      <c r="D4" s="24">
        <v>69.498</v>
      </c>
      <c r="E4" s="24">
        <v>46.25</v>
      </c>
    </row>
    <row r="5" spans="1:5" ht="15">
      <c r="A5" t="s">
        <v>410</v>
      </c>
      <c r="B5" s="31"/>
      <c r="D5" s="121">
        <v>11</v>
      </c>
      <c r="E5" s="121">
        <v>2.984</v>
      </c>
    </row>
    <row r="8" spans="2:5" ht="15">
      <c r="B8" s="2"/>
      <c r="C8" s="2"/>
      <c r="D8" s="2"/>
      <c r="E8" s="2"/>
    </row>
    <row r="10" ht="15">
      <c r="C10" s="29"/>
    </row>
    <row r="12" spans="2:5" ht="15">
      <c r="B12" s="2"/>
      <c r="C12" s="2"/>
      <c r="D12" s="2"/>
      <c r="E12" s="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5">
      <selection activeCell="G37" sqref="G37"/>
    </sheetView>
  </sheetViews>
  <sheetFormatPr defaultColWidth="9.140625" defaultRowHeight="15"/>
  <cols>
    <col min="1" max="1" width="27.421875" style="0" customWidth="1"/>
  </cols>
  <sheetData>
    <row r="1" ht="15" hidden="1">
      <c r="A1" s="15" t="e">
        <f>DotStatQuery(#REF!)</f>
        <v>#NAME?</v>
      </c>
    </row>
    <row r="2" ht="24">
      <c r="A2" s="10" t="s">
        <v>217</v>
      </c>
    </row>
    <row r="3" spans="1:6" ht="15" customHeight="1">
      <c r="A3" s="116" t="s">
        <v>218</v>
      </c>
      <c r="B3" s="140" t="s">
        <v>219</v>
      </c>
      <c r="C3" s="141"/>
      <c r="D3" s="141"/>
      <c r="E3" s="141"/>
      <c r="F3" s="142"/>
    </row>
    <row r="4" spans="1:6" ht="15">
      <c r="A4" s="116" t="s">
        <v>98</v>
      </c>
      <c r="B4" s="140" t="s">
        <v>220</v>
      </c>
      <c r="C4" s="141"/>
      <c r="D4" s="141"/>
      <c r="E4" s="141"/>
      <c r="F4" s="142"/>
    </row>
    <row r="5" spans="1:6" ht="15">
      <c r="A5" s="116" t="s">
        <v>221</v>
      </c>
      <c r="B5" s="140" t="s">
        <v>220</v>
      </c>
      <c r="C5" s="141"/>
      <c r="D5" s="141"/>
      <c r="E5" s="141"/>
      <c r="F5" s="142"/>
    </row>
    <row r="6" spans="1:6" ht="15">
      <c r="A6" s="116" t="s">
        <v>222</v>
      </c>
      <c r="B6" s="140" t="s">
        <v>220</v>
      </c>
      <c r="C6" s="141"/>
      <c r="D6" s="141"/>
      <c r="E6" s="141"/>
      <c r="F6" s="142"/>
    </row>
    <row r="7" spans="1:6" ht="15">
      <c r="A7" s="116" t="s">
        <v>223</v>
      </c>
      <c r="B7" s="140" t="s">
        <v>224</v>
      </c>
      <c r="C7" s="141"/>
      <c r="D7" s="141"/>
      <c r="E7" s="141"/>
      <c r="F7" s="142"/>
    </row>
    <row r="8" spans="1:6" ht="15">
      <c r="A8" s="116" t="s">
        <v>225</v>
      </c>
      <c r="B8" s="140" t="s">
        <v>220</v>
      </c>
      <c r="C8" s="141"/>
      <c r="D8" s="141"/>
      <c r="E8" s="141"/>
      <c r="F8" s="142"/>
    </row>
    <row r="9" spans="1:6" ht="15" customHeight="1">
      <c r="A9" s="116" t="s">
        <v>226</v>
      </c>
      <c r="B9" s="140" t="s">
        <v>220</v>
      </c>
      <c r="C9" s="141"/>
      <c r="D9" s="141"/>
      <c r="E9" s="141"/>
      <c r="F9" s="142"/>
    </row>
    <row r="10" spans="1:6" ht="15">
      <c r="A10" s="116" t="s">
        <v>227</v>
      </c>
      <c r="B10" s="140" t="s">
        <v>220</v>
      </c>
      <c r="C10" s="141"/>
      <c r="D10" s="141"/>
      <c r="E10" s="141"/>
      <c r="F10" s="142"/>
    </row>
    <row r="11" spans="1:6" ht="15">
      <c r="A11" s="116" t="s">
        <v>76</v>
      </c>
      <c r="B11" s="143" t="s">
        <v>356</v>
      </c>
      <c r="C11" s="144"/>
      <c r="D11" s="144"/>
      <c r="E11" s="144"/>
      <c r="F11" s="145"/>
    </row>
    <row r="12" spans="1:6" ht="15">
      <c r="A12" s="116" t="s">
        <v>228</v>
      </c>
      <c r="B12" s="140" t="s">
        <v>220</v>
      </c>
      <c r="C12" s="141"/>
      <c r="D12" s="141"/>
      <c r="E12" s="141"/>
      <c r="F12" s="142"/>
    </row>
    <row r="13" spans="1:6" ht="15" customHeight="1">
      <c r="A13" s="116" t="s">
        <v>229</v>
      </c>
      <c r="B13" s="140" t="s">
        <v>230</v>
      </c>
      <c r="C13" s="141"/>
      <c r="D13" s="141"/>
      <c r="E13" s="141"/>
      <c r="F13" s="142"/>
    </row>
    <row r="14" spans="1:6" ht="15">
      <c r="A14" s="117" t="s">
        <v>83</v>
      </c>
      <c r="B14" s="59" t="s">
        <v>94</v>
      </c>
      <c r="C14" s="59" t="s">
        <v>95</v>
      </c>
      <c r="D14" s="59" t="s">
        <v>96</v>
      </c>
      <c r="E14" s="59" t="s">
        <v>97</v>
      </c>
      <c r="F14" s="59" t="s">
        <v>231</v>
      </c>
    </row>
    <row r="15" spans="1:6" ht="15">
      <c r="A15" s="5" t="s">
        <v>232</v>
      </c>
      <c r="B15" s="6">
        <f>SUM(B16:B20)</f>
        <v>381.94679044000003</v>
      </c>
      <c r="C15" s="6">
        <f>SUM(C16:C20)</f>
        <v>424.87785871</v>
      </c>
      <c r="D15" s="6">
        <f>SUM(D16:D20)</f>
        <v>298.06315405000004</v>
      </c>
      <c r="E15" s="6">
        <f>SUM(E16:E20)</f>
        <v>302.92445555</v>
      </c>
      <c r="F15" s="6">
        <f>SUM(F16:F20)</f>
        <v>378.98662433</v>
      </c>
    </row>
    <row r="16" spans="1:6" ht="21">
      <c r="A16" s="7" t="s">
        <v>317</v>
      </c>
      <c r="B16" s="61">
        <v>227.06129838</v>
      </c>
      <c r="C16" s="61">
        <v>249.87310225</v>
      </c>
      <c r="D16" s="61">
        <v>155.40545349</v>
      </c>
      <c r="E16" s="61">
        <v>167.52893853</v>
      </c>
      <c r="F16" s="61">
        <v>187.46636744</v>
      </c>
    </row>
    <row r="17" spans="1:6" ht="15">
      <c r="A17" s="7" t="s">
        <v>318</v>
      </c>
      <c r="B17" s="62">
        <v>100.90674754</v>
      </c>
      <c r="C17" s="62">
        <v>92.72204877</v>
      </c>
      <c r="D17" s="62">
        <v>57.8666666</v>
      </c>
      <c r="E17" s="62">
        <v>78.27044705</v>
      </c>
      <c r="F17" s="62">
        <v>117.69430951</v>
      </c>
    </row>
    <row r="18" spans="1:6" ht="21">
      <c r="A18" s="7" t="s">
        <v>319</v>
      </c>
      <c r="B18" s="61"/>
      <c r="C18" s="61"/>
      <c r="D18" s="61">
        <v>31.00282396</v>
      </c>
      <c r="E18" s="61">
        <v>8.89028559</v>
      </c>
      <c r="F18" s="61">
        <v>5.76263477</v>
      </c>
    </row>
    <row r="19" spans="1:6" ht="21">
      <c r="A19" s="7" t="s">
        <v>320</v>
      </c>
      <c r="B19" s="62">
        <v>53.97874452</v>
      </c>
      <c r="C19" s="62">
        <v>82.28270769</v>
      </c>
      <c r="D19" s="62">
        <v>49.3896296</v>
      </c>
      <c r="E19" s="62">
        <v>37.05587219</v>
      </c>
      <c r="F19" s="62">
        <v>42.1230878</v>
      </c>
    </row>
    <row r="20" spans="1:6" ht="21">
      <c r="A20" s="7" t="s">
        <v>321</v>
      </c>
      <c r="B20" s="61"/>
      <c r="C20" s="61"/>
      <c r="D20" s="61">
        <v>4.3985804</v>
      </c>
      <c r="E20" s="61">
        <v>11.17891219</v>
      </c>
      <c r="F20" s="61">
        <v>25.94022481</v>
      </c>
    </row>
    <row r="21" ht="15">
      <c r="A21" s="16" t="s">
        <v>411</v>
      </c>
    </row>
    <row r="23" spans="1:6" ht="21">
      <c r="A23" s="7" t="s">
        <v>424</v>
      </c>
      <c r="B23" s="63">
        <f>B16/B$15</f>
        <v>0.5944841115654539</v>
      </c>
      <c r="C23" s="85">
        <f>C16/C$15</f>
        <v>0.588105727628774</v>
      </c>
      <c r="D23" s="85">
        <f>D16/D$15</f>
        <v>0.5213843152982632</v>
      </c>
      <c r="E23" s="85">
        <f>E16/E$15</f>
        <v>0.5530386717237099</v>
      </c>
      <c r="F23" s="85">
        <f>F16/F$15</f>
        <v>0.49465167213068967</v>
      </c>
    </row>
    <row r="24" spans="1:6" ht="15">
      <c r="A24" s="7" t="s">
        <v>323</v>
      </c>
      <c r="B24" s="85">
        <f>B17/$B$15</f>
        <v>0.2641905890183188</v>
      </c>
      <c r="C24" s="85">
        <f aca="true" t="shared" si="0" ref="C24:F27">C17/C$15</f>
        <v>0.2182322445596944</v>
      </c>
      <c r="D24" s="85">
        <f t="shared" si="0"/>
        <v>0.1941423010986889</v>
      </c>
      <c r="E24" s="85">
        <f t="shared" si="0"/>
        <v>0.2583827274951753</v>
      </c>
      <c r="F24" s="85">
        <f t="shared" si="0"/>
        <v>0.310550035157754</v>
      </c>
    </row>
    <row r="25" spans="1:6" ht="21">
      <c r="A25" s="7" t="s">
        <v>425</v>
      </c>
      <c r="B25" s="85">
        <f>B18/$B$15</f>
        <v>0</v>
      </c>
      <c r="C25" s="85">
        <f t="shared" si="0"/>
        <v>0</v>
      </c>
      <c r="D25" s="85">
        <f t="shared" si="0"/>
        <v>0.1040142786478039</v>
      </c>
      <c r="E25" s="85">
        <f t="shared" si="0"/>
        <v>0.02934819367376098</v>
      </c>
      <c r="F25" s="85">
        <f t="shared" si="0"/>
        <v>0.01520537771006458</v>
      </c>
    </row>
    <row r="26" spans="1:6" ht="21">
      <c r="A26" s="7" t="s">
        <v>426</v>
      </c>
      <c r="B26" s="85">
        <f>B19/$B$15</f>
        <v>0.14132529941622723</v>
      </c>
      <c r="C26" s="85">
        <f t="shared" si="0"/>
        <v>0.19366202781153155</v>
      </c>
      <c r="D26" s="85">
        <f t="shared" si="0"/>
        <v>0.1657018954839178</v>
      </c>
      <c r="E26" s="85">
        <f t="shared" si="0"/>
        <v>0.12232710667984892</v>
      </c>
      <c r="F26" s="85">
        <f t="shared" si="0"/>
        <v>0.11114663446096085</v>
      </c>
    </row>
    <row r="27" spans="1:6" ht="21">
      <c r="A27" s="7" t="s">
        <v>322</v>
      </c>
      <c r="B27" s="85">
        <f>B20/$B$15</f>
        <v>0</v>
      </c>
      <c r="C27" s="85">
        <f t="shared" si="0"/>
        <v>0</v>
      </c>
      <c r="D27" s="85">
        <f t="shared" si="0"/>
        <v>0.014757209471326131</v>
      </c>
      <c r="E27" s="85">
        <f t="shared" si="0"/>
        <v>0.036903300427504886</v>
      </c>
      <c r="F27" s="85">
        <f t="shared" si="0"/>
        <v>0.06844628054053098</v>
      </c>
    </row>
  </sheetData>
  <sheetProtection/>
  <mergeCells count="11">
    <mergeCell ref="B3:F3"/>
    <mergeCell ref="B4:F4"/>
    <mergeCell ref="B5:F5"/>
    <mergeCell ref="B6:F6"/>
    <mergeCell ref="B11:F11"/>
    <mergeCell ref="B12:F12"/>
    <mergeCell ref="B13:F13"/>
    <mergeCell ref="B7:F7"/>
    <mergeCell ref="B8:F8"/>
    <mergeCell ref="B9:F9"/>
    <mergeCell ref="B10:F10"/>
  </mergeCells>
  <hyperlinks>
    <hyperlink ref="A2" r:id="rId1" tooltip="Click once to display linked information. Click and hold to select this cell." display="http://stats.oecd.org/OECDStat_Metadata/ShowMetadata.ashx?Dataset=CRSNEW&amp;ShowOnWeb=true&amp;Lang=en"/>
    <hyperlink ref="B11" r:id="rId2" tooltip="Click once to display linked information. Click and hold to select this cell." display="http://stats.oecd.org/OECDStat_Metadata/ShowMetadata.ashx?Dataset=CRSNEW&amp;Coords=[DON].[5]&amp;ShowOnWeb=true&amp;Lang=en"/>
    <hyperlink ref="A21" r:id="rId3" tooltip="Click once to display linked information. Click and hold to select this cell." display="http://stats.oecd.org/WBOS/index.aspx"/>
  </hyperlinks>
  <printOptions/>
  <pageMargins left="0.7" right="0.7" top="0.75" bottom="0.75" header="0.3" footer="0.3"/>
  <pageSetup orientation="portrait" paperSize="9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A22" sqref="A22:A37"/>
    </sheetView>
  </sheetViews>
  <sheetFormatPr defaultColWidth="9.140625" defaultRowHeight="15"/>
  <cols>
    <col min="1" max="1" width="58.421875" style="0" bestFit="1" customWidth="1"/>
    <col min="2" max="11" width="9.57421875" style="0" bestFit="1" customWidth="1"/>
  </cols>
  <sheetData>
    <row r="1" spans="1:11" ht="15">
      <c r="A1" s="11" t="s">
        <v>211</v>
      </c>
      <c r="B1" s="11">
        <v>2000</v>
      </c>
      <c r="C1" s="11">
        <v>2001</v>
      </c>
      <c r="D1" s="11">
        <v>2002</v>
      </c>
      <c r="E1" s="11">
        <v>2003</v>
      </c>
      <c r="F1" s="11">
        <v>2004</v>
      </c>
      <c r="G1" s="11">
        <v>2005</v>
      </c>
      <c r="H1" s="11">
        <v>2006</v>
      </c>
      <c r="I1" s="11">
        <v>2007</v>
      </c>
      <c r="J1" s="11">
        <v>2008</v>
      </c>
      <c r="K1" s="11">
        <v>2009</v>
      </c>
    </row>
    <row r="2" spans="1:11" ht="15">
      <c r="A2" t="s">
        <v>215</v>
      </c>
      <c r="B2" s="9">
        <f>'[10]Germany'!B3</f>
        <v>9.352475</v>
      </c>
      <c r="C2" s="30">
        <f>'[10]Germany'!C3</f>
        <v>22.419241000000003</v>
      </c>
      <c r="D2" s="30">
        <f>'[10]Germany'!D3</f>
        <v>80.21542000000001</v>
      </c>
      <c r="E2" s="30">
        <f>'[10]Germany'!E3</f>
        <v>37.985395</v>
      </c>
      <c r="F2" s="30">
        <f>'[10]Germany'!F3</f>
        <v>55.697719000000006</v>
      </c>
      <c r="G2" s="30">
        <f>'[10]Germany'!G3</f>
        <v>122.16934700000003</v>
      </c>
      <c r="H2" s="30">
        <f>'[10]Germany'!H3</f>
        <v>35.647088</v>
      </c>
      <c r="I2" s="30">
        <f>'[10]Germany'!I3</f>
        <v>68.915985</v>
      </c>
      <c r="J2" s="30">
        <f>'[10]Germany'!J3</f>
        <v>72.013124</v>
      </c>
      <c r="K2" s="30">
        <f>'[10]Germany'!K3</f>
        <v>119.32254899999998</v>
      </c>
    </row>
    <row r="3" spans="1:11" ht="15">
      <c r="A3" t="s">
        <v>204</v>
      </c>
      <c r="B3" s="9">
        <f>'[8]total ha current'!M25</f>
        <v>299.67007213984164</v>
      </c>
      <c r="C3" s="30">
        <f>'[8]total ha current'!N25</f>
        <v>334.0081240398964</v>
      </c>
      <c r="D3" s="30">
        <f>'[8]total ha current'!O25</f>
        <v>360.254536284046</v>
      </c>
      <c r="E3" s="30">
        <f>'[8]total ha current'!P25</f>
        <v>379.86654830509326</v>
      </c>
      <c r="F3" s="30">
        <f>'[8]total ha current'!Q25</f>
        <v>464.51018065398137</v>
      </c>
      <c r="G3" s="30">
        <f>'[8]total ha current'!R25</f>
        <v>688.9232419490482</v>
      </c>
      <c r="H3" s="30">
        <f>'[8]total ha current'!S25</f>
        <v>704.6331568506728</v>
      </c>
      <c r="I3" s="30">
        <f>'[8]total ha current'!T25</f>
        <v>617.5929288559292</v>
      </c>
      <c r="J3" s="30">
        <f>'[8]total ha current'!U25</f>
        <v>751.071673177014</v>
      </c>
      <c r="K3" s="30">
        <f>'[8]total ha current'!V25</f>
        <v>725.5536792146652</v>
      </c>
    </row>
    <row r="4" spans="1:11" ht="15">
      <c r="A4" t="s">
        <v>438</v>
      </c>
      <c r="B4">
        <f>'[12]bilat ha constant'!M25</f>
        <v>190.62</v>
      </c>
      <c r="C4">
        <f>'[12]bilat ha constant'!N25</f>
        <v>270</v>
      </c>
      <c r="D4">
        <f>'[12]bilat ha constant'!O25</f>
        <v>307.41</v>
      </c>
      <c r="E4">
        <f>'[12]bilat ha constant'!P25</f>
        <v>211.76</v>
      </c>
      <c r="F4">
        <f>'[12]bilat ha constant'!Q25</f>
        <v>232.54</v>
      </c>
      <c r="G4">
        <f>'[12]bilat ha constant'!R25</f>
        <v>382.1</v>
      </c>
      <c r="H4">
        <f>'[12]bilat ha constant'!S25</f>
        <v>424.88</v>
      </c>
      <c r="I4">
        <f>'[12]bilat ha constant'!T25</f>
        <v>298.07</v>
      </c>
      <c r="J4">
        <f>'[12]bilat ha constant'!U25</f>
        <v>302.92</v>
      </c>
      <c r="K4">
        <f>'[12]bilat ha constant'!V25</f>
        <v>378.99</v>
      </c>
    </row>
    <row r="5" spans="2:11" ht="15">
      <c r="B5" s="131">
        <f>B2/B4</f>
        <v>0.04906345084461232</v>
      </c>
      <c r="C5" s="131">
        <f aca="true" t="shared" si="0" ref="C5:K5">C2/C4</f>
        <v>0.08303422592592594</v>
      </c>
      <c r="D5" s="131">
        <f t="shared" si="0"/>
        <v>0.26093952701603723</v>
      </c>
      <c r="E5" s="131">
        <f t="shared" si="0"/>
        <v>0.17937946259916887</v>
      </c>
      <c r="F5" s="131">
        <f t="shared" si="0"/>
        <v>0.23951887417218545</v>
      </c>
      <c r="G5" s="131">
        <f t="shared" si="0"/>
        <v>0.31973134519759233</v>
      </c>
      <c r="H5" s="131">
        <f t="shared" si="0"/>
        <v>0.08389919035963095</v>
      </c>
      <c r="I5" s="131">
        <f t="shared" si="0"/>
        <v>0.23120738417150336</v>
      </c>
      <c r="J5" s="131">
        <f t="shared" si="0"/>
        <v>0.23772984286280208</v>
      </c>
      <c r="K5" s="131">
        <f t="shared" si="0"/>
        <v>0.314843528853004</v>
      </c>
    </row>
    <row r="6" spans="2:11" ht="15">
      <c r="B6" s="131">
        <f>B2/B3</f>
        <v>0.031209239325159066</v>
      </c>
      <c r="C6" s="131">
        <f aca="true" t="shared" si="1" ref="C6:K6">C2/C3</f>
        <v>0.06712184341157547</v>
      </c>
      <c r="D6" s="131">
        <f t="shared" si="1"/>
        <v>0.2226631781723171</v>
      </c>
      <c r="E6" s="131">
        <f t="shared" si="1"/>
        <v>0.0999966834918343</v>
      </c>
      <c r="F6" s="131">
        <f t="shared" si="1"/>
        <v>0.11990634720122494</v>
      </c>
      <c r="G6" s="131">
        <f t="shared" si="1"/>
        <v>0.17733375732014495</v>
      </c>
      <c r="H6" s="131">
        <f t="shared" si="1"/>
        <v>0.05058956941413757</v>
      </c>
      <c r="I6" s="131">
        <f t="shared" si="1"/>
        <v>0.11158804089234736</v>
      </c>
      <c r="J6" s="131">
        <f t="shared" si="1"/>
        <v>0.09588049526004133</v>
      </c>
      <c r="K6" s="131">
        <f t="shared" si="1"/>
        <v>0.16445723096484602</v>
      </c>
    </row>
    <row r="21" spans="1:5" ht="90">
      <c r="A21" s="12" t="str">
        <f>'[3]CAP appeal summary 08-09'!A25</f>
        <v>Appeal 2009</v>
      </c>
      <c r="B21" s="13" t="str">
        <f>'[3]CAP appeal summary 08-09'!B25</f>
        <v>Donor contributions to UN CAP appeals (US$m)</v>
      </c>
      <c r="C21" s="14" t="str">
        <f>'[3]CAP appeal summary 08-09'!C25</f>
        <v>Donor's contribution to the appeal's funding</v>
      </c>
      <c r="D21" s="14" t="str">
        <f>'[3]CAP appeal summary 08-09'!D25</f>
        <v>UN CAP appeal requirements (US$m)</v>
      </c>
      <c r="E21" s="14" t="str">
        <f>'[3]CAP appeal summary 08-09'!E25</f>
        <v>UN CAP appeal needs not met (%)</v>
      </c>
    </row>
    <row r="22" spans="1:5" ht="15">
      <c r="A22" s="8" t="s">
        <v>295</v>
      </c>
      <c r="B22" s="2">
        <v>22.747539</v>
      </c>
      <c r="C22" s="85">
        <v>0.042497155992818884</v>
      </c>
      <c r="D22" s="2">
        <v>680.070527</v>
      </c>
      <c r="E22" s="55">
        <v>0.2129168817809975</v>
      </c>
    </row>
    <row r="23" spans="1:5" ht="15">
      <c r="A23" s="8" t="s">
        <v>303</v>
      </c>
      <c r="B23" s="2">
        <v>17.109960000000004</v>
      </c>
      <c r="C23" s="85">
        <v>0.02736572254313987</v>
      </c>
      <c r="D23" s="2">
        <v>946.252242</v>
      </c>
      <c r="E23" s="55">
        <v>0.3392530709586417</v>
      </c>
    </row>
    <row r="24" spans="1:5" ht="15">
      <c r="A24" s="8" t="s">
        <v>300</v>
      </c>
      <c r="B24" s="2">
        <v>15.424529999999999</v>
      </c>
      <c r="C24" s="85">
        <v>0.0314772852967718</v>
      </c>
      <c r="D24" s="2">
        <v>581.079038</v>
      </c>
      <c r="E24" s="55">
        <v>0.1567051262310377</v>
      </c>
    </row>
    <row r="25" spans="1:5" ht="15">
      <c r="A25" s="8" t="s">
        <v>308</v>
      </c>
      <c r="B25" s="2">
        <v>12.681144</v>
      </c>
      <c r="C25" s="85">
        <v>0.024388762029938563</v>
      </c>
      <c r="D25" s="2">
        <v>664.923055</v>
      </c>
      <c r="E25" s="55">
        <v>0.21801704559635102</v>
      </c>
    </row>
    <row r="26" spans="1:5" ht="15">
      <c r="A26" s="8" t="s">
        <v>291</v>
      </c>
      <c r="B26" s="2">
        <v>12.480787999999997</v>
      </c>
      <c r="C26" s="85">
        <v>0.008399490172369</v>
      </c>
      <c r="D26" s="2">
        <v>2111.251778</v>
      </c>
      <c r="E26" s="55">
        <v>0.29620034167237086</v>
      </c>
    </row>
    <row r="27" spans="1:5" ht="15">
      <c r="A27" s="8" t="s">
        <v>287</v>
      </c>
      <c r="B27" s="2">
        <v>8.010544</v>
      </c>
      <c r="C27" s="85">
        <v>0.017109705393060157</v>
      </c>
      <c r="D27" s="2">
        <v>722.198333</v>
      </c>
      <c r="E27" s="55">
        <v>0.35171944242081216</v>
      </c>
    </row>
    <row r="28" spans="1:5" ht="15">
      <c r="A28" s="8" t="s">
        <v>292</v>
      </c>
      <c r="B28" s="2">
        <v>7.090714</v>
      </c>
      <c r="C28" s="85">
        <v>0.035477229054511866</v>
      </c>
      <c r="D28" s="2">
        <v>270.054632</v>
      </c>
      <c r="E28" s="55">
        <v>0.2599029962204091</v>
      </c>
    </row>
    <row r="29" spans="1:5" ht="15">
      <c r="A29" s="8" t="s">
        <v>293</v>
      </c>
      <c r="B29" s="2">
        <v>5.281893999999999</v>
      </c>
      <c r="C29" s="85">
        <v>0.009558676046344678</v>
      </c>
      <c r="D29" s="2">
        <v>851.842253</v>
      </c>
      <c r="E29" s="55">
        <v>0.35131663632092697</v>
      </c>
    </row>
    <row r="30" spans="1:5" ht="15">
      <c r="A30" s="8" t="s">
        <v>296</v>
      </c>
      <c r="B30" s="2">
        <v>4.796711</v>
      </c>
      <c r="C30" s="85">
        <v>0.007675675371033054</v>
      </c>
      <c r="D30" s="2">
        <v>804.522005</v>
      </c>
      <c r="E30" s="55">
        <v>0.2232361114846079</v>
      </c>
    </row>
    <row r="31" spans="1:5" ht="15">
      <c r="A31" s="8" t="s">
        <v>301</v>
      </c>
      <c r="B31" s="2">
        <v>4.0140519999999995</v>
      </c>
      <c r="C31" s="85">
        <v>0.00957128976840542</v>
      </c>
      <c r="D31" s="2">
        <v>650.220367</v>
      </c>
      <c r="E31" s="55">
        <v>0.3550115156574292</v>
      </c>
    </row>
    <row r="32" spans="1:5" ht="15">
      <c r="A32" s="8" t="s">
        <v>305</v>
      </c>
      <c r="B32" s="2">
        <v>2.950313</v>
      </c>
      <c r="C32" s="85">
        <v>0.008096001853354164</v>
      </c>
      <c r="D32" s="2">
        <v>400.558371</v>
      </c>
      <c r="E32" s="55">
        <v>0.0902298531666438</v>
      </c>
    </row>
    <row r="33" spans="1:5" ht="15">
      <c r="A33" s="8" t="s">
        <v>289</v>
      </c>
      <c r="B33" s="2">
        <v>2.4279010000000003</v>
      </c>
      <c r="C33" s="85">
        <v>0.00937143627003882</v>
      </c>
      <c r="D33" s="2">
        <v>404.372116</v>
      </c>
      <c r="E33" s="55">
        <v>0.35931638520792564</v>
      </c>
    </row>
    <row r="34" spans="1:5" ht="15">
      <c r="A34" s="8" t="s">
        <v>288</v>
      </c>
      <c r="B34" s="2">
        <v>1.466388</v>
      </c>
      <c r="C34" s="85">
        <v>0.07367618429004295</v>
      </c>
      <c r="D34" s="2">
        <v>22.6685</v>
      </c>
      <c r="E34" s="55">
        <v>0.12199095661380328</v>
      </c>
    </row>
    <row r="35" spans="1:5" ht="15">
      <c r="A35" s="8" t="s">
        <v>294</v>
      </c>
      <c r="B35" s="2">
        <v>1.213381</v>
      </c>
      <c r="C35" s="85">
        <v>0.021131737740822682</v>
      </c>
      <c r="D35" s="2">
        <v>143.77408</v>
      </c>
      <c r="E35" s="55">
        <v>0.6006245353821773</v>
      </c>
    </row>
    <row r="36" spans="1:5" ht="15">
      <c r="A36" s="8" t="s">
        <v>290</v>
      </c>
      <c r="B36" s="2">
        <v>1.174883</v>
      </c>
      <c r="C36" s="85">
        <v>0.006194762263001701</v>
      </c>
      <c r="D36" s="2">
        <v>247.000305</v>
      </c>
      <c r="E36" s="55">
        <v>0.23215689956334254</v>
      </c>
    </row>
    <row r="37" spans="1:5" ht="15">
      <c r="A37" s="8" t="s">
        <v>299</v>
      </c>
      <c r="B37" s="2">
        <v>0.451807</v>
      </c>
      <c r="C37" s="85">
        <v>0.05607075677346711</v>
      </c>
      <c r="D37" s="2">
        <v>12.808836</v>
      </c>
      <c r="E37" s="55">
        <v>0.37091855965678694</v>
      </c>
    </row>
    <row r="38" spans="1:5" ht="15">
      <c r="A38" s="8" t="s">
        <v>307</v>
      </c>
      <c r="B38" s="2">
        <v>0</v>
      </c>
      <c r="C38" s="85">
        <v>0</v>
      </c>
      <c r="D38" s="2">
        <v>18.449092</v>
      </c>
      <c r="E38" s="55">
        <v>0.5401127058177172</v>
      </c>
    </row>
    <row r="39" spans="1:5" ht="15">
      <c r="A39" s="8" t="s">
        <v>306</v>
      </c>
      <c r="B39" s="2">
        <v>0</v>
      </c>
      <c r="C39" s="85">
        <v>0</v>
      </c>
      <c r="D39" s="2">
        <v>100.447041</v>
      </c>
      <c r="E39" s="55">
        <v>0.3018667817203296</v>
      </c>
    </row>
    <row r="40" spans="1:5" ht="15">
      <c r="A40" s="8" t="s">
        <v>304</v>
      </c>
      <c r="B40" s="2">
        <v>0</v>
      </c>
      <c r="C40" s="85">
        <v>0</v>
      </c>
      <c r="D40" s="2">
        <v>36.664513</v>
      </c>
      <c r="E40" s="55">
        <v>0.6256485392291996</v>
      </c>
    </row>
    <row r="41" spans="1:5" ht="15">
      <c r="A41" s="8" t="s">
        <v>302</v>
      </c>
      <c r="B41" s="2">
        <v>0</v>
      </c>
      <c r="C41" s="85">
        <v>0</v>
      </c>
      <c r="D41" s="2">
        <v>14.457401</v>
      </c>
      <c r="E41" s="55">
        <v>0.538034256641287</v>
      </c>
    </row>
    <row r="42" spans="1:5" ht="15">
      <c r="A42" s="8" t="s">
        <v>298</v>
      </c>
      <c r="B42" s="2">
        <v>0</v>
      </c>
      <c r="C42" s="85">
        <v>0</v>
      </c>
      <c r="D42" s="2">
        <v>22.347522</v>
      </c>
      <c r="E42" s="55">
        <v>0.16912358336642433</v>
      </c>
    </row>
    <row r="43" spans="1:5" ht="15">
      <c r="A43" s="8" t="s">
        <v>297</v>
      </c>
      <c r="B43" s="2">
        <v>0</v>
      </c>
      <c r="C43" s="85">
        <v>0</v>
      </c>
      <c r="D43" s="2">
        <v>7.071951</v>
      </c>
      <c r="E43" s="55">
        <v>0.6782951409024186</v>
      </c>
    </row>
  </sheetData>
  <sheetProtection/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8">
      <selection activeCell="I23" sqref="I23"/>
    </sheetView>
  </sheetViews>
  <sheetFormatPr defaultColWidth="9.140625" defaultRowHeight="15"/>
  <cols>
    <col min="1" max="2" width="27.421875" style="0" customWidth="1"/>
    <col min="3" max="4" width="7.57421875" style="0" bestFit="1" customWidth="1"/>
    <col min="6" max="6" width="7.57421875" style="0" bestFit="1" customWidth="1"/>
    <col min="7" max="14" width="9.140625" style="0" customWidth="1"/>
    <col min="15" max="15" width="9.28125" style="0" customWidth="1"/>
  </cols>
  <sheetData>
    <row r="1" spans="1:2" ht="15" hidden="1">
      <c r="A1" s="15" t="e">
        <f>DotStatQuery(B1)</f>
        <v>#NAME?</v>
      </c>
      <c r="B1" s="15" t="s">
        <v>216</v>
      </c>
    </row>
    <row r="2" spans="1:9" ht="15">
      <c r="A2" s="17" t="s">
        <v>312</v>
      </c>
      <c r="B2" s="18" t="s">
        <v>91</v>
      </c>
      <c r="C2" s="18" t="s">
        <v>92</v>
      </c>
      <c r="D2" s="18" t="s">
        <v>93</v>
      </c>
      <c r="E2" s="18" t="s">
        <v>94</v>
      </c>
      <c r="F2" s="18" t="s">
        <v>95</v>
      </c>
      <c r="G2" s="18" t="s">
        <v>96</v>
      </c>
      <c r="H2" s="18" t="s">
        <v>97</v>
      </c>
      <c r="I2" s="18">
        <v>2009</v>
      </c>
    </row>
    <row r="3" spans="1:9" ht="15">
      <c r="A3" s="19" t="s">
        <v>250</v>
      </c>
      <c r="B3" s="20">
        <f>Timeline!I5</f>
        <v>7557.09</v>
      </c>
      <c r="C3" s="20">
        <f>Timeline!J5</f>
        <v>7442.92</v>
      </c>
      <c r="D3" s="20">
        <f>Timeline!K5</f>
        <v>8467.25</v>
      </c>
      <c r="E3" s="20">
        <f>Timeline!L5</f>
        <v>7965.389999999999</v>
      </c>
      <c r="F3" s="20">
        <f>Timeline!M5</f>
        <v>9146.220000000001</v>
      </c>
      <c r="G3" s="20">
        <f>Timeline!N5</f>
        <v>10078.77</v>
      </c>
      <c r="H3" s="20">
        <f>Timeline!O5</f>
        <v>11387.810000000001</v>
      </c>
      <c r="I3" s="20">
        <f>Timeline!P5</f>
        <v>12296.439999999999</v>
      </c>
    </row>
    <row r="4" spans="1:9" ht="15">
      <c r="A4" s="19" t="s">
        <v>251</v>
      </c>
      <c r="B4" s="20">
        <f>B3-SUM(B5:B7)</f>
        <v>6682.923145787587</v>
      </c>
      <c r="C4" s="20">
        <f aca="true" t="shared" si="0" ref="C4:I4">C3-SUM(C5:C7)</f>
        <v>6521.89980832156</v>
      </c>
      <c r="D4" s="20">
        <f t="shared" si="0"/>
        <v>7490.120054491742</v>
      </c>
      <c r="E4" s="20">
        <f t="shared" si="0"/>
        <v>6597.897222497988</v>
      </c>
      <c r="F4" s="20">
        <f t="shared" si="0"/>
        <v>7519.98411518608</v>
      </c>
      <c r="G4" s="20">
        <f t="shared" si="0"/>
        <v>8511.7394507348</v>
      </c>
      <c r="H4" s="20">
        <f t="shared" si="0"/>
        <v>9489.332759692987</v>
      </c>
      <c r="I4" s="20">
        <f t="shared" si="0"/>
        <v>10275.641660885407</v>
      </c>
    </row>
    <row r="5" spans="1:9" ht="15">
      <c r="A5" s="19" t="s">
        <v>204</v>
      </c>
      <c r="B5" s="20">
        <f>Timeline!I2</f>
        <v>596.7291627424132</v>
      </c>
      <c r="C5" s="20">
        <f>Timeline!J2</f>
        <v>517.1874065484398</v>
      </c>
      <c r="D5" s="20">
        <f>Timeline!K2</f>
        <v>570.4680053782578</v>
      </c>
      <c r="E5" s="20">
        <f>Timeline!L2</f>
        <v>838.4855740720109</v>
      </c>
      <c r="F5" s="20">
        <f>Timeline!M2</f>
        <v>845.9048344939215</v>
      </c>
      <c r="G5" s="20">
        <f>Timeline!N2</f>
        <v>669.3193021952004</v>
      </c>
      <c r="H5" s="20">
        <f>Timeline!O2</f>
        <v>751.071673177014</v>
      </c>
      <c r="I5" s="20">
        <f>Timeline!P2</f>
        <v>738.3227657345917</v>
      </c>
    </row>
    <row r="6" spans="1:9" ht="15">
      <c r="A6" s="19" t="s">
        <v>252</v>
      </c>
      <c r="B6" s="20">
        <f>SUM('gov and sec ODA by purpose code'!C16:C26)</f>
        <v>211.92407244</v>
      </c>
      <c r="C6" s="20">
        <f>SUM('gov and sec ODA by purpose code'!D16:D26)</f>
        <v>291.0665163</v>
      </c>
      <c r="D6" s="20">
        <f>SUM('gov and sec ODA by purpose code'!E16:E26)</f>
        <v>334.05533327</v>
      </c>
      <c r="E6" s="20">
        <f>SUM('gov and sec ODA by purpose code'!F16:F26)</f>
        <v>449.72904008</v>
      </c>
      <c r="F6" s="20">
        <f>SUM('gov and sec ODA by purpose code'!G16:G26)</f>
        <v>669.26488674</v>
      </c>
      <c r="G6" s="20">
        <f>SUM('gov and sec ODA by purpose code'!H16:H26)</f>
        <v>749.20304282</v>
      </c>
      <c r="H6" s="20">
        <f>SUM('gov and sec ODA by purpose code'!I16:I26)</f>
        <v>884.1824058700001</v>
      </c>
      <c r="I6" s="20">
        <f>SUM('gov and sec ODA by purpose code'!J16:J26)</f>
        <v>976.9377622400001</v>
      </c>
    </row>
    <row r="7" spans="1:9" ht="22.5">
      <c r="A7" s="19" t="s">
        <v>253</v>
      </c>
      <c r="B7" s="20">
        <f>SUM('gov and sec ODA by purpose code'!C27:C32)</f>
        <v>65.51361903</v>
      </c>
      <c r="C7" s="20">
        <f>SUM('gov and sec ODA by purpose code'!D27:D32)</f>
        <v>112.76626882999999</v>
      </c>
      <c r="D7" s="20">
        <f>SUM('gov and sec ODA by purpose code'!E27:E32)</f>
        <v>72.60660686</v>
      </c>
      <c r="E7" s="20">
        <f>SUM('gov and sec ODA by purpose code'!F27:F32)</f>
        <v>79.27816335</v>
      </c>
      <c r="F7" s="20">
        <f>SUM('gov and sec ODA by purpose code'!G27:G32)</f>
        <v>111.06616358000001</v>
      </c>
      <c r="G7" s="20">
        <f>SUM('gov and sec ODA by purpose code'!H27:H32)</f>
        <v>148.50820425</v>
      </c>
      <c r="H7" s="20">
        <f>SUM('gov and sec ODA by purpose code'!I27:I32)</f>
        <v>263.22316126</v>
      </c>
      <c r="I7" s="20">
        <f>SUM('gov and sec ODA by purpose code'!J27:J32)</f>
        <v>305.53781114000003</v>
      </c>
    </row>
    <row r="8" ht="15">
      <c r="I8" s="2">
        <f>SUM(I6:I7)</f>
        <v>1282.4755733800002</v>
      </c>
    </row>
    <row r="9" spans="1:9" ht="15">
      <c r="A9" s="17" t="s">
        <v>313</v>
      </c>
      <c r="B9" s="18" t="s">
        <v>91</v>
      </c>
      <c r="C9" s="18" t="s">
        <v>92</v>
      </c>
      <c r="D9" s="18" t="s">
        <v>93</v>
      </c>
      <c r="E9" s="18" t="s">
        <v>94</v>
      </c>
      <c r="F9" s="18" t="s">
        <v>95</v>
      </c>
      <c r="G9" s="18" t="s">
        <v>96</v>
      </c>
      <c r="H9" s="18" t="s">
        <v>97</v>
      </c>
      <c r="I9" s="18">
        <v>2009</v>
      </c>
    </row>
    <row r="10" spans="1:9" ht="15">
      <c r="A10" s="19" t="s">
        <v>250</v>
      </c>
      <c r="B10" s="20">
        <f>B3/1000</f>
        <v>7.5570900000000005</v>
      </c>
      <c r="C10" s="20">
        <f aca="true" t="shared" si="1" ref="C10:I10">C3/1000</f>
        <v>7.44292</v>
      </c>
      <c r="D10" s="20">
        <f t="shared" si="1"/>
        <v>8.46725</v>
      </c>
      <c r="E10" s="20">
        <f t="shared" si="1"/>
        <v>7.965389999999999</v>
      </c>
      <c r="F10" s="20">
        <f t="shared" si="1"/>
        <v>9.146220000000001</v>
      </c>
      <c r="G10" s="20">
        <f t="shared" si="1"/>
        <v>10.07877</v>
      </c>
      <c r="H10" s="20">
        <f t="shared" si="1"/>
        <v>11.387810000000002</v>
      </c>
      <c r="I10" s="20">
        <f t="shared" si="1"/>
        <v>12.296439999999999</v>
      </c>
    </row>
    <row r="11" spans="1:9" ht="15">
      <c r="A11" s="19" t="s">
        <v>251</v>
      </c>
      <c r="B11" s="20">
        <f aca="true" t="shared" si="2" ref="B11:I11">B4/1000</f>
        <v>6.682923145787587</v>
      </c>
      <c r="C11" s="20">
        <f t="shared" si="2"/>
        <v>6.52189980832156</v>
      </c>
      <c r="D11" s="20">
        <f t="shared" si="2"/>
        <v>7.490120054491742</v>
      </c>
      <c r="E11" s="20">
        <f t="shared" si="2"/>
        <v>6.597897222497988</v>
      </c>
      <c r="F11" s="20">
        <f t="shared" si="2"/>
        <v>7.51998411518608</v>
      </c>
      <c r="G11" s="20">
        <f t="shared" si="2"/>
        <v>8.5117394507348</v>
      </c>
      <c r="H11" s="20">
        <f t="shared" si="2"/>
        <v>9.489332759692987</v>
      </c>
      <c r="I11" s="20">
        <f t="shared" si="2"/>
        <v>10.275641660885407</v>
      </c>
    </row>
    <row r="12" spans="1:9" ht="15">
      <c r="A12" s="19" t="s">
        <v>204</v>
      </c>
      <c r="B12" s="20">
        <f aca="true" t="shared" si="3" ref="B12:I12">B5/1000</f>
        <v>0.5967291627424133</v>
      </c>
      <c r="C12" s="20">
        <f t="shared" si="3"/>
        <v>0.5171874065484398</v>
      </c>
      <c r="D12" s="20">
        <f t="shared" si="3"/>
        <v>0.5704680053782578</v>
      </c>
      <c r="E12" s="20">
        <f t="shared" si="3"/>
        <v>0.8384855740720109</v>
      </c>
      <c r="F12" s="20">
        <f t="shared" si="3"/>
        <v>0.8459048344939215</v>
      </c>
      <c r="G12" s="20">
        <f t="shared" si="3"/>
        <v>0.6693193021952004</v>
      </c>
      <c r="H12" s="20">
        <f t="shared" si="3"/>
        <v>0.751071673177014</v>
      </c>
      <c r="I12" s="20">
        <f t="shared" si="3"/>
        <v>0.7383227657345917</v>
      </c>
    </row>
    <row r="13" spans="1:9" ht="15">
      <c r="A13" s="19" t="s">
        <v>252</v>
      </c>
      <c r="B13" s="20">
        <f aca="true" t="shared" si="4" ref="B13:I13">B6/1000</f>
        <v>0.21192407244</v>
      </c>
      <c r="C13" s="20">
        <f t="shared" si="4"/>
        <v>0.29106651629999997</v>
      </c>
      <c r="D13" s="20">
        <f t="shared" si="4"/>
        <v>0.33405533327000003</v>
      </c>
      <c r="E13" s="20">
        <f t="shared" si="4"/>
        <v>0.44972904008000003</v>
      </c>
      <c r="F13" s="20">
        <f t="shared" si="4"/>
        <v>0.66926488674</v>
      </c>
      <c r="G13" s="20">
        <f t="shared" si="4"/>
        <v>0.7492030428199999</v>
      </c>
      <c r="H13" s="20">
        <f t="shared" si="4"/>
        <v>0.8841824058700002</v>
      </c>
      <c r="I13" s="20">
        <f t="shared" si="4"/>
        <v>0.9769377622400001</v>
      </c>
    </row>
    <row r="14" spans="1:9" ht="22.5">
      <c r="A14" s="19" t="s">
        <v>253</v>
      </c>
      <c r="B14" s="20">
        <f aca="true" t="shared" si="5" ref="B14:I14">B7/1000</f>
        <v>0.06551361903</v>
      </c>
      <c r="C14" s="20">
        <f t="shared" si="5"/>
        <v>0.11276626882999999</v>
      </c>
      <c r="D14" s="20">
        <f t="shared" si="5"/>
        <v>0.07260660686</v>
      </c>
      <c r="E14" s="20">
        <f t="shared" si="5"/>
        <v>0.07927816335</v>
      </c>
      <c r="F14" s="20">
        <f t="shared" si="5"/>
        <v>0.11106616358</v>
      </c>
      <c r="G14" s="20">
        <f t="shared" si="5"/>
        <v>0.14850820425</v>
      </c>
      <c r="H14" s="20">
        <f t="shared" si="5"/>
        <v>0.26322316126</v>
      </c>
      <c r="I14" s="20">
        <f t="shared" si="5"/>
        <v>0.30553781114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D9" sqref="D9"/>
    </sheetView>
  </sheetViews>
  <sheetFormatPr defaultColWidth="9.140625" defaultRowHeight="15"/>
  <cols>
    <col min="2" max="2" width="17.28125" style="0" customWidth="1"/>
  </cols>
  <sheetData>
    <row r="1" ht="15">
      <c r="A1" t="s">
        <v>335</v>
      </c>
    </row>
    <row r="2" spans="2:3" ht="15">
      <c r="B2" s="22" t="s">
        <v>204</v>
      </c>
      <c r="C2" s="22" t="s">
        <v>316</v>
      </c>
    </row>
    <row r="3" spans="1:3" ht="21">
      <c r="A3" s="94" t="s">
        <v>0</v>
      </c>
      <c r="B3" s="39">
        <f>'recipients total ha'!Q12</f>
        <v>78.07807375857371</v>
      </c>
      <c r="C3" s="29">
        <f>'gov and security-HA top10'!J16</f>
        <v>169.27424455</v>
      </c>
    </row>
    <row r="4" spans="1:3" ht="15">
      <c r="A4" s="94" t="s">
        <v>6</v>
      </c>
      <c r="B4" s="39">
        <f>'recipients total ha'!Q43</f>
        <v>19.761502807989988</v>
      </c>
      <c r="C4" s="29">
        <f>'gov and security-HA top10'!J17</f>
        <v>2.30307915</v>
      </c>
    </row>
    <row r="5" spans="1:3" ht="15">
      <c r="A5" s="94" t="s">
        <v>406</v>
      </c>
      <c r="B5" s="39">
        <f>'recipients total ha'!Q49</f>
        <v>32.14934314392912</v>
      </c>
      <c r="C5" s="29">
        <f>'gov and security-HA top10'!J18</f>
        <v>26.66894902</v>
      </c>
    </row>
    <row r="6" spans="1:3" ht="15">
      <c r="A6" s="94" t="s">
        <v>17</v>
      </c>
      <c r="B6" s="39">
        <f>'recipients total ha'!Q84</f>
        <v>20.211423397579484</v>
      </c>
      <c r="C6" s="29">
        <f>'gov and security-HA top10'!J19</f>
        <v>20.51864686</v>
      </c>
    </row>
    <row r="7" spans="1:3" ht="15">
      <c r="A7" s="94" t="s">
        <v>29</v>
      </c>
      <c r="B7" s="39">
        <f>'recipients total ha'!Q137</f>
        <v>45.85455301700815</v>
      </c>
      <c r="C7" s="29">
        <f>'gov and security-HA top10'!J20</f>
        <v>7.38584397</v>
      </c>
    </row>
    <row r="8" spans="1:4" ht="21">
      <c r="A8" s="130" t="s">
        <v>272</v>
      </c>
      <c r="B8" s="39">
        <f>'recipients total ha'!Q139</f>
        <v>80.11869328599845</v>
      </c>
      <c r="C8" s="29">
        <f>'gov and security-HA top10'!J21</f>
        <v>12.48144834</v>
      </c>
      <c r="D8">
        <f>C8/B8</f>
        <v>0.15578696841004594</v>
      </c>
    </row>
    <row r="9" spans="1:3" ht="15">
      <c r="A9" s="94" t="s">
        <v>33</v>
      </c>
      <c r="B9" s="39">
        <f>'recipients total ha'!Q157</f>
        <v>32.96795618683893</v>
      </c>
      <c r="C9" s="29">
        <f>'gov and security-HA top10'!J22</f>
        <v>6.3528735</v>
      </c>
    </row>
    <row r="10" spans="1:3" ht="15">
      <c r="A10" s="94" t="s">
        <v>34</v>
      </c>
      <c r="B10" s="39">
        <f>'recipients total ha'!Q159</f>
        <v>19.1944251615354</v>
      </c>
      <c r="C10" s="29">
        <f>'gov and security-HA top10'!J23</f>
        <v>5.63453677</v>
      </c>
    </row>
    <row r="11" spans="1:3" ht="15">
      <c r="A11" s="94" t="s">
        <v>35</v>
      </c>
      <c r="B11" s="39">
        <f>'recipients total ha'!Q165</f>
        <v>62.02652765469123</v>
      </c>
      <c r="C11" s="29">
        <f>'gov and security-HA top10'!J24</f>
        <v>11.14629727</v>
      </c>
    </row>
    <row r="12" spans="1:3" ht="21">
      <c r="A12" s="94" t="s">
        <v>43</v>
      </c>
      <c r="B12" s="39">
        <f>'recipients total ha'!Q194</f>
        <v>19.449019594581213</v>
      </c>
      <c r="C12" s="29">
        <f>'gov and security-HA top10'!J25</f>
        <v>4.24370215</v>
      </c>
    </row>
    <row r="13" spans="1:3" ht="15">
      <c r="A13" s="23"/>
      <c r="C13" s="2"/>
    </row>
    <row r="14" ht="15">
      <c r="A14" s="23"/>
    </row>
    <row r="20" ht="15">
      <c r="A20" s="38"/>
    </row>
    <row r="21" ht="15">
      <c r="A21" s="38"/>
    </row>
    <row r="22" ht="15">
      <c r="A22" s="38"/>
    </row>
    <row r="23" ht="15">
      <c r="A23" s="38"/>
    </row>
    <row r="24" ht="15">
      <c r="A24" s="38"/>
    </row>
    <row r="25" ht="15">
      <c r="A25" s="38"/>
    </row>
    <row r="26" ht="15">
      <c r="A26" s="38"/>
    </row>
    <row r="27" ht="15">
      <c r="A27" s="38"/>
    </row>
    <row r="28" ht="15">
      <c r="A28" s="38"/>
    </row>
    <row r="29" ht="15">
      <c r="A29" s="38"/>
    </row>
  </sheetData>
  <sheetProtection/>
  <printOptions/>
  <pageMargins left="0.7" right="0.7" top="0.75" bottom="0.75" header="0.3" footer="0.3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LisaW</dc:creator>
  <cp:keywords/>
  <dc:description/>
  <cp:lastModifiedBy>LisaW</cp:lastModifiedBy>
  <dcterms:created xsi:type="dcterms:W3CDTF">2010-05-17T11:22:25Z</dcterms:created>
  <dcterms:modified xsi:type="dcterms:W3CDTF">2011-03-03T15:58:29Z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