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8760" windowHeight="8415" activeTab="0"/>
  </bookViews>
  <sheets>
    <sheet name="TABLES" sheetId="1" r:id="rId1"/>
    <sheet name="Overview HA" sheetId="2" r:id="rId2"/>
    <sheet name="given-received" sheetId="3" r:id="rId3"/>
    <sheet name="Timeline" sheetId="4" r:id="rId4"/>
    <sheet name="who-what-how(1)" sheetId="5" r:id="rId5"/>
    <sheet name="who-what-how(2)" sheetId="6" r:id="rId6"/>
    <sheet name="who-what-how(3)" sheetId="7" r:id="rId7"/>
    <sheet name="Appeals" sheetId="8" r:id="rId8"/>
    <sheet name="Security and Peace building" sheetId="9" r:id="rId9"/>
  </sheets>
  <externalReferences>
    <externalReference r:id="rId12"/>
  </externalReferences>
  <definedNames>
    <definedName name="a">#REF!</definedName>
    <definedName name="area">#REF!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VelinaS</author>
  </authors>
  <commentList>
    <comment ref="G35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KfW banking group is a German government-owned development bank. </t>
        </r>
      </text>
    </comment>
    <comment ref="G39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Reconstruction support to the Earthquake Trust Fund </t>
        </r>
      </text>
    </comment>
  </commentList>
</comments>
</file>

<file path=xl/comments3.xml><?xml version="1.0" encoding="utf-8"?>
<comments xmlns="http://schemas.openxmlformats.org/spreadsheetml/2006/main">
  <authors>
    <author>LisaW</author>
  </authors>
  <commentList>
    <comment ref="C20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Total bilateral of DAC governments plus total bilateral of non DAC governments</t>
        </r>
      </text>
    </comment>
    <comment ref="B19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VelinaS</author>
  </authors>
  <commentList>
    <comment ref="E30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KfW banking group is a German government-owned development bank. </t>
        </r>
      </text>
    </comment>
    <comment ref="E34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Reconstruction support to the Earthquake Trust Fund </t>
        </r>
      </text>
    </comment>
  </commentList>
</comments>
</file>

<file path=xl/sharedStrings.xml><?xml version="1.0" encoding="utf-8"?>
<sst xmlns="http://schemas.openxmlformats.org/spreadsheetml/2006/main" count="336" uniqueCount="190">
  <si>
    <t>Pakistan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</si>
  <si>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</si>
  <si>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</si>
  <si>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</si>
  <si>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</si>
  <si>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</si>
  <si>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</si>
  <si>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</si>
  <si>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</si>
  <si>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</si>
  <si>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</si>
  <si>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</si>
  <si>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Total humanitarian aid</t>
  </si>
  <si>
    <t>Other ODA</t>
  </si>
  <si>
    <t>Coordination and support</t>
  </si>
  <si>
    <t>Education</t>
  </si>
  <si>
    <t>Food</t>
  </si>
  <si>
    <t>Health</t>
  </si>
  <si>
    <t>Health-nutrition</t>
  </si>
  <si>
    <t>Multi-sector</t>
  </si>
  <si>
    <t>WASH</t>
  </si>
  <si>
    <t>Total</t>
  </si>
  <si>
    <t>2006</t>
  </si>
  <si>
    <t>2007</t>
  </si>
  <si>
    <t>2008</t>
  </si>
  <si>
    <t>Total humanitarian aid since 1995</t>
  </si>
  <si>
    <t>Total ODA excluding debt since 1995</t>
  </si>
  <si>
    <t>Total humanitarian aid, 2008</t>
  </si>
  <si>
    <t>Total ODA excluding debt, 2008</t>
  </si>
  <si>
    <t>Total humanitarian aid per person, 2008</t>
  </si>
  <si>
    <t>Total ODA per person, 2008</t>
  </si>
  <si>
    <t>million</t>
  </si>
  <si>
    <t>US$</t>
  </si>
  <si>
    <t>Australia</t>
  </si>
  <si>
    <t>Canada</t>
  </si>
  <si>
    <t>EC</t>
  </si>
  <si>
    <t>Germany</t>
  </si>
  <si>
    <t>Japan</t>
  </si>
  <si>
    <t>Netherlands</t>
  </si>
  <si>
    <t>Spain</t>
  </si>
  <si>
    <t>Sweden</t>
  </si>
  <si>
    <t>UK</t>
  </si>
  <si>
    <t>US</t>
  </si>
  <si>
    <t>US$m</t>
  </si>
  <si>
    <t>Public sector</t>
  </si>
  <si>
    <t>Other</t>
  </si>
  <si>
    <t>To be defined</t>
  </si>
  <si>
    <t>UNHCR</t>
  </si>
  <si>
    <t>WFP</t>
  </si>
  <si>
    <t>Channels of delivery</t>
  </si>
  <si>
    <t>ADB</t>
  </si>
  <si>
    <t>ICRC</t>
  </si>
  <si>
    <t>UNICEF</t>
  </si>
  <si>
    <t>UN - HABITAT</t>
  </si>
  <si>
    <t>IOM</t>
  </si>
  <si>
    <t>FAO</t>
  </si>
  <si>
    <t>UNDP</t>
  </si>
  <si>
    <t>&lt;?xml version="1.0"?&gt;&lt;WebTableParameter xmlns:xsi="http://www.w3.org/2001/XMLSchema-instance" xmlns:xsd="http://www.w3.org/2001/XMLSchema" xmlns=""&gt;&lt;DataTable Code="CRSNEW" HasMetadata="true"&gt;&lt;Name LocaleIsoCode="en"&gt;Creditor Reporting System _Full&lt;/Name&gt;&lt;Dimension Code="DON" Display="labels"&gt;&lt;Name LocaleIsoCode="en"&gt;Donor&lt;/Name&gt;&lt;Member Code="ALL"&gt;&lt;Name LocaleIsoCode="en"&gt;(All)&lt;/Name&gt;&lt;/Member&gt;&lt;/Dimension&gt;&lt;Dimension Code="REC" Display="labels"&gt;&lt;Name LocaleIsoCode="en"&gt;Recipient&lt;/Name&gt;&lt;Member Code="665"&gt;&lt;Name LocaleIsoCode="en"&gt;Pakistan&lt;/Name&gt;&lt;/Member&gt;&lt;/Dimension&gt;&lt;Dimension Code="SEC"&gt;&lt;Name LocaleIsoCode="en"&gt;Sector&lt;/Name&gt;&lt;Member Code="ALL"&gt;&lt;Name LocaleIsoCode="en"&gt;ALL: (All)&lt;/Name&gt;&lt;ChildMember Code="450"&gt;&lt;Name LocaleIsoCode="en"&gt;450: V. TOTAL SECTOR ALLOCABLE (I+II+III+IV)&lt;/Name&gt;&lt;ChildMember Code="100"&gt;&lt;Name LocaleIsoCode="en"&gt;100: I. SOCIAL INFRASTRUCTURE &amp;amp; SERVICES&lt;/Name&gt;&lt;ChildMember Code="110"&gt;&lt;Name LocaleIsoCode="en"&gt;110: I.1. Education&lt;/Name&gt;&lt;ChildMember Code="111"&gt;&lt;Name LocaleIsoCode="en"&gt;111: I.1.a. Education, Level Unspecified&lt;/Name&gt;&lt;/ChildMember&gt;&lt;ChildMember Code="112"&gt;&lt;Name LocaleIsoCode="en"&gt;112: I.1.b. Basic Education&lt;/Name&gt;&lt;/ChildMember&gt;&lt;ChildMember Code="113"&gt;&lt;Name LocaleIsoCode="en"&gt;113: I.1.c. Secondary Education&lt;/Name&gt;&lt;/ChildMember&gt;&lt;ChildMember Code="114"&gt;&lt;Name LocaleIsoCode="en"&gt;114: I.1.d. Post-Secondary Education&lt;/Name&gt;&lt;/ChildMember&gt;&lt;/ChildMember&gt;&lt;ChildMember Code="120"&gt;&lt;Name LocaleIsoCode="en"&gt;120: I.2. Health&lt;/Name&gt;&lt;ChildMember Code="121"&gt;&lt;Name LocaleIsoCode="en"&gt;121: I.2.a. Health, General&lt;/Name&gt;&lt;/ChildMember&gt;&lt;ChildMember Code="122"&gt;&lt;Name LocaleIsoCode="en"&gt;122: I.2.b. Basic Health&lt;/Name&gt;&lt;/ChildMember&gt;&lt;/ChildMember&gt;&lt;ChildMember Code="130"&gt;&lt;Name LocaleIsoCode="en"&gt;130: I.3. Population Pol./Progr. &amp;amp; Reproductive Health&lt;/Name&gt;&lt;/ChildMember&gt;&lt;ChildMember Code="140"&gt;&lt;Name LocaleIsoCode="en"&gt;140: I.4. Water Supply &amp;amp; Sanitation&lt;/Name&gt;&lt;/ChildMember&gt;&lt;ChildMember Code="150"&gt;&lt;Name LocaleIsoCode="en"&gt;150: I.5. Government &amp;amp; Civil Society&lt;/Name&gt;&lt;ChildMember Code="151"&gt;&lt;Name LocaleIsoCode="en"&gt;151: I.5.a. Government &amp;amp; Civil Society-general&lt;/Name&gt;&lt;/ChildMember&gt;&lt;ChildMember Code="152"&gt;&lt;Name LocaleIsoCode="en"&gt;152: I.5.b. Conflict, Peace &amp;amp; Security&lt;/Name&gt;&lt;/ChildMember&gt;&lt;/ChildMember&gt;&lt;ChildMember Code="160"&gt;&lt;Name LocaleIsoCode="en"&gt;160: I.6. Other Social Infrastructure &amp;amp; Services&lt;/Name&gt;&lt;/ChildMember&gt;&lt;/ChildMember&gt;&lt;ChildMember Code="200"&gt;&lt;Name LocaleIsoCode="en"&gt;200: II. ECONOMIC INFRASTRUCTURE AND SERVICES&lt;/Name&gt;&lt;ChildMember Code="210"&gt;&lt;Name LocaleIsoCode="en"&gt;210: II.1. Transport &amp;amp; Storage&lt;/Name&gt;&lt;/ChildMember&gt;&lt;ChildMember Code="220"&gt;&lt;Name LocaleIsoCode="en"&gt;220: II.2. Communications&lt;/Name&gt;&lt;/ChildMember&gt;&lt;ChildMember Code="230"&gt;&lt;Name LocaleIsoCode="en"&gt;230: II.3. Energy&lt;/Name&gt;&lt;/ChildMember&gt;&lt;ChildMember Code="240"&gt;&lt;Name LocaleIsoCode="en"&gt;240: II.4. Banking &amp;amp; Financial Services&lt;/Name&gt;&lt;/ChildMember&gt;&lt;ChildMember Code="250"&gt;&lt;Name LocaleIsoCode="en"&gt;250: II.5. Business &amp;amp; Other Services&lt;/Name&gt;&lt;/ChildMember&gt;&lt;/ChildMember&gt;&lt;ChildMember Code="300"&gt;&lt;Name LocaleIsoCode="en"&gt;300: III. PRODUCTION SECTORS&lt;/Name&gt;&lt;ChildMember Code="310"&gt;&lt;Name LocaleIsoCode="en"&gt;310: III.1. Agriculture, Forestry, Fishing&lt;/Name&gt;&lt;ChildMember Code="311"&gt;&lt;Name LocaleIsoCode="en"&gt;311: III.1.a. Agriculture&lt;/Name&gt;&lt;/ChildMember&gt;&lt;ChildMember Code="312"&gt;&lt;Name LocaleIsoCode="en"&gt;312: III.1.b. Forestry&lt;/Name&gt;&lt;/ChildMember&gt;&lt;ChildMember Code="313"&gt;&lt;Name LocaleIsoCode="en"&gt;313: III.1.c. Fishing&lt;/Name&gt;&lt;/ChildMember&gt;&lt;/ChildMember&gt;&lt;ChildMember Code="320"&gt;&lt;Name LocaleIsoCode="en"&gt;320: III.2. Industry, Mining, Construction&lt;/Name&gt;&lt;ChildMember Code="321"&gt;&lt;Name LocaleIsoCode="en"&gt;321: III.2.a. Industry&lt;/Name&gt;&lt;/ChildMember&gt;&lt;ChildMember Code="322"&gt;&lt;Name LocaleIsoCode="en"&gt;322: III.2.b. Mineral Resources &amp;amp; Mining&lt;/Name&gt;&lt;/ChildMember&gt;&lt;ChildMember Code="323"&gt;&lt;Name LocaleIsoCode="en"&gt;323: III.2.c. Construction&lt;/Name&gt;&lt;/ChildMember&gt;&lt;/ChildMember&gt;&lt;ChildMember Code="331"&gt;&lt;Name LocaleIsoCode="en"&gt;331: III.3.a. Trade Policies &amp;amp; Regulations&lt;/Name&gt;&lt;/ChildMember&gt;&lt;ChildMember Code="332"&gt;&lt;Name LocaleIsoCode="en"&gt;332: III.3.b. Tourism&lt;/Name&gt;&lt;/ChildMember&gt;&lt;/ChildMember&gt;&lt;ChildMember Code="400"&gt;&lt;Name LocaleIsoCode="en"&gt;400: IV. MULTISECTOR / CROSS-CUTTING&lt;/Name&gt;&lt;ChildMember Code="410"&gt;&lt;Name LocaleIsoCode="en"&gt;410: IV.1. General Environment Protection&lt;/Name&gt;&lt;/ChildMember&gt;&lt;ChildMember Code="430"&gt;&lt;Name LocaleIsoCode="en"&gt;430: IV.2. Other Multisector&lt;/Name&gt;&lt;/ChildMember&gt;&lt;/ChildMember&gt;&lt;/ChildMember&gt;&lt;ChildMember Code="500"&gt;&lt;Name LocaleIsoCode="en"&gt;500: VI. COMMODITY AID / GENERAL PROG. ASS.&lt;/Name&gt;&lt;ChildMember Code="510"&gt;&lt;Name LocaleIsoCode="en"&gt;510: VI.1. General Budget Support&lt;/Name&gt;&lt;/ChildMember&gt;&lt;ChildMember Code="520"&gt;&lt;Name LocaleIsoCode="en"&gt;520: VI.2. Dev. Food Aid/Food Security Ass.&lt;/Name&gt;&lt;/ChildMember&gt;&lt;ChildMember Code="530"&gt;&lt;Name LocaleIsoCode="en"&gt;530: VI.3. Other Commodity Ass.&lt;/Name&gt;&lt;/ChildMember&gt;&lt;/ChildMember&gt;&lt;ChildMember Code="600"&gt;&lt;Name LocaleIsoCode="en"&gt;600: VII. ACTION RELATING TO DEBT&lt;/Name&gt;&lt;/ChildMember&gt;&lt;ChildMember Code="700"&gt;&lt;Name LocaleIsoCode="en"&gt;700: VIII. HUMANITARIAN AID&lt;/Name&gt;&lt;ChildMember Code="720"&gt;&lt;Name LocaleIsoCode="en"&gt;720: VIII.1. Emergency Response&lt;/Name&gt;&lt;/ChildMember&gt;&lt;ChildMember Code="730"&gt;&lt;Name LocaleIsoCode="en"&gt;730: VIII.2. Reconstruction Relief &amp;amp; Rehabilitation&lt;/Name&gt;&lt;/ChildMember&gt;&lt;ChildMember Code="740"&gt;&lt;Name LocaleIsoCode="en"&gt;740: VIII.3. Disaster Prevention &amp;amp; Preparedness&lt;/Name&gt;&lt;/ChildMember&gt;&lt;/ChildMember&gt;&lt;ChildMember Code="910"&gt;&lt;Name LocaleIsoCode="en"&gt;910: IX. ADMINISTRATIVE COSTS OF DONORS&lt;/Name&gt;&lt;/ChildMember&gt;&lt;ChildMember Code="920"&gt;&lt;Name LocaleIsoCode="en"&gt;920: X. SUPPORT TO NGO'S&lt;/Name&gt;&lt;/ChildMember&gt;&lt;ChildMember Code="930"&gt;&lt;Name LocaleIsoCode="en"&gt;930: XI. REFUGEES IN DONOR COUNTRIES&lt;/Name&gt;&lt;/ChildMember&gt;&lt;ChildMember Code="998"&gt;&lt;Name LocaleIsoCode="en"&gt;998: XII. UNALLOCATED/UNSPECIFIED&lt;/Name&gt;&lt;/ChildMember&gt;&lt;/Member&gt;&lt;/Dimension&gt;&lt;Dimension Code="SUB" Display="labels"&gt;&lt;Name LocaleIsoCode="en"&gt;Purposecode&lt;/Name&gt;&lt;Member Code="15110"&gt;&lt;Name LocaleIsoCode="en"&gt;15110: Public sector policy and adm. management&lt;/Name&gt;&lt;/Member&gt;&lt;Member Code="15111"&gt;&lt;Name LocaleIsoCode="en"&gt;15111: Public finance management&lt;/Name&gt;&lt;/Member&gt;&lt;Member Code="15112"&gt;&lt;Name LocaleIsoCode="en"&gt;15112: Decentralisation and support to subnational govt.&lt;/Name&gt;&lt;/Member&gt;&lt;Member Code="15113"&gt;&lt;Name LocaleIsoCode="en"&gt;15113: Anti-corruption organisations and institutions&lt;/Name&gt;&lt;/Member&gt;&lt;Member Code="15130"&gt;&lt;Name LocaleIsoCode="en"&gt;15130: Legal and judicial development&lt;/Name&gt;&lt;/Member&gt;&lt;Member Code="15150"&gt;&lt;Name LocaleIsoCode="en"&gt;15150: Democratic participation and civil society&lt;/Name&gt;&lt;/Member&gt;&lt;Member Code="15151"&gt;&lt;Name LocaleIsoCode="en"&gt;15151: Elections&lt;/Name&gt;&lt;/Member&gt;&lt;Member Code="15152"&gt;&lt;Name LocaleIsoCode="en"&gt;15152: Legislatures and political parties&lt;/Name&gt;&lt;/Member&gt;&lt;Member Code="15153"&gt;&lt;Name LocaleIsoCode="en"&gt;15153: Media and free flow of information&lt;/Name&gt;&lt;/Member&gt;&lt;Member Code="15160"&gt;&lt;Name LocaleIsoCode="en"&gt;15160: Human rights&lt;/Name&gt;&lt;/Member&gt;&lt;Member Code="15170"&gt;&lt;Name LocaleIsoCode="en"&gt;15170: Women's equality organisations and institutions&lt;/Name&gt;&lt;/Member&gt;&lt;Member Code="15210"&gt;&lt;Name LocaleIsoCode="en"&gt;15210: Security system management and reform&lt;/Name&gt;&lt;/Member&gt;&lt;Member Code="15220"&gt;&lt;Name LocaleIsoCode="en"&gt;15220: Civilian peace-building, conflict prevention and resolution&lt;/Name&gt;&lt;/Member&gt;&lt;Member Code="15230"&gt;&lt;Name LocaleIsoCode="en"&gt;15230: Post-conflict peace-building (UN)&lt;/Name&gt;&lt;/Member&gt;&lt;Member Code="15240"&gt;&lt;Name LocaleIsoCode="en"&gt;15240: Reintegration and SALW control&lt;/Name&gt;&lt;/Member&gt;&lt;Member Code="15250"&gt;&lt;Name LocaleIsoCode="en"&gt;15250: Land mine clearance&lt;/Name&gt;&lt;/Member&gt;&lt;Member Code="15261"&gt;&lt;Name LocaleIsoCode="en"&gt;15261: Child soldiers (Prevention and demobilisation) &lt;/Name&gt;&lt;/Member&gt;&lt;/Dimension&gt;&lt;Dimension Code="FLO"&gt;&lt;Name LocaleIsoCode="en"&gt;Flow&lt;/Name&gt;&lt;Member Code="ODA"&gt;&lt;Name LocaleIsoCode="en"&gt;Official Development Assistance&lt;/Name&gt;&lt;ChildMember Code="11"&gt;&lt;Name LocaleIsoCode="en"&gt;ODA Grants                                       &lt;/Name&gt;&lt;/ChildMember&gt;&lt;ChildMember Code="13"&gt;&lt;Name LocaleIsoCode="en"&gt;ODA Loans                                       &lt;/Name&gt;&lt;/ChildMember&gt;&lt;ChildMember Code="19"&gt;&lt;Name LocaleIsoCode="en"&gt;Equity Investment                     &lt;/Name&gt;&lt;/ChildMember&gt;&lt;/Member&gt;&lt;Member Code="OOF"&gt;&lt;Name LocaleIsoCode="en"&gt;Other Official Flows (non Export Credit)&lt;/Name&gt;&lt;/Member&gt;&lt;/Dimension&gt;&lt;Dimension Code="CHA"&gt;&lt;Name LocaleIsoCode="en"&gt;Channel&lt;/Name&gt;&lt;Member Code="ALL"&gt;&lt;Name LocaleIsoCode="en"&gt;(All)&lt;/Name&gt;&lt;ChildMember Code="10000"&gt;&lt;Name LocaleIsoCode="en"&gt;Public sector&lt;/Name&gt;&lt;/ChildMember&gt;&lt;ChildMember Code="20000"&gt;&lt;Name LocaleIsoCode="en"&gt;NGOs &amp;amp; Civil Society&lt;/Name&gt;&lt;/ChildMember&gt;&lt;ChildMember Code="30000"&gt;&lt;Name LocaleIsoCode="en"&gt;Public-Private Partnerships (PPP)&lt;/Name&gt;&lt;/ChildMember&gt;&lt;ChildMember Code="40000"&gt;&lt;Name LocaleIsoCode="en"&gt;Multilateral Organisations&lt;/Name&gt;&lt;/ChildMember&gt;&lt;ChildMember Code="50000"&gt;&lt;Name LocaleIsoCode="en"&gt;Other&lt;/Name&gt;&lt;/ChildMember&gt;&lt;ChildMember Code="0"&gt;&lt;Name LocaleIsoCode="en"&gt;To be defined&lt;/Name&gt;&lt;/ChildMember&gt;&lt;/Member&gt;&lt;/Dimension&gt;&lt;Dimension Code="TYP" Display="labels"&gt;&lt;Name LocaleIsoCode="en"&gt;Type of Aid&lt;/Name&gt;&lt;Member Code="ALL" HasDataBelow="1"&gt;&lt;Name LocaleIsoCode="en"&gt;(All)&lt;/Name&gt;&lt;ChildMember Code="I"&gt;&lt;Name LocaleIsoCode="en"&gt;Only Investment Project&lt;/Name&gt;&lt;/ChildMember&gt;&lt;ChildMember Code="S"&gt;&lt;Name LocaleIsoCode="en"&gt;Only Sector Programme&lt;/Name&gt;&lt;/ChildMember&gt;&lt;ChildMember Code="TC"&gt;&lt;Name LocaleIsoCode="en"&gt;Only Technical Cooperation&lt;/Name&gt;&lt;/ChildMember&gt;&lt;ChildMember Code="I_S"&gt;&lt;Name LocaleIsoCode="en"&gt;Investment Project and Sector Programme&lt;/Name&gt;&lt;/ChildMember&gt;&lt;ChildMember Code="I_TC"&gt;&lt;Name LocaleIsoCode="en"&gt;Investment Project and Technical Cooperation&lt;/Name&gt;&lt;/ChildMember&gt;&lt;ChildMember Code="S_TC"&gt;&lt;Name LocaleIsoCode="en"&gt;Sector Programme and Technical Cooperation&lt;/Name&gt;&lt;/ChildMember&gt;&lt;ChildMember Code="I_S_TC"&gt;&lt;Name LocaleIsoCode="en"&gt;Investment Project and Sector Programme and Technical Cooperation&lt;/Name&gt;&lt;/ChildMember&gt;&lt;ChildMember Code="O"&gt;&lt;Name LocaleIsoCode="en"&gt;Other (No mark)&lt;/Name&gt;&lt;/ChildMember&gt;&lt;/Member&gt;&lt;/Dimension&gt;&lt;Dimension Code="POL"&gt;&lt;Name LocaleIsoCode="en"&gt;Policy Objective&lt;/Name&gt;&lt;Member Code="ALL"&gt;&lt;Name LocaleIsoCode="en"&gt;(All)&lt;/Name&gt;&lt;ChildMember Code="G"&gt;&lt;Name LocaleIsoCode="en"&gt;Only gender&lt;/Name&gt;&lt;/ChildMember&gt;&lt;ChildMember Code="E"&gt;&lt;Name LocaleIsoCode="en"&gt;Only environment&lt;/Name&gt;&lt;/ChildMember&gt;&lt;ChildMember Code="PDGG"&gt;&lt;Name LocaleIsoCode="en"&gt;Only participatory development/good governance&lt;/Name&gt;&lt;/ChildMember&gt;&lt;ChildMember Code="G_E"&gt;&lt;Name LocaleIsoCode="en"&gt;Gender and Environment&lt;/Name&gt;&lt;/ChildMember&gt;&lt;ChildMember Code="G_PDGG"&gt;&lt;Name LocaleIsoCode="en"&gt;Gender and Participatory Development/Good Governance&lt;/Name&gt;&lt;/ChildMember&gt;&lt;ChildMember Code="E_PDGG"&gt;&lt;Name LocaleIsoCode="en"&gt;Environment and Participatory Development/Good Governance&lt;/Name&gt;&lt;/ChildMember&gt;&lt;ChildMember Code="G_E_PDGG"&gt;&lt;Name LocaleIsoCode="en"&gt;Gender and Environment and Participatory Development/Good Governance&lt;/Name&gt;&lt;/ChildMember&gt;&lt;ChildMember Code="O"&gt;&lt;Name LocaleIsoCode="en"&gt;Other (No mark)&lt;/Name&gt;&lt;/ChildMember&gt;&lt;/Member&gt;&lt;/Dimension&gt;&lt;Dimension Code="RIO"&gt;&lt;Name LocaleIsoCode="en"&gt;Rio Markers&lt;/Name&gt;&lt;Member Code="ALL"&gt;&lt;Name LocaleIsoCode="en"&gt;(All)&lt;/Name&gt;&lt;ChildMember Code="B"&gt;&lt;Name LocaleIsoCode="en"&gt;Only Biodiversity&lt;/Name&gt;&lt;/ChildMember&gt;&lt;ChildMember Code="C"&gt;&lt;Name LocaleIsoCode="en"&gt;Only Climate Change&lt;/Name&gt;&lt;/ChildMember&gt;&lt;ChildMember Code="D"&gt;&lt;Name LocaleIsoCode="en"&gt;Only Desertification&lt;/Name&gt;&lt;/ChildMember&gt;&lt;ChildMember Code="B_C"&gt;&lt;Name LocaleIsoCode="en"&gt;Biodiversity and Climate Change&lt;/Name&gt;&lt;/ChildMember&gt;&lt;ChildMember Code="B_D"&gt;&lt;Name LocaleIsoCode="en"&gt;Biodiversity and Desertification&lt;/Name&gt;&lt;/ChildMember&gt;&lt;ChildMember Code="C_D"&gt;&lt;Name LocaleIsoCode="en"&gt;Climate Change and Desertification &lt;/Name&gt;&lt;/ChildMember&gt;&lt;ChildMember Code="B_C_D"&gt;&lt;Name LocaleIsoCode="en"&gt;Biodiversity and Climate Change and Desertification&lt;/Name&gt;&lt;/ChildMember&gt;&lt;ChildMember Code="O"&gt;&lt;Name LocaleIsoCode="en"&gt;Other (No mark)&lt;/Name&gt;&lt;/ChildMember&gt;&lt;/Member&gt;&lt;/Dimension&gt;&lt;Dimension Code="REG"&gt;&lt;Name LocaleIsoCode="en"&gt;Region&lt;/Name&gt;&lt;Member Code="ALL"&gt;&lt;Name LocaleIsoCode="en"&gt;(All)&lt;/Name&gt;&lt;ChildMember Code="10001"&gt;&lt;Name LocaleIsoCode="en"&gt;Africa&lt;/Name&gt;&lt;ChildMember Code="10002"&gt;&lt;Name LocaleIsoCode="en"&gt;North of Sahara&lt;/Name&gt;&lt;/ChildMember&gt;&lt;ChildMember Code="10003"&gt;&lt;Name LocaleIsoCode="en"&gt;South of Sahara&lt;/Name&gt;&lt;/ChildMember&gt;&lt;ChildMember Code="298"&gt;&lt;Name LocaleIsoCode="en"&gt;Africa, regional&lt;/Name&gt;&lt;/ChildMember&gt;&lt;/ChildMember&gt;&lt;ChildMember Code="10004"&gt;&lt;Name LocaleIsoCode="en"&gt;America&lt;/Name&gt;&lt;ChildMember Code="10005"&gt;&lt;Name LocaleIsoCode="en"&gt;North &amp;amp; Central America&lt;/Name&gt;&lt;/ChildMember&gt;&lt;ChildMember Code="10006"&gt;&lt;Name LocaleIsoCode="en"&gt;South America&lt;/Name&gt;&lt;/ChildMember&gt;&lt;ChildMember Code="498"&gt;&lt;Name LocaleIsoCode="en"&gt;America, regional&lt;/Name&gt;&lt;/ChildMember&gt;&lt;/ChildMember&gt;&lt;ChildMember Code="10007"&gt;&lt;Name LocaleIsoCode="en"&gt;Asia&lt;/Name&gt;&lt;ChildMember Code="10008"&gt;&lt;Name LocaleIsoCode="en"&gt;Far East Asia&lt;/Name&gt;&lt;/ChildMember&gt;&lt;ChildMember Code="10009"&gt;&lt;Name LocaleIsoCode="en"&gt;South &amp;amp; Central Asia&lt;/Name&gt;&lt;/ChildMember&gt;&lt;ChildMember Code="10011"&gt;&lt;Name LocaleIsoCode="en"&gt;Middle East&lt;/Name&gt;&lt;/ChildMember&gt;&lt;ChildMember Code="798"&gt;&lt;Name LocaleIsoCode="en"&gt;Asia, regional&lt;/Name&gt;&lt;/ChildMember&gt;&lt;/ChildMember&gt;&lt;ChildMember Code="10010"&gt;&lt;Name LocaleIsoCode="en"&gt;Europe&lt;/Name&gt;&lt;/ChildMember&gt;&lt;ChildMember Code="10012"&gt;&lt;Name LocaleIsoCode="en"&gt;Oceania&lt;/Name&gt;&lt;/ChildMember&gt;&lt;ChildMember Code="9998"&gt;&lt;Name LocaleIsoCode="en"&gt;Developing countries unspecified&lt;/Name&gt;&lt;/ChildMember&gt;&lt;/Member&gt;&lt;/Dimension&gt;&lt;Dimension Code="INC"&gt;&lt;Name LocaleIsoCode="en"&gt;Income Group&lt;/Name&gt;&lt;Member Code="ALL"&gt;&lt;Name LocaleIsoCode="en"&gt;(All)&lt;/Name&gt;&lt;ChildMember Code="10016"&gt;&lt;Name LocaleIsoCode="en"&gt;LDCs,Total (Least Developed)&lt;/Name&gt;&lt;/ChildMember&gt;&lt;ChildMember Code="10017"&gt;&lt;Name LocaleIsoCode="en"&gt;OLICs,Total (Other Low Income)&lt;/Name&gt;&lt;/ChildMember&gt;&lt;ChildMember Code="10018"&gt;&lt;Name LocaleIsoCode="en"&gt;LMICs,Total (Low Middle Income)&lt;/Name&gt;&lt;/ChildMember&gt;&lt;ChildMember Code="10019"&gt;&lt;Name LocaleIsoCode="en"&gt;UMICs,Total (Upper Middle Income)&lt;/Name&gt;&lt;/ChildMember&gt;&lt;ChildMember Code="10024"&gt;&lt;Name LocaleIsoCode="en"&gt;Unallocated by income&lt;/Name&gt;&lt;/ChildMember&gt;&lt;ChildMember Code="10025"&gt;&lt;Name LocaleIsoCode="en"&gt;MADCTs - ex-developing countries&lt;/Name&gt;&lt;/ChildMember&gt;&lt;/Member&gt;&lt;/Dimension&gt;&lt;Dimension Code="AMT" Display="labels"&gt;&lt;Name LocaleIsoCode="en"&gt;Amount&lt;/Name&gt;&lt;Member Code="DD"&gt;&lt;Name LocaleIsoCode="en"&gt;Disbursements gross (constant 2008 USD millions)&lt;/Name&gt;&lt;/Member&gt;&lt;/Dimension&gt;&lt;Dimension Code="YEA" CommonCode="TIME"&gt;&lt;Name LocaleIsoCode="en"&gt;Year&lt;/Name&gt;&lt;Member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Annual="2002" /&gt;&lt;EndCodes Annual="2009" /&gt;&lt;/TimeDimension&gt;&lt;/WBOSInformations&gt;&lt;Tabulation Axis="horizontal"&gt;&lt;Dimension Code="YEA" CommonCode="TIME" /&gt;&lt;/Tabulation&gt;&lt;Tabulation Axis="vertical"&gt;&lt;Dimension Code="DON" /&gt;&lt;Dimension Code="SUB" /&gt;&lt;/Tabulation&gt;&lt;Tabulation Axis="page"&gt;&lt;Dimension Code="FLO" /&gt;&lt;Dimension Code="REC" /&gt;&lt;Dimension Code="REG" /&gt;&lt;Dimension Code="INC" /&gt;&lt;Dimension Code="SEC" /&gt;&lt;Dimension Code="POL" /&gt;&lt;Dimension Code="TYP" /&gt;&lt;Dimension Code="RIO" /&gt;&lt;Dimension Code="CHA" /&gt;&lt;Dimension Code="AMT"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20774&amp;amp;QueryType=Public&amp;amp;Lang=en&lt;/AbsoluteUri&gt;&lt;/Query&gt;&lt;/WebTableParameter&gt;</t>
  </si>
  <si>
    <t>Total ODA excluding debt</t>
  </si>
  <si>
    <t xml:space="preserve">Other ODA </t>
  </si>
  <si>
    <t>Humanitarian assistance</t>
  </si>
  <si>
    <t>Government and civil society</t>
  </si>
  <si>
    <t>Conflict prevention and resolution, peace and security</t>
  </si>
  <si>
    <t>Sectors</t>
  </si>
  <si>
    <t>Agriculture</t>
  </si>
  <si>
    <t>Coordination and support services</t>
  </si>
  <si>
    <t>Economic recovery and infrastructure</t>
  </si>
  <si>
    <t>Shelter and non-food items</t>
  </si>
  <si>
    <t>Water and sanitation</t>
  </si>
  <si>
    <t>Other Sectors</t>
  </si>
  <si>
    <t>Pakistan Cyclone and Floods Flash Appeal 2007</t>
  </si>
  <si>
    <t>Pakistan Humanitarian Response Plan (Revised) 2008-2009</t>
  </si>
  <si>
    <t>%</t>
  </si>
  <si>
    <t>Unmet need</t>
  </si>
  <si>
    <t>Pakistan government</t>
  </si>
  <si>
    <t xml:space="preserve">L’Agence Française de Développement (AFD) </t>
  </si>
  <si>
    <t xml:space="preserve">Austrian government </t>
  </si>
  <si>
    <t xml:space="preserve">KfW </t>
  </si>
  <si>
    <t>World Vision</t>
  </si>
  <si>
    <t>Citizens Network for Foreign Affairs (CNFA)</t>
  </si>
  <si>
    <t xml:space="preserve">UN - HABITAT </t>
  </si>
  <si>
    <t>WHO</t>
  </si>
  <si>
    <t>Aga Khan Foundation</t>
  </si>
  <si>
    <t xml:space="preserve">World Bank </t>
  </si>
  <si>
    <t>Swiss Humanitarian Aid Unit (SADC)</t>
  </si>
  <si>
    <t>IRC</t>
  </si>
  <si>
    <t xml:space="preserve">CARE </t>
  </si>
  <si>
    <t xml:space="preserve">Norwegian Church Aid </t>
  </si>
  <si>
    <t xml:space="preserve">ACTED </t>
  </si>
  <si>
    <t>OCHA</t>
  </si>
  <si>
    <t>South Asia Earthquake 2005 (Flash Appeal)</t>
  </si>
  <si>
    <t xml:space="preserve">Funding for the Appeal </t>
  </si>
  <si>
    <t>Pakistan Floods Emergency Response Plan (August 2010 - July 2011)</t>
  </si>
  <si>
    <t>NGOs and civil society</t>
  </si>
  <si>
    <t>Multilateral organisations</t>
  </si>
  <si>
    <t>Other governments</t>
  </si>
  <si>
    <t>Note: The European Commission is a top 10 donor of humanitarian aid to Afghanistan. We impute this expenditure  back to the European governments to reflect what they have contributed to a country via their official development assitance (ODA or 'aid') contributions to the Commission's budget.</t>
  </si>
  <si>
    <t>billion</t>
  </si>
  <si>
    <t>Projects (US$m)</t>
  </si>
  <si>
    <t>Share via EC (US$m)</t>
  </si>
  <si>
    <t>Core to UN agencies (US$m)</t>
  </si>
  <si>
    <t>Share via CERF (US$m)</t>
  </si>
  <si>
    <t>Total humanitarian aid (US$m)</t>
  </si>
  <si>
    <t xml:space="preserve">Top 3 donors (US$m) </t>
  </si>
  <si>
    <t>US 7.6</t>
  </si>
  <si>
    <t>EC 8.7</t>
  </si>
  <si>
    <t>UK 3.8</t>
  </si>
  <si>
    <t>US 8.7</t>
  </si>
  <si>
    <t>EC 2.1</t>
  </si>
  <si>
    <t>Germany 2.4</t>
  </si>
  <si>
    <t>US 13.4</t>
  </si>
  <si>
    <t>EC 6.1</t>
  </si>
  <si>
    <t>Germany 3.5</t>
  </si>
  <si>
    <t>Japan 2.8</t>
  </si>
  <si>
    <t>Norway 3.3</t>
  </si>
  <si>
    <t>US 12.0</t>
  </si>
  <si>
    <t>Norway 4.9</t>
  </si>
  <si>
    <t>Japan 3.8</t>
  </si>
  <si>
    <t>Denmark 3.6</t>
  </si>
  <si>
    <t>US 9.1</t>
  </si>
  <si>
    <t>Norway 7.7</t>
  </si>
  <si>
    <t>Germany 3.0</t>
  </si>
  <si>
    <t>US 22.3</t>
  </si>
  <si>
    <t>Germany 19.7</t>
  </si>
  <si>
    <t>Japan 14.5</t>
  </si>
  <si>
    <t>US 24.3</t>
  </si>
  <si>
    <t>EC 10.6</t>
  </si>
  <si>
    <t>Japan 6.5</t>
  </si>
  <si>
    <t>US 19.1</t>
  </si>
  <si>
    <t>Japan 7.1</t>
  </si>
  <si>
    <t>US 10.9</t>
  </si>
  <si>
    <t>EC 7.0</t>
  </si>
  <si>
    <t>Japan 7.0</t>
  </si>
  <si>
    <t>Turkey 164.9</t>
  </si>
  <si>
    <t>Norway 101.2</t>
  </si>
  <si>
    <t>UK 39.2</t>
  </si>
  <si>
    <t>UK 72.1</t>
  </si>
  <si>
    <t>Germany 53.8</t>
  </si>
  <si>
    <t>France 59.2</t>
  </si>
  <si>
    <t>EC 36.3</t>
  </si>
  <si>
    <t>US 94.5</t>
  </si>
  <si>
    <t>US 149.2</t>
  </si>
  <si>
    <t>EC 25.1</t>
  </si>
  <si>
    <t>US 49.3</t>
  </si>
  <si>
    <t>UK 20.9</t>
  </si>
  <si>
    <t>Top 10 donors of total humanitarian aid to Pakistan, 2008. Source: Development Initiatives based on OECD DAC data</t>
  </si>
  <si>
    <t>Top three donors of total humanitarian aid to Pakistan each year since 1999. Source: Development Initiatives based on OECD DAC and UN CERF data</t>
  </si>
  <si>
    <t>Top 10 first-level recipients of humanitarian aid in 2008. Source: Development Initiatives based on OECD DAC data</t>
  </si>
  <si>
    <t>WHAT</t>
  </si>
  <si>
    <t>HOW</t>
  </si>
  <si>
    <t>Appeal name</t>
  </si>
  <si>
    <t>UN appeal requirements</t>
  </si>
  <si>
    <t>UN appeal funding</t>
  </si>
  <si>
    <t xml:space="preserve"> UN appeal needs met</t>
  </si>
  <si>
    <t xml:space="preserve">Other funding to the emergency </t>
  </si>
  <si>
    <t>Funding for appeals to Pakistan 2007-2010. Source: Development Initiatives based on UN OCHA FTS</t>
  </si>
  <si>
    <t>Source: Development Initiatives based on OECD DAC (constant 2008 prices) and UN CERF data.</t>
  </si>
  <si>
    <t xml:space="preserve">Top three donors of total humanitarian aid to Pakistan, 1999-2008. </t>
  </si>
  <si>
    <t xml:space="preserve">Norway </t>
  </si>
  <si>
    <t xml:space="preserve">Japan </t>
  </si>
  <si>
    <t xml:space="preserve">Denmark </t>
  </si>
  <si>
    <t xml:space="preserve">Germany </t>
  </si>
  <si>
    <t xml:space="preserve">US </t>
  </si>
  <si>
    <t xml:space="preserve">EC </t>
  </si>
  <si>
    <t xml:space="preserve">Turkey </t>
  </si>
  <si>
    <t xml:space="preserve">UK </t>
  </si>
  <si>
    <t xml:space="preserve">France </t>
  </si>
  <si>
    <t xml:space="preserve">Top 10 donors of total humanitarian aid to Pakistan, 2008. </t>
  </si>
  <si>
    <t>Source: Development Initiatives based on OECD DAC data (constant 2008 prices).</t>
  </si>
  <si>
    <t xml:space="preserve">Top 10 first-level recipients of humanitarian aid in 2008. </t>
  </si>
  <si>
    <t>Other funding to the emergency (US$m)</t>
  </si>
  <si>
    <t>UN appeal funding (US$m)</t>
  </si>
  <si>
    <t>UN appeal requirements (US$m)</t>
  </si>
  <si>
    <t xml:space="preserve">Funding for UN appeals 2005-2010. </t>
  </si>
  <si>
    <t>Source: Development Initiatives based on UN OCHA FTS.</t>
  </si>
  <si>
    <t xml:space="preserve">Channels of delivery to Pakistan 2005-2008. </t>
  </si>
  <si>
    <t xml:space="preserve">Funding through the CERF and sector breakdown for Pakistan. </t>
  </si>
  <si>
    <t>Source: Development Initiatives based on OECD DAC (constant 2008 prices) data.</t>
  </si>
  <si>
    <t>Source: Development Initiatives based on UN OCHA FTS (2010 floods flash appeal as of 2 November 2010)</t>
  </si>
  <si>
    <t xml:space="preserve">Total humanitarian aid to Pakistan 2005-2010. </t>
  </si>
  <si>
    <t>Source: Development Initiatives based on OECD DAC (constant 2008 prices) data for 1995 - 2008 and UN OCHA FTS data for 2009 -2010.</t>
  </si>
  <si>
    <t xml:space="preserve">Source: Development Initiatives based on OECD DAC (constant 2008 prices) data. </t>
  </si>
  <si>
    <t xml:space="preserve">Total humanitarian aid as a share of official development assistance (ODA or ‘aid’), 1995-2008. </t>
  </si>
  <si>
    <t>Humanitarian aid sectors, 2005-2009.</t>
  </si>
  <si>
    <t>Source: Development Initiatives based on UN OCHA FTS data.</t>
  </si>
  <si>
    <r>
      <t>Source: Development Initiatives based on UN CERF data</t>
    </r>
    <r>
      <rPr>
        <sz val="11"/>
        <color indexed="8"/>
        <rFont val="Calibri"/>
        <family val="2"/>
      </rPr>
      <t>.</t>
    </r>
  </si>
  <si>
    <t>Shelter and NFIs</t>
  </si>
  <si>
    <t>Protection/rule of law</t>
  </si>
  <si>
    <t>Humanitarian aid alongside official development assistance (ODA) on conflict prevention and governance, 2002-2008.</t>
  </si>
  <si>
    <t>UN appeal funding, 2005-2010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</si>
</sst>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,,"/>
    <numFmt numFmtId="187" formatCode="_-* #,##0_-;\-* #,##0_-;_-* &quot;-&quot;??_-;_-@_-"/>
    <numFmt numFmtId="188" formatCode="_-* #,##0.0_-;\-* #,##0.0_-;_-* &quot;-&quot;??_-;_-@_-"/>
    <numFmt numFmtId="189" formatCode="0.000"/>
    <numFmt numFmtId="190" formatCode="0.0%"/>
    <numFmt numFmtId="191" formatCode="#,##0;\-#,##0;\-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809]dd\ mmmm\ yyyy"/>
    <numFmt numFmtId="202" formatCode="_-* #,##0.000_-;\-* #,##0.000_-;_-* &quot;-&quot;??_-;_-@_-"/>
    <numFmt numFmtId="203" formatCode="_-* #,##0.0000_-;\-* #,##0.0000_-;_-* &quot;-&quot;??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.2"/>
      <color indexed="8"/>
      <name val="Calibri"/>
      <family val="2"/>
    </font>
    <font>
      <b/>
      <sz val="8"/>
      <name val="Verdana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u val="single"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8"/>
      <color indexed="9"/>
      <name val="Arial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sz val="10"/>
      <color theme="1"/>
      <name val="Calibri"/>
      <family val="2"/>
    </font>
    <font>
      <sz val="8"/>
      <color theme="0"/>
      <name val="Verdana"/>
      <family val="2"/>
    </font>
    <font>
      <u val="single"/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theme="0"/>
      <name val="Arial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medium">
        <color indexed="41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medium"/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medium"/>
      <top style="medium"/>
      <bottom style="thin">
        <color rgb="FFC0C0C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6" fontId="2" fillId="0" borderId="0" applyNumberFormat="0" applyAlignment="0">
      <protection/>
    </xf>
    <xf numFmtId="0" fontId="3" fillId="29" borderId="0" applyNumberFormat="0">
      <alignment horizontal="center" vertical="top" wrapText="1"/>
      <protection/>
    </xf>
    <xf numFmtId="0" fontId="3" fillId="29" borderId="0" applyNumberFormat="0">
      <alignment horizontal="left" vertical="top" wrapText="1"/>
      <protection/>
    </xf>
    <xf numFmtId="0" fontId="3" fillId="29" borderId="0" applyNumberFormat="0">
      <alignment horizontal="centerContinuous" vertical="top"/>
      <protection/>
    </xf>
    <xf numFmtId="0" fontId="4" fillId="29" borderId="0" applyNumberFormat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5" fillId="29" borderId="0" applyNumberFormat="0">
      <alignment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4" fillId="31" borderId="0" applyNumberFormat="0" applyFon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32" borderId="1" applyNumberFormat="0" applyAlignment="0" applyProtection="0"/>
    <xf numFmtId="0" fontId="4" fillId="0" borderId="6" applyNumberFormat="0" applyAlignment="0">
      <protection/>
    </xf>
    <xf numFmtId="0" fontId="4" fillId="0" borderId="7" applyNumberFormat="0" applyAlignment="0">
      <protection locked="0"/>
    </xf>
    <xf numFmtId="183" fontId="4" fillId="33" borderId="7" applyNumberFormat="0" applyAlignment="0">
      <protection locked="0"/>
    </xf>
    <xf numFmtId="0" fontId="4" fillId="34" borderId="0" applyNumberFormat="0" applyAlignment="0">
      <protection/>
    </xf>
    <xf numFmtId="0" fontId="4" fillId="35" borderId="0" applyNumberFormat="0" applyAlignment="0">
      <protection/>
    </xf>
    <xf numFmtId="0" fontId="4" fillId="0" borderId="8" applyNumberFormat="0" applyAlignment="0">
      <protection locked="0"/>
    </xf>
    <xf numFmtId="0" fontId="73" fillId="0" borderId="9" applyNumberFormat="0" applyFill="0" applyAlignment="0" applyProtection="0"/>
    <xf numFmtId="0" fontId="9" fillId="0" borderId="0" applyNumberFormat="0" applyAlignment="0">
      <protection/>
    </xf>
    <xf numFmtId="0" fontId="74" fillId="3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0" fillId="37" borderId="10" applyNumberFormat="0" applyFont="0" applyAlignment="0" applyProtection="0"/>
    <xf numFmtId="18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5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" fillId="0" borderId="0" applyNumberFormat="0" applyFill="0" applyBorder="0">
      <alignment horizontal="left" vertical="center" wrapText="1"/>
      <protection/>
    </xf>
    <xf numFmtId="0" fontId="4" fillId="0" borderId="0" applyNumberFormat="0" applyFill="0" applyBorder="0">
      <alignment horizontal="left" vertical="center" wrapText="1" indent="1"/>
      <protection/>
    </xf>
    <xf numFmtId="0" fontId="11" fillId="0" borderId="0">
      <alignment vertical="top"/>
      <protection/>
    </xf>
    <xf numFmtId="183" fontId="3" fillId="0" borderId="12" applyNumberFormat="0" applyFill="0" applyAlignment="0" applyProtection="0"/>
    <xf numFmtId="183" fontId="4" fillId="0" borderId="13" applyNumberFormat="0" applyFont="0" applyFill="0" applyAlignment="0" applyProtection="0"/>
    <xf numFmtId="0" fontId="4" fillId="38" borderId="0" applyNumberFormat="0" applyFont="0" applyBorder="0" applyAlignment="0" applyProtection="0"/>
    <xf numFmtId="0" fontId="4" fillId="0" borderId="0" applyNumberFormat="0" applyFont="0" applyFill="0" applyAlignment="0" applyProtection="0"/>
    <xf numFmtId="183" fontId="4" fillId="0" borderId="0" applyNumberFormat="0" applyFont="0" applyBorder="0" applyAlignment="0" applyProtection="0"/>
    <xf numFmtId="4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183" fontId="3" fillId="29" borderId="0" applyNumberFormat="0" applyAlignment="0" applyProtection="0"/>
    <xf numFmtId="0" fontId="4" fillId="0" borderId="0" applyNumberFormat="0" applyFont="0" applyBorder="0" applyAlignment="0" applyProtection="0"/>
    <xf numFmtId="0" fontId="4" fillId="0" borderId="0" applyNumberFormat="0" applyFont="0" applyAlignment="0" applyProtection="0"/>
    <xf numFmtId="0" fontId="78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3" fontId="79" fillId="0" borderId="0" xfId="0" applyNumberFormat="1" applyFont="1" applyBorder="1" applyAlignment="1">
      <alignment horizontal="center" wrapText="1"/>
    </xf>
    <xf numFmtId="164" fontId="79" fillId="0" borderId="0" xfId="0" applyNumberFormat="1" applyFont="1" applyBorder="1" applyAlignment="1">
      <alignment horizontal="center" wrapText="1"/>
    </xf>
    <xf numFmtId="164" fontId="79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4" fillId="0" borderId="15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2" fontId="42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 wrapText="1"/>
    </xf>
    <xf numFmtId="0" fontId="42" fillId="0" borderId="0" xfId="108" applyFont="1" applyFill="1" applyBorder="1">
      <alignment/>
      <protection/>
    </xf>
    <xf numFmtId="164" fontId="0" fillId="0" borderId="0" xfId="0" applyNumberFormat="1" applyAlignment="1">
      <alignment/>
    </xf>
    <xf numFmtId="0" fontId="77" fillId="0" borderId="0" xfId="0" applyFont="1" applyAlignment="1">
      <alignment/>
    </xf>
    <xf numFmtId="0" fontId="80" fillId="0" borderId="0" xfId="0" applyFont="1" applyAlignment="1">
      <alignment/>
    </xf>
    <xf numFmtId="164" fontId="80" fillId="0" borderId="0" xfId="0" applyNumberFormat="1" applyFont="1" applyAlignment="1">
      <alignment/>
    </xf>
    <xf numFmtId="0" fontId="0" fillId="0" borderId="0" xfId="0" applyAlignment="1">
      <alignment wrapText="1"/>
    </xf>
    <xf numFmtId="0" fontId="4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0" xfId="108">
      <alignment/>
      <protection/>
    </xf>
    <xf numFmtId="165" fontId="42" fillId="0" borderId="0" xfId="108" applyNumberFormat="1" applyFont="1" applyFill="1" applyBorder="1" applyAlignment="1">
      <alignment horizontal="right"/>
      <protection/>
    </xf>
    <xf numFmtId="165" fontId="42" fillId="7" borderId="0" xfId="108" applyNumberFormat="1" applyFont="1" applyFill="1" applyBorder="1" applyAlignment="1">
      <alignment horizontal="right"/>
      <protection/>
    </xf>
    <xf numFmtId="165" fontId="46" fillId="7" borderId="0" xfId="108" applyNumberFormat="1" applyFont="1" applyFill="1" applyBorder="1" applyAlignment="1">
      <alignment/>
      <protection/>
    </xf>
    <xf numFmtId="165" fontId="46" fillId="7" borderId="0" xfId="108" applyNumberFormat="1" applyFont="1" applyFill="1" applyBorder="1" applyAlignment="1">
      <alignment horizontal="right"/>
      <protection/>
    </xf>
    <xf numFmtId="165" fontId="42" fillId="0" borderId="0" xfId="108" applyNumberFormat="1" applyFont="1" applyFill="1" applyBorder="1" applyAlignment="1">
      <alignment/>
      <protection/>
    </xf>
    <xf numFmtId="165" fontId="42" fillId="7" borderId="0" xfId="108" applyNumberFormat="1" applyFont="1" applyFill="1" applyBorder="1" applyAlignment="1">
      <alignment/>
      <protection/>
    </xf>
    <xf numFmtId="165" fontId="42" fillId="0" borderId="0" xfId="108" applyNumberFormat="1" applyFont="1" applyFill="1" applyBorder="1">
      <alignment/>
      <protection/>
    </xf>
    <xf numFmtId="165" fontId="42" fillId="7" borderId="0" xfId="108" applyNumberFormat="1" applyFont="1" applyFill="1" applyBorder="1">
      <alignment/>
      <protection/>
    </xf>
    <xf numFmtId="0" fontId="44" fillId="0" borderId="0" xfId="108" applyFont="1" applyFill="1" applyBorder="1">
      <alignment/>
      <protection/>
    </xf>
    <xf numFmtId="165" fontId="44" fillId="0" borderId="0" xfId="108" applyNumberFormat="1" applyFont="1" applyFill="1" applyBorder="1">
      <alignment/>
      <protection/>
    </xf>
    <xf numFmtId="165" fontId="44" fillId="0" borderId="0" xfId="108" applyNumberFormat="1" applyFont="1" applyFill="1" applyBorder="1" applyAlignment="1">
      <alignment horizontal="center"/>
      <protection/>
    </xf>
    <xf numFmtId="164" fontId="10" fillId="0" borderId="0" xfId="108" applyNumberFormat="1">
      <alignment/>
      <protection/>
    </xf>
    <xf numFmtId="0" fontId="0" fillId="0" borderId="0" xfId="0" applyAlignment="1">
      <alignment wrapText="1"/>
    </xf>
    <xf numFmtId="188" fontId="0" fillId="0" borderId="0" xfId="0" applyNumberFormat="1" applyAlignment="1">
      <alignment/>
    </xf>
    <xf numFmtId="164" fontId="42" fillId="7" borderId="0" xfId="0" applyNumberFormat="1" applyFont="1" applyFill="1" applyBorder="1" applyAlignment="1">
      <alignment horizontal="center" vertical="center"/>
    </xf>
    <xf numFmtId="164" fontId="42" fillId="0" borderId="0" xfId="108" applyNumberFormat="1" applyFont="1" applyFill="1" applyBorder="1" applyAlignment="1">
      <alignment horizontal="center"/>
      <protection/>
    </xf>
    <xf numFmtId="164" fontId="42" fillId="0" borderId="0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 horizontal="center" vertical="center" wrapText="1"/>
    </xf>
    <xf numFmtId="164" fontId="80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80" fillId="0" borderId="0" xfId="0" applyNumberFormat="1" applyFont="1" applyBorder="1" applyAlignment="1">
      <alignment horizontal="center" vertical="center"/>
    </xf>
    <xf numFmtId="164" fontId="13" fillId="0" borderId="0" xfId="108" applyNumberFormat="1" applyFont="1" applyAlignment="1">
      <alignment horizontal="center" vertical="center" wrapText="1"/>
      <protection/>
    </xf>
    <xf numFmtId="164" fontId="13" fillId="0" borderId="0" xfId="108" applyNumberFormat="1" applyFont="1" applyAlignment="1">
      <alignment horizontal="center" vertical="center"/>
      <protection/>
    </xf>
    <xf numFmtId="164" fontId="80" fillId="0" borderId="0" xfId="0" applyNumberFormat="1" applyFont="1" applyAlignment="1">
      <alignment horizontal="center" vertical="center" wrapText="1"/>
    </xf>
    <xf numFmtId="0" fontId="81" fillId="39" borderId="15" xfId="0" applyFont="1" applyFill="1" applyBorder="1" applyAlignment="1">
      <alignment vertical="top" wrapText="1"/>
    </xf>
    <xf numFmtId="0" fontId="59" fillId="39" borderId="0" xfId="0" applyFont="1" applyFill="1" applyAlignment="1">
      <alignment/>
    </xf>
    <xf numFmtId="0" fontId="81" fillId="39" borderId="15" xfId="0" applyFont="1" applyFill="1" applyBorder="1" applyAlignment="1">
      <alignment horizontal="center" vertical="top" wrapText="1"/>
    </xf>
    <xf numFmtId="0" fontId="82" fillId="39" borderId="15" xfId="0" applyFont="1" applyFill="1" applyBorder="1" applyAlignment="1">
      <alignment horizontal="center" vertical="top" wrapText="1"/>
    </xf>
    <xf numFmtId="0" fontId="83" fillId="39" borderId="16" xfId="108" applyFont="1" applyFill="1" applyBorder="1" applyAlignment="1">
      <alignment/>
      <protection/>
    </xf>
    <xf numFmtId="0" fontId="84" fillId="40" borderId="16" xfId="108" applyFont="1" applyFill="1" applyBorder="1" applyAlignment="1">
      <alignment horizontal="center" wrapText="1"/>
      <protection/>
    </xf>
    <xf numFmtId="164" fontId="44" fillId="0" borderId="0" xfId="0" applyNumberFormat="1" applyFont="1" applyFill="1" applyBorder="1" applyAlignment="1">
      <alignment horizontal="right"/>
    </xf>
    <xf numFmtId="0" fontId="62" fillId="39" borderId="0" xfId="0" applyFont="1" applyFill="1" applyBorder="1" applyAlignment="1">
      <alignment horizontal="center" vertical="center" wrapText="1"/>
    </xf>
    <xf numFmtId="0" fontId="62" fillId="39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wrapText="1"/>
    </xf>
    <xf numFmtId="0" fontId="80" fillId="0" borderId="17" xfId="0" applyFont="1" applyFill="1" applyBorder="1" applyAlignment="1">
      <alignment/>
    </xf>
    <xf numFmtId="164" fontId="80" fillId="0" borderId="18" xfId="0" applyNumberFormat="1" applyFont="1" applyFill="1" applyBorder="1" applyAlignment="1">
      <alignment/>
    </xf>
    <xf numFmtId="0" fontId="80" fillId="0" borderId="17" xfId="0" applyFont="1" applyFill="1" applyBorder="1" applyAlignment="1">
      <alignment horizontal="left" wrapText="1"/>
    </xf>
    <xf numFmtId="0" fontId="80" fillId="0" borderId="19" xfId="0" applyFont="1" applyFill="1" applyBorder="1" applyAlignment="1">
      <alignment wrapText="1"/>
    </xf>
    <xf numFmtId="164" fontId="80" fillId="0" borderId="18" xfId="0" applyNumberFormat="1" applyFont="1" applyFill="1" applyBorder="1" applyAlignment="1">
      <alignment wrapText="1"/>
    </xf>
    <xf numFmtId="0" fontId="80" fillId="0" borderId="17" xfId="0" applyFont="1" applyFill="1" applyBorder="1" applyAlignment="1">
      <alignment horizontal="left"/>
    </xf>
    <xf numFmtId="0" fontId="80" fillId="0" borderId="20" xfId="0" applyFont="1" applyFill="1" applyBorder="1" applyAlignment="1">
      <alignment/>
    </xf>
    <xf numFmtId="164" fontId="80" fillId="0" borderId="21" xfId="0" applyNumberFormat="1" applyFont="1" applyFill="1" applyBorder="1" applyAlignment="1">
      <alignment/>
    </xf>
    <xf numFmtId="0" fontId="80" fillId="0" borderId="20" xfId="0" applyFont="1" applyFill="1" applyBorder="1" applyAlignment="1">
      <alignment horizontal="left"/>
    </xf>
    <xf numFmtId="0" fontId="80" fillId="0" borderId="0" xfId="0" applyFont="1" applyFill="1" applyBorder="1" applyAlignment="1">
      <alignment wrapText="1"/>
    </xf>
    <xf numFmtId="164" fontId="80" fillId="0" borderId="21" xfId="0" applyNumberFormat="1" applyFont="1" applyFill="1" applyBorder="1" applyAlignment="1">
      <alignment wrapText="1"/>
    </xf>
    <xf numFmtId="0" fontId="45" fillId="0" borderId="20" xfId="0" applyFont="1" applyFill="1" applyBorder="1" applyAlignment="1">
      <alignment horizontal="left"/>
    </xf>
    <xf numFmtId="164" fontId="45" fillId="0" borderId="21" xfId="0" applyNumberFormat="1" applyFont="1" applyFill="1" applyBorder="1" applyAlignment="1">
      <alignment/>
    </xf>
    <xf numFmtId="0" fontId="80" fillId="0" borderId="20" xfId="0" applyFont="1" applyFill="1" applyBorder="1" applyAlignment="1">
      <alignment wrapText="1"/>
    </xf>
    <xf numFmtId="0" fontId="80" fillId="0" borderId="0" xfId="0" applyFont="1" applyFill="1" applyAlignment="1">
      <alignment horizontal="left" wrapText="1"/>
    </xf>
    <xf numFmtId="164" fontId="80" fillId="0" borderId="0" xfId="0" applyNumberFormat="1" applyFont="1" applyFill="1" applyAlignment="1">
      <alignment wrapText="1"/>
    </xf>
    <xf numFmtId="0" fontId="8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164" fontId="0" fillId="0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80" fillId="0" borderId="22" xfId="0" applyFont="1" applyFill="1" applyBorder="1" applyAlignment="1">
      <alignment/>
    </xf>
    <xf numFmtId="164" fontId="80" fillId="0" borderId="23" xfId="0" applyNumberFormat="1" applyFont="1" applyFill="1" applyBorder="1" applyAlignment="1">
      <alignment/>
    </xf>
    <xf numFmtId="0" fontId="80" fillId="0" borderId="22" xfId="0" applyFont="1" applyFill="1" applyBorder="1" applyAlignment="1">
      <alignment horizontal="left" wrapText="1"/>
    </xf>
    <xf numFmtId="0" fontId="80" fillId="0" borderId="24" xfId="0" applyFont="1" applyFill="1" applyBorder="1" applyAlignment="1">
      <alignment wrapText="1"/>
    </xf>
    <xf numFmtId="164" fontId="80" fillId="0" borderId="23" xfId="0" applyNumberFormat="1" applyFont="1" applyFill="1" applyBorder="1" applyAlignment="1">
      <alignment wrapText="1"/>
    </xf>
    <xf numFmtId="0" fontId="80" fillId="0" borderId="22" xfId="0" applyFont="1" applyFill="1" applyBorder="1" applyAlignment="1">
      <alignment horizontal="left"/>
    </xf>
    <xf numFmtId="0" fontId="59" fillId="39" borderId="25" xfId="0" applyFont="1" applyFill="1" applyBorder="1" applyAlignment="1">
      <alignment horizontal="center"/>
    </xf>
    <xf numFmtId="0" fontId="59" fillId="39" borderId="26" xfId="0" applyFont="1" applyFill="1" applyBorder="1" applyAlignment="1">
      <alignment horizontal="center"/>
    </xf>
    <xf numFmtId="0" fontId="59" fillId="39" borderId="25" xfId="0" applyFont="1" applyFill="1" applyBorder="1" applyAlignment="1">
      <alignment horizontal="center" wrapText="1"/>
    </xf>
    <xf numFmtId="0" fontId="85" fillId="0" borderId="0" xfId="0" applyFont="1" applyAlignment="1">
      <alignment/>
    </xf>
    <xf numFmtId="0" fontId="86" fillId="39" borderId="0" xfId="0" applyFont="1" applyFill="1" applyBorder="1" applyAlignment="1">
      <alignment vertical="top" wrapText="1"/>
    </xf>
    <xf numFmtId="0" fontId="86" fillId="39" borderId="0" xfId="0" applyFont="1" applyFill="1" applyBorder="1" applyAlignment="1">
      <alignment horizontal="center" vertical="top" wrapText="1"/>
    </xf>
    <xf numFmtId="190" fontId="86" fillId="39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5" fillId="0" borderId="0" xfId="0" applyFont="1" applyFill="1" applyBorder="1" applyAlignment="1">
      <alignment wrapText="1"/>
    </xf>
    <xf numFmtId="0" fontId="80" fillId="0" borderId="0" xfId="0" applyFont="1" applyBorder="1" applyAlignment="1">
      <alignment wrapText="1"/>
    </xf>
    <xf numFmtId="190" fontId="80" fillId="0" borderId="0" xfId="141" applyNumberFormat="1" applyFont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21" xfId="0" applyFont="1" applyFill="1" applyBorder="1" applyAlignment="1">
      <alignment horizontal="center" wrapText="1"/>
    </xf>
    <xf numFmtId="0" fontId="42" fillId="0" borderId="24" xfId="0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 wrapText="1"/>
    </xf>
    <xf numFmtId="164" fontId="42" fillId="0" borderId="0" xfId="0" applyNumberFormat="1" applyFont="1" applyFill="1" applyBorder="1" applyAlignment="1">
      <alignment horizontal="center" wrapText="1"/>
    </xf>
    <xf numFmtId="164" fontId="42" fillId="0" borderId="24" xfId="0" applyNumberFormat="1" applyFont="1" applyFill="1" applyBorder="1" applyAlignment="1">
      <alignment horizontal="center" wrapText="1"/>
    </xf>
    <xf numFmtId="0" fontId="44" fillId="0" borderId="17" xfId="0" applyFont="1" applyFill="1" applyBorder="1" applyAlignment="1">
      <alignment wrapText="1"/>
    </xf>
    <xf numFmtId="165" fontId="46" fillId="0" borderId="0" xfId="108" applyNumberFormat="1" applyFont="1" applyFill="1" applyBorder="1" applyAlignment="1">
      <alignment/>
      <protection/>
    </xf>
    <xf numFmtId="165" fontId="46" fillId="0" borderId="0" xfId="108" applyNumberFormat="1" applyFont="1" applyFill="1" applyBorder="1" applyAlignment="1">
      <alignment horizontal="right"/>
      <protection/>
    </xf>
    <xf numFmtId="0" fontId="18" fillId="0" borderId="28" xfId="108" applyFont="1" applyFill="1" applyBorder="1" applyAlignment="1">
      <alignment/>
      <protection/>
    </xf>
    <xf numFmtId="0" fontId="19" fillId="0" borderId="29" xfId="108" applyFont="1" applyFill="1" applyBorder="1" applyAlignment="1">
      <alignment horizontal="center" wrapText="1"/>
      <protection/>
    </xf>
    <xf numFmtId="0" fontId="19" fillId="0" borderId="30" xfId="108" applyFont="1" applyFill="1" applyBorder="1" applyAlignment="1">
      <alignment horizontal="center" wrapText="1"/>
      <protection/>
    </xf>
    <xf numFmtId="0" fontId="42" fillId="0" borderId="20" xfId="0" applyFont="1" applyFill="1" applyBorder="1" applyAlignment="1">
      <alignment vertical="top" wrapText="1"/>
    </xf>
    <xf numFmtId="164" fontId="42" fillId="0" borderId="21" xfId="0" applyNumberFormat="1" applyFont="1" applyFill="1" applyBorder="1" applyAlignment="1">
      <alignment horizontal="center" vertical="center"/>
    </xf>
    <xf numFmtId="0" fontId="42" fillId="0" borderId="20" xfId="108" applyFont="1" applyFill="1" applyBorder="1">
      <alignment/>
      <protection/>
    </xf>
    <xf numFmtId="0" fontId="44" fillId="0" borderId="22" xfId="108" applyFont="1" applyFill="1" applyBorder="1">
      <alignment/>
      <protection/>
    </xf>
    <xf numFmtId="164" fontId="44" fillId="0" borderId="24" xfId="0" applyNumberFormat="1" applyFont="1" applyFill="1" applyBorder="1" applyAlignment="1">
      <alignment horizontal="right"/>
    </xf>
    <xf numFmtId="165" fontId="44" fillId="0" borderId="24" xfId="108" applyNumberFormat="1" applyFont="1" applyFill="1" applyBorder="1">
      <alignment/>
      <protection/>
    </xf>
    <xf numFmtId="165" fontId="44" fillId="0" borderId="23" xfId="108" applyNumberFormat="1" applyFont="1" applyFill="1" applyBorder="1" applyAlignment="1">
      <alignment horizontal="center"/>
      <protection/>
    </xf>
    <xf numFmtId="4" fontId="42" fillId="0" borderId="0" xfId="108" applyNumberFormat="1" applyFont="1" applyFill="1" applyBorder="1">
      <alignment/>
      <protection/>
    </xf>
    <xf numFmtId="165" fontId="42" fillId="0" borderId="21" xfId="108" applyNumberFormat="1" applyFont="1" applyFill="1" applyBorder="1" applyAlignment="1">
      <alignment horizontal="center"/>
      <protection/>
    </xf>
    <xf numFmtId="0" fontId="44" fillId="0" borderId="25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164" fontId="80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 horizontal="left" wrapText="1"/>
    </xf>
    <xf numFmtId="164" fontId="80" fillId="0" borderId="0" xfId="0" applyNumberFormat="1" applyFont="1" applyFill="1" applyBorder="1" applyAlignment="1">
      <alignment wrapText="1"/>
    </xf>
    <xf numFmtId="0" fontId="80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80" fillId="0" borderId="24" xfId="0" applyNumberFormat="1" applyFont="1" applyFill="1" applyBorder="1" applyAlignment="1">
      <alignment/>
    </xf>
    <xf numFmtId="0" fontId="80" fillId="0" borderId="24" xfId="0" applyFont="1" applyFill="1" applyBorder="1" applyAlignment="1">
      <alignment horizontal="left" wrapText="1"/>
    </xf>
    <xf numFmtId="164" fontId="80" fillId="0" borderId="24" xfId="0" applyNumberFormat="1" applyFont="1" applyFill="1" applyBorder="1" applyAlignment="1">
      <alignment wrapText="1"/>
    </xf>
    <xf numFmtId="0" fontId="80" fillId="0" borderId="24" xfId="0" applyFont="1" applyFill="1" applyBorder="1" applyAlignment="1">
      <alignment horizontal="left"/>
    </xf>
    <xf numFmtId="0" fontId="44" fillId="0" borderId="27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vertical="top" wrapText="1"/>
    </xf>
    <xf numFmtId="0" fontId="20" fillId="0" borderId="27" xfId="0" applyFont="1" applyFill="1" applyBorder="1" applyAlignment="1">
      <alignment horizontal="center" vertical="top" wrapText="1"/>
    </xf>
    <xf numFmtId="190" fontId="20" fillId="0" borderId="27" xfId="0" applyNumberFormat="1" applyFont="1" applyFill="1" applyBorder="1" applyAlignment="1">
      <alignment horizontal="center" vertical="top" wrapText="1"/>
    </xf>
    <xf numFmtId="190" fontId="20" fillId="0" borderId="26" xfId="0" applyNumberFormat="1" applyFont="1" applyFill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188" fontId="45" fillId="0" borderId="19" xfId="47" applyNumberFormat="1" applyFont="1" applyFill="1" applyBorder="1" applyAlignment="1">
      <alignment horizontal="center" vertical="center" wrapText="1"/>
    </xf>
    <xf numFmtId="190" fontId="80" fillId="0" borderId="19" xfId="141" applyNumberFormat="1" applyFont="1" applyBorder="1" applyAlignment="1">
      <alignment horizontal="center" vertical="center"/>
    </xf>
    <xf numFmtId="188" fontId="45" fillId="0" borderId="18" xfId="47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wrapText="1"/>
    </xf>
    <xf numFmtId="188" fontId="13" fillId="0" borderId="0" xfId="47" applyNumberFormat="1" applyFont="1" applyBorder="1" applyAlignment="1">
      <alignment horizontal="center" vertical="center" wrapText="1"/>
    </xf>
    <xf numFmtId="188" fontId="13" fillId="0" borderId="0" xfId="47" applyNumberFormat="1" applyFont="1" applyBorder="1" applyAlignment="1">
      <alignment horizontal="center" vertical="center"/>
    </xf>
    <xf numFmtId="190" fontId="80" fillId="0" borderId="0" xfId="141" applyNumberFormat="1" applyFont="1" applyBorder="1" applyAlignment="1">
      <alignment horizontal="center" vertical="center"/>
    </xf>
    <xf numFmtId="188" fontId="80" fillId="0" borderId="21" xfId="47" applyNumberFormat="1" applyFont="1" applyBorder="1" applyAlignment="1">
      <alignment horizontal="center" vertical="center"/>
    </xf>
    <xf numFmtId="0" fontId="80" fillId="0" borderId="22" xfId="0" applyFont="1" applyBorder="1" applyAlignment="1">
      <alignment wrapText="1"/>
    </xf>
    <xf numFmtId="188" fontId="80" fillId="0" borderId="24" xfId="47" applyNumberFormat="1" applyFont="1" applyBorder="1" applyAlignment="1">
      <alignment horizontal="center" vertical="center" wrapText="1"/>
    </xf>
    <xf numFmtId="188" fontId="80" fillId="0" borderId="24" xfId="47" applyNumberFormat="1" applyFont="1" applyBorder="1" applyAlignment="1">
      <alignment horizontal="center" vertical="center"/>
    </xf>
    <xf numFmtId="190" fontId="80" fillId="0" borderId="24" xfId="141" applyNumberFormat="1" applyFont="1" applyBorder="1" applyAlignment="1">
      <alignment horizontal="center" vertical="center"/>
    </xf>
    <xf numFmtId="188" fontId="80" fillId="0" borderId="23" xfId="47" applyNumberFormat="1" applyFont="1" applyBorder="1" applyAlignment="1">
      <alignment horizontal="center" vertical="center"/>
    </xf>
    <xf numFmtId="0" fontId="87" fillId="0" borderId="0" xfId="0" applyFont="1" applyAlignment="1">
      <alignment horizontal="justify"/>
    </xf>
    <xf numFmtId="0" fontId="88" fillId="0" borderId="0" xfId="0" applyFont="1" applyFill="1" applyAlignment="1">
      <alignment horizontal="center" vertical="center" wrapText="1"/>
    </xf>
    <xf numFmtId="0" fontId="12" fillId="0" borderId="31" xfId="0" applyFont="1" applyFill="1" applyBorder="1" applyAlignment="1">
      <alignment vertical="top" wrapText="1"/>
    </xf>
    <xf numFmtId="0" fontId="42" fillId="0" borderId="22" xfId="0" applyFont="1" applyFill="1" applyBorder="1" applyAlignment="1">
      <alignment/>
    </xf>
    <xf numFmtId="188" fontId="42" fillId="0" borderId="24" xfId="0" applyNumberFormat="1" applyFont="1" applyFill="1" applyBorder="1" applyAlignment="1">
      <alignment/>
    </xf>
    <xf numFmtId="188" fontId="42" fillId="0" borderId="23" xfId="0" applyNumberFormat="1" applyFont="1" applyFill="1" applyBorder="1" applyAlignment="1">
      <alignment/>
    </xf>
    <xf numFmtId="0" fontId="18" fillId="0" borderId="32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55" fillId="0" borderId="22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188" fontId="14" fillId="0" borderId="28" xfId="47" applyNumberFormat="1" applyFont="1" applyBorder="1" applyAlignment="1">
      <alignment horizontal="right"/>
    </xf>
    <xf numFmtId="188" fontId="14" fillId="0" borderId="29" xfId="47" applyNumberFormat="1" applyFont="1" applyBorder="1" applyAlignment="1">
      <alignment horizontal="right"/>
    </xf>
    <xf numFmtId="188" fontId="14" fillId="0" borderId="30" xfId="47" applyNumberFormat="1" applyFont="1" applyBorder="1" applyAlignment="1">
      <alignment horizontal="right"/>
    </xf>
    <xf numFmtId="164" fontId="42" fillId="0" borderId="20" xfId="0" applyNumberFormat="1" applyFont="1" applyFill="1" applyBorder="1" applyAlignment="1">
      <alignment/>
    </xf>
    <xf numFmtId="164" fontId="42" fillId="0" borderId="21" xfId="0" applyNumberFormat="1" applyFont="1" applyFill="1" applyBorder="1" applyAlignment="1">
      <alignment/>
    </xf>
    <xf numFmtId="164" fontId="42" fillId="0" borderId="22" xfId="0" applyNumberFormat="1" applyFont="1" applyFill="1" applyBorder="1" applyAlignment="1">
      <alignment/>
    </xf>
    <xf numFmtId="164" fontId="42" fillId="0" borderId="24" xfId="0" applyNumberFormat="1" applyFont="1" applyFill="1" applyBorder="1" applyAlignment="1">
      <alignment/>
    </xf>
    <xf numFmtId="164" fontId="42" fillId="0" borderId="23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49" fontId="55" fillId="0" borderId="27" xfId="0" applyNumberFormat="1" applyFont="1" applyFill="1" applyBorder="1" applyAlignment="1">
      <alignment wrapText="1"/>
    </xf>
    <xf numFmtId="49" fontId="55" fillId="0" borderId="26" xfId="0" applyNumberFormat="1" applyFont="1" applyFill="1" applyBorder="1" applyAlignment="1">
      <alignment wrapText="1"/>
    </xf>
    <xf numFmtId="0" fontId="45" fillId="0" borderId="25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45" fillId="0" borderId="2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5" fillId="0" borderId="22" xfId="0" applyFont="1" applyFill="1" applyBorder="1" applyAlignment="1">
      <alignment/>
    </xf>
    <xf numFmtId="164" fontId="45" fillId="0" borderId="24" xfId="0" applyNumberFormat="1" applyFont="1" applyFill="1" applyBorder="1" applyAlignment="1">
      <alignment/>
    </xf>
    <xf numFmtId="164" fontId="45" fillId="0" borderId="23" xfId="0" applyNumberFormat="1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4" fillId="0" borderId="24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left"/>
    </xf>
    <xf numFmtId="0" fontId="79" fillId="0" borderId="21" xfId="0" applyFont="1" applyBorder="1" applyAlignment="1">
      <alignment wrapText="1"/>
    </xf>
    <xf numFmtId="165" fontId="79" fillId="0" borderId="21" xfId="0" applyNumberFormat="1" applyFont="1" applyBorder="1" applyAlignment="1">
      <alignment horizontal="center" wrapText="1"/>
    </xf>
    <xf numFmtId="0" fontId="79" fillId="0" borderId="21" xfId="0" applyFont="1" applyBorder="1" applyAlignment="1">
      <alignment horizontal="center" wrapText="1"/>
    </xf>
    <xf numFmtId="0" fontId="44" fillId="0" borderId="22" xfId="0" applyFont="1" applyFill="1" applyBorder="1" applyAlignment="1">
      <alignment horizontal="left"/>
    </xf>
    <xf numFmtId="164" fontId="79" fillId="0" borderId="24" xfId="0" applyNumberFormat="1" applyFont="1" applyBorder="1" applyAlignment="1">
      <alignment horizontal="center" wrapText="1"/>
    </xf>
    <xf numFmtId="164" fontId="79" fillId="0" borderId="23" xfId="0" applyNumberFormat="1" applyFont="1" applyBorder="1" applyAlignment="1">
      <alignment horizontal="center" wrapText="1"/>
    </xf>
    <xf numFmtId="188" fontId="0" fillId="0" borderId="0" xfId="0" applyNumberFormat="1" applyFill="1" applyBorder="1" applyAlignment="1">
      <alignment/>
    </xf>
    <xf numFmtId="0" fontId="42" fillId="0" borderId="25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203" fontId="0" fillId="0" borderId="19" xfId="47" applyNumberFormat="1" applyFont="1" applyFill="1" applyBorder="1" applyAlignment="1">
      <alignment/>
    </xf>
    <xf numFmtId="203" fontId="0" fillId="0" borderId="18" xfId="47" applyNumberFormat="1" applyFont="1" applyFill="1" applyBorder="1" applyAlignment="1">
      <alignment/>
    </xf>
    <xf numFmtId="203" fontId="0" fillId="0" borderId="0" xfId="0" applyNumberFormat="1" applyFill="1" applyBorder="1" applyAlignment="1">
      <alignment/>
    </xf>
    <xf numFmtId="203" fontId="0" fillId="0" borderId="21" xfId="0" applyNumberFormat="1" applyFill="1" applyBorder="1" applyAlignment="1">
      <alignment/>
    </xf>
    <xf numFmtId="203" fontId="0" fillId="0" borderId="24" xfId="0" applyNumberFormat="1" applyFill="1" applyBorder="1" applyAlignment="1">
      <alignment/>
    </xf>
    <xf numFmtId="203" fontId="0" fillId="0" borderId="23" xfId="0" applyNumberFormat="1" applyFill="1" applyBorder="1" applyAlignment="1">
      <alignment/>
    </xf>
    <xf numFmtId="0" fontId="45" fillId="0" borderId="25" xfId="0" applyFont="1" applyFill="1" applyBorder="1" applyAlignment="1">
      <alignment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165" fontId="13" fillId="0" borderId="17" xfId="0" applyNumberFormat="1" applyFont="1" applyBorder="1" applyAlignment="1">
      <alignment vertical="top" wrapText="1"/>
    </xf>
    <xf numFmtId="165" fontId="45" fillId="0" borderId="19" xfId="0" applyNumberFormat="1" applyFont="1" applyFill="1" applyBorder="1" applyAlignment="1">
      <alignment horizontal="center" vertical="center" wrapText="1"/>
    </xf>
    <xf numFmtId="165" fontId="45" fillId="0" borderId="18" xfId="0" applyNumberFormat="1" applyFont="1" applyFill="1" applyBorder="1" applyAlignment="1">
      <alignment horizontal="center" vertical="center" wrapText="1"/>
    </xf>
    <xf numFmtId="165" fontId="45" fillId="0" borderId="20" xfId="0" applyNumberFormat="1" applyFont="1" applyFill="1" applyBorder="1" applyAlignment="1">
      <alignment wrapText="1"/>
    </xf>
    <xf numFmtId="165" fontId="45" fillId="0" borderId="0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/>
    </xf>
    <xf numFmtId="165" fontId="13" fillId="0" borderId="21" xfId="108" applyNumberFormat="1" applyFont="1" applyBorder="1" applyAlignment="1">
      <alignment horizontal="center" vertical="center"/>
      <protection/>
    </xf>
    <xf numFmtId="165" fontId="80" fillId="0" borderId="22" xfId="0" applyNumberFormat="1" applyFont="1" applyBorder="1" applyAlignment="1">
      <alignment wrapText="1"/>
    </xf>
    <xf numFmtId="165" fontId="45" fillId="0" borderId="24" xfId="0" applyNumberFormat="1" applyFont="1" applyFill="1" applyBorder="1" applyAlignment="1">
      <alignment horizontal="center" vertical="center" wrapText="1"/>
    </xf>
    <xf numFmtId="165" fontId="80" fillId="0" borderId="23" xfId="0" applyNumberFormat="1" applyFont="1" applyBorder="1" applyAlignment="1">
      <alignment horizontal="center" vertical="center"/>
    </xf>
    <xf numFmtId="0" fontId="89" fillId="22" borderId="0" xfId="0" applyFont="1" applyFill="1" applyAlignment="1">
      <alignment horizontal="left"/>
    </xf>
    <xf numFmtId="0" fontId="77" fillId="22" borderId="0" xfId="0" applyFont="1" applyFill="1" applyBorder="1" applyAlignment="1">
      <alignment/>
    </xf>
    <xf numFmtId="0" fontId="89" fillId="22" borderId="0" xfId="0" applyFont="1" applyFill="1" applyBorder="1" applyAlignment="1">
      <alignment horizontal="left"/>
    </xf>
    <xf numFmtId="0" fontId="90" fillId="22" borderId="0" xfId="0" applyFont="1" applyFill="1" applyAlignment="1">
      <alignment horizontal="justify"/>
    </xf>
    <xf numFmtId="0" fontId="89" fillId="22" borderId="19" xfId="0" applyFont="1" applyFill="1" applyBorder="1" applyAlignment="1">
      <alignment horizontal="left"/>
    </xf>
    <xf numFmtId="0" fontId="91" fillId="22" borderId="0" xfId="0" applyFont="1" applyFill="1" applyAlignment="1">
      <alignment horizontal="justify"/>
    </xf>
    <xf numFmtId="0" fontId="91" fillId="22" borderId="0" xfId="0" applyFont="1" applyFill="1" applyBorder="1" applyAlignment="1">
      <alignment horizontal="justify"/>
    </xf>
    <xf numFmtId="0" fontId="55" fillId="22" borderId="0" xfId="0" applyFont="1" applyFill="1" applyBorder="1" applyAlignment="1">
      <alignment horizontal="left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77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0" borderId="0" xfId="0" applyAlignment="1">
      <alignment/>
    </xf>
    <xf numFmtId="0" fontId="10" fillId="7" borderId="0" xfId="108" applyFill="1" applyAlignment="1">
      <alignment horizontal="left" vertical="top" wrapText="1"/>
      <protection/>
    </xf>
    <xf numFmtId="0" fontId="92" fillId="22" borderId="37" xfId="0" applyFont="1" applyFill="1" applyBorder="1" applyAlignment="1">
      <alignment horizontal="justify"/>
    </xf>
    <xf numFmtId="0" fontId="92" fillId="22" borderId="0" xfId="0" applyFont="1" applyFill="1" applyAlignment="1">
      <alignment horizontal="justify"/>
    </xf>
    <xf numFmtId="0" fontId="20" fillId="41" borderId="0" xfId="0" applyFont="1" applyFill="1" applyAlignment="1">
      <alignment/>
    </xf>
    <xf numFmtId="0" fontId="45" fillId="41" borderId="0" xfId="0" applyFont="1" applyFill="1" applyAlignment="1">
      <alignment/>
    </xf>
    <xf numFmtId="0" fontId="45" fillId="0" borderId="0" xfId="0" applyFont="1" applyAlignment="1">
      <alignment/>
    </xf>
    <xf numFmtId="0" fontId="77" fillId="41" borderId="0" xfId="0" applyFont="1" applyFill="1" applyAlignment="1">
      <alignment horizontal="left"/>
    </xf>
    <xf numFmtId="0" fontId="91" fillId="41" borderId="0" xfId="0" applyFont="1" applyFill="1" applyAlignment="1">
      <alignment horizontal="justify"/>
    </xf>
    <xf numFmtId="0" fontId="90" fillId="22" borderId="24" xfId="0" applyFont="1" applyFill="1" applyBorder="1" applyAlignment="1">
      <alignment/>
    </xf>
    <xf numFmtId="0" fontId="44" fillId="0" borderId="19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77" fillId="41" borderId="0" xfId="0" applyFont="1" applyFill="1" applyAlignment="1">
      <alignment horizontal="center"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omma 2" xfId="49"/>
    <cellStyle name="Currency" xfId="50"/>
    <cellStyle name="Currency (2dp)" xfId="51"/>
    <cellStyle name="Currency [0]" xfId="52"/>
    <cellStyle name="Currency Dollar" xfId="53"/>
    <cellStyle name="Currency Dollar (2dp)" xfId="54"/>
    <cellStyle name="Currency EUR" xfId="55"/>
    <cellStyle name="Currency EUR (2dp)" xfId="56"/>
    <cellStyle name="Currency Euro" xfId="57"/>
    <cellStyle name="Currency Euro (2dp)" xfId="58"/>
    <cellStyle name="Currency GBP" xfId="59"/>
    <cellStyle name="Currency GBP (2dp)" xfId="60"/>
    <cellStyle name="Currency Pound" xfId="61"/>
    <cellStyle name="Currency Pound (2dp)" xfId="62"/>
    <cellStyle name="Currency USD" xfId="63"/>
    <cellStyle name="Currency USD (2dp)" xfId="64"/>
    <cellStyle name="Date" xfId="65"/>
    <cellStyle name="Date (Month)" xfId="66"/>
    <cellStyle name="Date (Year)" xfId="67"/>
    <cellStyle name="Explanatory Text" xfId="68"/>
    <cellStyle name="Followed Hyperlink" xfId="69"/>
    <cellStyle name="Good" xfId="70"/>
    <cellStyle name="H0" xfId="71"/>
    <cellStyle name="H1" xfId="72"/>
    <cellStyle name="H2" xfId="73"/>
    <cellStyle name="H3" xfId="74"/>
    <cellStyle name="H4" xfId="75"/>
    <cellStyle name="Heading 1" xfId="76"/>
    <cellStyle name="Heading 2" xfId="77"/>
    <cellStyle name="Heading 3" xfId="78"/>
    <cellStyle name="Heading 4" xfId="79"/>
    <cellStyle name="Highlight" xfId="80"/>
    <cellStyle name="Hyperlink" xfId="81"/>
    <cellStyle name="Hyperlink 2" xfId="82"/>
    <cellStyle name="Hyperlink 2 2" xfId="83"/>
    <cellStyle name="Hyperlink 3" xfId="84"/>
    <cellStyle name="Input" xfId="85"/>
    <cellStyle name="Input calculation" xfId="86"/>
    <cellStyle name="Input data" xfId="87"/>
    <cellStyle name="Input estimate" xfId="88"/>
    <cellStyle name="Input link" xfId="89"/>
    <cellStyle name="Input link (different workbook)" xfId="90"/>
    <cellStyle name="Input parameter" xfId="91"/>
    <cellStyle name="Linked Cell" xfId="92"/>
    <cellStyle name="Name" xfId="93"/>
    <cellStyle name="Neutral" xfId="94"/>
    <cellStyle name="Normal 10" xfId="95"/>
    <cellStyle name="Normal 10 2" xfId="96"/>
    <cellStyle name="Normal 11" xfId="97"/>
    <cellStyle name="Normal 12" xfId="98"/>
    <cellStyle name="Normal 12 2" xfId="99"/>
    <cellStyle name="Normal 13" xfId="100"/>
    <cellStyle name="Normal 13 2" xfId="101"/>
    <cellStyle name="Normal 16" xfId="102"/>
    <cellStyle name="Normal 16 2" xfId="103"/>
    <cellStyle name="Normal 17" xfId="104"/>
    <cellStyle name="Normal 18" xfId="105"/>
    <cellStyle name="Normal 18 2" xfId="106"/>
    <cellStyle name="Normal 19" xfId="107"/>
    <cellStyle name="Normal 2" xfId="108"/>
    <cellStyle name="Normal 2 2" xfId="109"/>
    <cellStyle name="Normal 2 2 2" xfId="110"/>
    <cellStyle name="Normal 2 3" xfId="111"/>
    <cellStyle name="Normal 2 3 2" xfId="112"/>
    <cellStyle name="Normal 2 3 2 2" xfId="113"/>
    <cellStyle name="Normal 2 4" xfId="114"/>
    <cellStyle name="Normal 2 5" xfId="115"/>
    <cellStyle name="Normal 2 6" xfId="116"/>
    <cellStyle name="Normal 2 7" xfId="117"/>
    <cellStyle name="Normal 2 8" xfId="118"/>
    <cellStyle name="Normal 20" xfId="119"/>
    <cellStyle name="Normal 20 2" xfId="120"/>
    <cellStyle name="Normal 21" xfId="121"/>
    <cellStyle name="Normal 3" xfId="122"/>
    <cellStyle name="Normal 3 2" xfId="123"/>
    <cellStyle name="Normal 3 3" xfId="124"/>
    <cellStyle name="Normal 4" xfId="125"/>
    <cellStyle name="Normal 4 2" xfId="126"/>
    <cellStyle name="Normal 5" xfId="127"/>
    <cellStyle name="Normal 5 2" xfId="128"/>
    <cellStyle name="Normal 6" xfId="129"/>
    <cellStyle name="Normal 6 2" xfId="130"/>
    <cellStyle name="Normal 6 3" xfId="131"/>
    <cellStyle name="Normal 7" xfId="132"/>
    <cellStyle name="Normal 7 2" xfId="133"/>
    <cellStyle name="Normal 8" xfId="134"/>
    <cellStyle name="Normal 8 2" xfId="135"/>
    <cellStyle name="Normal 9" xfId="136"/>
    <cellStyle name="Note" xfId="137"/>
    <cellStyle name="Number" xfId="138"/>
    <cellStyle name="Number (2dp)" xfId="139"/>
    <cellStyle name="Output" xfId="140"/>
    <cellStyle name="Percent" xfId="141"/>
    <cellStyle name="Percent 2" xfId="142"/>
    <cellStyle name="Percentage" xfId="143"/>
    <cellStyle name="Percentage (2dp)" xfId="144"/>
    <cellStyle name="Row label" xfId="145"/>
    <cellStyle name="Row label (indent)" xfId="146"/>
    <cellStyle name="Style 1" xfId="147"/>
    <cellStyle name="Sub-total row" xfId="148"/>
    <cellStyle name="Table finish row" xfId="149"/>
    <cellStyle name="Table shading" xfId="150"/>
    <cellStyle name="Table unfinish row" xfId="151"/>
    <cellStyle name="Table unshading" xfId="152"/>
    <cellStyle name="Text" xfId="153"/>
    <cellStyle name="Title" xfId="154"/>
    <cellStyle name="Total" xfId="155"/>
    <cellStyle name="Total row" xfId="156"/>
    <cellStyle name="Unhighlight" xfId="157"/>
    <cellStyle name="Untotal row" xfId="158"/>
    <cellStyle name="Warning Text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-0.00725"/>
          <c:w val="0.926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'Overview HA'!$A$2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'Overview HA'!$B$1:$Q$1</c:f>
              <c:strCache/>
            </c:strRef>
          </c:cat>
          <c:val>
            <c:numRef>
              <c:f>'Overview HA'!$B$2:$Q$2</c:f>
              <c:numCache/>
            </c:numRef>
          </c:val>
        </c:ser>
        <c:ser>
          <c:idx val="1"/>
          <c:order val="1"/>
          <c:tx>
            <c:strRef>
              <c:f>'Overview HA'!#REF!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'Overview HA'!$B$1:$Q$1</c:f>
              <c:strCache/>
            </c:strRef>
          </c:cat>
          <c:val>
            <c:numRef>
              <c:f>'Overview HA'!#REF!</c:f>
            </c:numRef>
          </c:val>
        </c:ser>
        <c:axId val="53924505"/>
        <c:axId val="1060470"/>
      </c:barChart>
      <c:catAx>
        <c:axId val="5392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0470"/>
        <c:crosses val="autoZero"/>
        <c:auto val="1"/>
        <c:lblOffset val="100"/>
        <c:tickLblSkip val="1"/>
        <c:noMultiLvlLbl val="0"/>
      </c:catAx>
      <c:valAx>
        <c:axId val="1060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(constnat 2008 prices)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4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725"/>
          <c:w val="0.930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Timeline!$A$2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Timeline!$C$1:$P$1</c:f>
              <c:strCache/>
            </c:strRef>
          </c:cat>
          <c:val>
            <c:numRef>
              <c:f>Timeline!$C$2:$P$2</c:f>
              <c:numCache/>
            </c:numRef>
          </c:val>
        </c:ser>
        <c:ser>
          <c:idx val="1"/>
          <c:order val="1"/>
          <c:tx>
            <c:strRef>
              <c:f>Timeline!$A$3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Timeline!$C$1:$P$1</c:f>
              <c:strCache/>
            </c:strRef>
          </c:cat>
          <c:val>
            <c:numRef>
              <c:f>Timeline!$C$3:$P$3</c:f>
              <c:numCache/>
            </c:numRef>
          </c:val>
        </c:ser>
        <c:overlap val="100"/>
        <c:axId val="64688671"/>
        <c:axId val="53694820"/>
      </c:barChart>
      <c:catAx>
        <c:axId val="6468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4820"/>
        <c:crosses val="autoZero"/>
        <c:auto val="1"/>
        <c:lblOffset val="100"/>
        <c:tickLblSkip val="1"/>
        <c:noMultiLvlLbl val="0"/>
      </c:catAx>
      <c:valAx>
        <c:axId val="53694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8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"/>
          <c:y val="0.91525"/>
          <c:w val="0.333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5"/>
          <c:w val="0.6715"/>
          <c:h val="0.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'who-what-how(1)'!$A$4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'who-what-how(1)'!$B$4:$F$4</c:f>
              <c:numCache/>
            </c:numRef>
          </c:val>
        </c:ser>
        <c:ser>
          <c:idx val="1"/>
          <c:order val="1"/>
          <c:tx>
            <c:strRef>
              <c:f>'who-what-how(1)'!$A$5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'who-what-how(1)'!$B$5:$F$5</c:f>
              <c:numCache/>
            </c:numRef>
          </c:val>
        </c:ser>
        <c:ser>
          <c:idx val="2"/>
          <c:order val="2"/>
          <c:tx>
            <c:strRef>
              <c:f>'who-what-how(1)'!$A$6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'who-what-how(1)'!$B$6:$F$6</c:f>
              <c:numCache/>
            </c:numRef>
          </c:val>
        </c:ser>
        <c:ser>
          <c:idx val="3"/>
          <c:order val="3"/>
          <c:tx>
            <c:strRef>
              <c:f>'who-what-how(1)'!$A$7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'who-what-how(1)'!$B$7:$F$7</c:f>
              <c:numCache/>
            </c:numRef>
          </c:val>
        </c:ser>
        <c:ser>
          <c:idx val="4"/>
          <c:order val="4"/>
          <c:tx>
            <c:strRef>
              <c:f>'who-what-how(1)'!$A$8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'who-what-how(1)'!$B$8:$F$8</c:f>
              <c:numCache/>
            </c:numRef>
          </c:val>
        </c:ser>
        <c:ser>
          <c:idx val="5"/>
          <c:order val="5"/>
          <c:tx>
            <c:strRef>
              <c:f>'who-what-how(1)'!$A$9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'who-what-how(1)'!$B$9:$F$9</c:f>
              <c:numCache/>
            </c:numRef>
          </c:val>
        </c:ser>
        <c:ser>
          <c:idx val="6"/>
          <c:order val="6"/>
          <c:tx>
            <c:strRef>
              <c:f>'who-what-how(1)'!$A$10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'who-what-how(1)'!$B$10:$F$10</c:f>
              <c:numCache/>
            </c:numRef>
          </c:val>
        </c:ser>
        <c:ser>
          <c:idx val="7"/>
          <c:order val="7"/>
          <c:tx>
            <c:strRef>
              <c:f>'who-what-how(1)'!$A$11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'who-what-how(1)'!$B$11:$F$11</c:f>
              <c:numCache/>
            </c:numRef>
          </c:val>
        </c:ser>
        <c:ser>
          <c:idx val="8"/>
          <c:order val="8"/>
          <c:tx>
            <c:strRef>
              <c:f>'who-what-how(1)'!$A$12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'who-what-how(1)'!$B$12:$F$12</c:f>
              <c:numCache/>
            </c:numRef>
          </c:val>
        </c:ser>
        <c:ser>
          <c:idx val="9"/>
          <c:order val="9"/>
          <c:tx>
            <c:strRef>
              <c:f>'who-what-how(1)'!$A$13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'who-what-how(1)'!$B$13:$F$13</c:f>
              <c:numCache/>
            </c:numRef>
          </c:val>
        </c:ser>
        <c:overlap val="100"/>
        <c:axId val="54158549"/>
        <c:axId val="15337154"/>
      </c:barChart>
      <c:catAx>
        <c:axId val="5415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37154"/>
        <c:crosses val="autoZero"/>
        <c:auto val="1"/>
        <c:lblOffset val="100"/>
        <c:tickLblSkip val="1"/>
        <c:noMultiLvlLbl val="0"/>
      </c:catAx>
      <c:valAx>
        <c:axId val="153371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58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75"/>
          <c:y val="0.1695"/>
          <c:w val="0.30125"/>
          <c:h val="0.6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6"/>
          <c:w val="0.6975"/>
          <c:h val="0.81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'who-what-how(2)'!$A$6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'who-what-how(2)'!$B$5:$E$5</c:f>
              <c:strCache/>
            </c:strRef>
          </c:cat>
          <c:val>
            <c:numRef>
              <c:f>'who-what-how(2)'!$B$6:$E$6</c:f>
              <c:numCache/>
            </c:numRef>
          </c:val>
        </c:ser>
        <c:ser>
          <c:idx val="1"/>
          <c:order val="1"/>
          <c:tx>
            <c:strRef>
              <c:f>'who-what-how(2)'!$A$7</c:f>
              <c:strCache>
                <c:ptCount val="1"/>
                <c:pt idx="0">
                  <c:v>NGOs and civil society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'who-what-how(2)'!$B$5:$E$5</c:f>
              <c:strCache/>
            </c:strRef>
          </c:cat>
          <c:val>
            <c:numRef>
              <c:f>'who-what-how(2)'!$B$7:$E$7</c:f>
              <c:numCache/>
            </c:numRef>
          </c:val>
        </c:ser>
        <c:ser>
          <c:idx val="2"/>
          <c:order val="2"/>
          <c:tx>
            <c:strRef>
              <c:f>'who-what-how(2)'!$A$8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'who-what-how(2)'!$B$5:$E$5</c:f>
              <c:strCache/>
            </c:strRef>
          </c:cat>
          <c:val>
            <c:numRef>
              <c:f>'who-what-how(2)'!$B$8:$E$8</c:f>
              <c:numCache/>
            </c:numRef>
          </c:val>
        </c:ser>
        <c:ser>
          <c:idx val="3"/>
          <c:order val="3"/>
          <c:tx>
            <c:strRef>
              <c:f>'who-what-how(2)'!$A$9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'who-what-how(2)'!$B$5:$E$5</c:f>
              <c:strCache/>
            </c:strRef>
          </c:cat>
          <c:val>
            <c:numRef>
              <c:f>'who-what-how(2)'!$B$9:$E$9</c:f>
              <c:numCache/>
            </c:numRef>
          </c:val>
        </c:ser>
        <c:ser>
          <c:idx val="4"/>
          <c:order val="4"/>
          <c:tx>
            <c:strRef>
              <c:f>'who-what-how(2)'!$A$10</c:f>
              <c:strCache>
                <c:ptCount val="1"/>
                <c:pt idx="0">
                  <c:v>To be defined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'who-what-how(2)'!$B$5:$E$5</c:f>
              <c:strCache/>
            </c:strRef>
          </c:cat>
          <c:val>
            <c:numRef>
              <c:f>'who-what-how(2)'!$B$10:$E$10</c:f>
              <c:numCache/>
            </c:numRef>
          </c:val>
        </c:ser>
        <c:overlap val="100"/>
        <c:gapWidth val="92"/>
        <c:axId val="63151163"/>
        <c:axId val="27015696"/>
      </c:barChart>
      <c:catAx>
        <c:axId val="63151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5696"/>
        <c:crosses val="autoZero"/>
        <c:auto val="1"/>
        <c:lblOffset val="100"/>
        <c:tickLblSkip val="1"/>
        <c:noMultiLvlLbl val="0"/>
      </c:catAx>
      <c:valAx>
        <c:axId val="27015696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1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27475"/>
          <c:w val="0.2795"/>
          <c:h val="0.4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625"/>
          <c:w val="0.5392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'who-what-how(3)'!$A$5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'who-what-how(3)'!$B$5:$D$5</c:f>
              <c:numCache/>
            </c:numRef>
          </c:val>
        </c:ser>
        <c:ser>
          <c:idx val="1"/>
          <c:order val="1"/>
          <c:tx>
            <c:strRef>
              <c:f>'who-what-how(3)'!$A$6</c:f>
              <c:strCache>
                <c:ptCount val="1"/>
                <c:pt idx="0">
                  <c:v>Coordination and support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'who-what-how(3)'!$B$6:$D$6</c:f>
              <c:numCache/>
            </c:numRef>
          </c:val>
        </c:ser>
        <c:ser>
          <c:idx val="2"/>
          <c:order val="2"/>
          <c:tx>
            <c:strRef>
              <c:f>'who-what-how(3)'!$A$7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'who-what-how(3)'!$B$7:$D$7</c:f>
              <c:numCache/>
            </c:numRef>
          </c:val>
        </c:ser>
        <c:ser>
          <c:idx val="3"/>
          <c:order val="3"/>
          <c:tx>
            <c:strRef>
              <c:f>'who-what-how(3)'!$A$8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'who-what-how(3)'!$B$8:$D$8</c:f>
              <c:numCache/>
            </c:numRef>
          </c:val>
        </c:ser>
        <c:ser>
          <c:idx val="4"/>
          <c:order val="4"/>
          <c:tx>
            <c:strRef>
              <c:f>'who-what-how(3)'!$A$9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'who-what-how(3)'!$B$9:$D$9</c:f>
              <c:numCache/>
            </c:numRef>
          </c:val>
        </c:ser>
        <c:ser>
          <c:idx val="5"/>
          <c:order val="5"/>
          <c:tx>
            <c:strRef>
              <c:f>'who-what-how(3)'!$A$10</c:f>
              <c:strCache>
                <c:ptCount val="1"/>
                <c:pt idx="0">
                  <c:v>Health-nutrition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'who-what-how(3)'!$B$10:$D$10</c:f>
              <c:numCache/>
            </c:numRef>
          </c:val>
        </c:ser>
        <c:ser>
          <c:idx val="6"/>
          <c:order val="6"/>
          <c:tx>
            <c:strRef>
              <c:f>'who-what-how(3)'!$A$11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'who-what-how(3)'!$B$11:$D$11</c:f>
              <c:numCache/>
            </c:numRef>
          </c:val>
        </c:ser>
        <c:ser>
          <c:idx val="7"/>
          <c:order val="7"/>
          <c:tx>
            <c:strRef>
              <c:f>'who-what-how(3)'!$A$12</c:f>
              <c:strCache>
                <c:ptCount val="1"/>
                <c:pt idx="0">
                  <c:v>Protection/rule of law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'who-what-how(3)'!$B$12:$D$12</c:f>
              <c:numCache/>
            </c:numRef>
          </c:val>
        </c:ser>
        <c:ser>
          <c:idx val="8"/>
          <c:order val="8"/>
          <c:tx>
            <c:strRef>
              <c:f>'who-what-how(3)'!$A$13</c:f>
              <c:strCache>
                <c:ptCount val="1"/>
                <c:pt idx="0">
                  <c:v>Shelter and NFIs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'who-what-how(3)'!$B$13:$D$13</c:f>
              <c:numCache/>
            </c:numRef>
          </c:val>
        </c:ser>
        <c:ser>
          <c:idx val="9"/>
          <c:order val="9"/>
          <c:tx>
            <c:strRef>
              <c:f>'who-what-how(3)'!$A$14</c:f>
              <c:strCache>
                <c:ptCount val="1"/>
                <c:pt idx="0">
                  <c:v>WASH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'who-what-how(3)'!$B$4:$D$4</c:f>
              <c:numCache/>
            </c:numRef>
          </c:cat>
          <c:val>
            <c:numRef>
              <c:f>'who-what-how(3)'!$B$14:$D$14</c:f>
              <c:numCache/>
            </c:numRef>
          </c:val>
        </c:ser>
        <c:overlap val="100"/>
        <c:axId val="37344721"/>
        <c:axId val="63435470"/>
      </c:barChart>
      <c:catAx>
        <c:axId val="37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5470"/>
        <c:crosses val="autoZero"/>
        <c:auto val="1"/>
        <c:lblOffset val="100"/>
        <c:tickLblSkip val="1"/>
        <c:noMultiLvlLbl val="0"/>
      </c:catAx>
      <c:valAx>
        <c:axId val="6343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44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0235"/>
          <c:w val="0.27725"/>
          <c:h val="0.9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8"/>
          <c:w val="0.723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Appeals!$B$1</c:f>
              <c:strCache>
                <c:ptCount val="1"/>
                <c:pt idx="0">
                  <c:v>Unmet need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Appeals!$A$2:$A$5</c:f>
              <c:strCache/>
            </c:strRef>
          </c:cat>
          <c:val>
            <c:numRef>
              <c:f>Appeals!$B$2:$B$5</c:f>
              <c:numCache/>
            </c:numRef>
          </c:val>
        </c:ser>
        <c:ser>
          <c:idx val="2"/>
          <c:order val="1"/>
          <c:tx>
            <c:strRef>
              <c:f>Appeals!$C$1</c:f>
              <c:strCache>
                <c:ptCount val="1"/>
                <c:pt idx="0">
                  <c:v>Funding for the Appeal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Appeals!$A$2:$A$5</c:f>
              <c:strCache/>
            </c:strRef>
          </c:cat>
          <c:val>
            <c:numRef>
              <c:f>Appeals!$C$2:$C$5</c:f>
              <c:numCache/>
            </c:numRef>
          </c:val>
        </c:ser>
        <c:overlap val="100"/>
        <c:axId val="44358423"/>
        <c:axId val="21509244"/>
      </c:barChart>
      <c:catAx>
        <c:axId val="443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9244"/>
        <c:crosses val="autoZero"/>
        <c:auto val="1"/>
        <c:lblOffset val="100"/>
        <c:tickLblSkip val="1"/>
        <c:noMultiLvlLbl val="0"/>
      </c:catAx>
      <c:valAx>
        <c:axId val="21509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8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416"/>
          <c:w val="0.200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-0.008"/>
          <c:w val="0.55"/>
          <c:h val="0.975"/>
        </c:manualLayout>
      </c:layout>
      <c:areaChart>
        <c:grouping val="stacked"/>
        <c:varyColors val="0"/>
        <c:ser>
          <c:idx val="2"/>
          <c:order val="1"/>
          <c:tx>
            <c:strRef>
              <c:f>'Security and Peace building'!$A$5</c:f>
              <c:strCache>
                <c:ptCount val="1"/>
                <c:pt idx="0">
                  <c:v>Humanitarian assistance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 and Peace building'!$B$2:$H$2</c:f>
              <c:strCache/>
            </c:strRef>
          </c:cat>
          <c:val>
            <c:numRef>
              <c:f>'Security and Peace building'!$B$5:$H$5</c:f>
              <c:numCache/>
            </c:numRef>
          </c:val>
        </c:ser>
        <c:ser>
          <c:idx val="3"/>
          <c:order val="2"/>
          <c:tx>
            <c:strRef>
              <c:f>'Security and Peace building'!$A$6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 and Peace building'!$B$2:$H$2</c:f>
              <c:strCache/>
            </c:strRef>
          </c:cat>
          <c:val>
            <c:numRef>
              <c:f>'Security and Peace building'!$B$6:$H$6</c:f>
              <c:numCache/>
            </c:numRef>
          </c:val>
        </c:ser>
        <c:ser>
          <c:idx val="4"/>
          <c:order val="3"/>
          <c:tx>
            <c:strRef>
              <c:f>'Security and Peace building'!$A$7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 and Peace building'!$B$2:$H$2</c:f>
              <c:strCache/>
            </c:strRef>
          </c:cat>
          <c:val>
            <c:numRef>
              <c:f>'Security and Peace building'!$B$7:$H$7</c:f>
              <c:numCache/>
            </c:numRef>
          </c:val>
        </c:ser>
        <c:ser>
          <c:idx val="1"/>
          <c:order val="4"/>
          <c:tx>
            <c:strRef>
              <c:f>'Security and Peace building'!$A$4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 and Peace building'!$B$2:$H$2</c:f>
              <c:strCache/>
            </c:strRef>
          </c:cat>
          <c:val>
            <c:numRef>
              <c:f>'Security and Peace building'!$B$4:$H$4</c:f>
              <c:numCache/>
            </c:numRef>
          </c:val>
        </c:ser>
        <c:axId val="36995469"/>
        <c:axId val="42131098"/>
      </c:areaChart>
      <c:lineChart>
        <c:grouping val="standard"/>
        <c:varyColors val="0"/>
        <c:ser>
          <c:idx val="0"/>
          <c:order val="0"/>
          <c:tx>
            <c:strRef>
              <c:f>'Security and Peace building'!$A$3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'Security and Peace building'!$B$2:$H$2</c:f>
              <c:strCache/>
            </c:strRef>
          </c:cat>
          <c:val>
            <c:numRef>
              <c:f>'Security and Peace building'!$B$3:$H$3</c:f>
              <c:numCache/>
            </c:numRef>
          </c:val>
          <c:smooth val="0"/>
        </c:ser>
        <c:axId val="36995469"/>
        <c:axId val="42131098"/>
      </c:lineChart>
      <c:catAx>
        <c:axId val="36995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1098"/>
        <c:crosses val="autoZero"/>
        <c:auto val="1"/>
        <c:lblOffset val="100"/>
        <c:tickLblSkip val="1"/>
        <c:noMultiLvlLbl val="0"/>
      </c:catAx>
      <c:valAx>
        <c:axId val="42131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 constant 2008 prices)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5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5"/>
          <c:y val="0.179"/>
          <c:w val="0.34625"/>
          <c:h val="0.6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</xdr:row>
      <xdr:rowOff>47625</xdr:rowOff>
    </xdr:from>
    <xdr:to>
      <xdr:col>8</xdr:col>
      <xdr:colOff>276225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14375" y="819150"/>
        <a:ext cx="6467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28575</xdr:rowOff>
    </xdr:from>
    <xdr:to>
      <xdr:col>11</xdr:col>
      <xdr:colOff>571500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447800" y="981075"/>
        <a:ext cx="6743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15</xdr:row>
      <xdr:rowOff>66675</xdr:rowOff>
    </xdr:from>
    <xdr:to>
      <xdr:col>6</xdr:col>
      <xdr:colOff>266700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714375" y="3000375"/>
        <a:ext cx="6696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114300</xdr:rowOff>
    </xdr:from>
    <xdr:to>
      <xdr:col>12</xdr:col>
      <xdr:colOff>885825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972050" y="704850"/>
        <a:ext cx="5638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114300</xdr:rowOff>
    </xdr:from>
    <xdr:to>
      <xdr:col>14</xdr:col>
      <xdr:colOff>238125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4029075" y="552450"/>
        <a:ext cx="5686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2</xdr:row>
      <xdr:rowOff>152400</xdr:rowOff>
    </xdr:from>
    <xdr:to>
      <xdr:col>15</xdr:col>
      <xdr:colOff>76200</xdr:colOff>
      <xdr:row>9</xdr:row>
      <xdr:rowOff>133350</xdr:rowOff>
    </xdr:to>
    <xdr:graphicFrame>
      <xdr:nvGraphicFramePr>
        <xdr:cNvPr id="1" name="Chart 2"/>
        <xdr:cNvGraphicFramePr/>
      </xdr:nvGraphicFramePr>
      <xdr:xfrm>
        <a:off x="4924425" y="809625"/>
        <a:ext cx="71628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38100</xdr:rowOff>
    </xdr:from>
    <xdr:to>
      <xdr:col>9</xdr:col>
      <xdr:colOff>438150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771775" y="1676400"/>
        <a:ext cx="52863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HA\Information%20and%20outreach\Products\Country%20profiles\Data\gha-profiles-govt-recipi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2008"/>
      <sheetName val="Afghanistan"/>
      <sheetName val="Afghanistan 2008"/>
      <sheetName val="Bangladesh"/>
      <sheetName val="Bangladesh 2008"/>
      <sheetName val="CAR"/>
      <sheetName val="CAR 2008"/>
      <sheetName val="Chad"/>
      <sheetName val="Chad 2008"/>
      <sheetName val="Colombia"/>
      <sheetName val="Colombia 2008"/>
      <sheetName val="DRC"/>
      <sheetName val="DRC 2008"/>
      <sheetName val="Ethiopia"/>
      <sheetName val="Ethiopia 2008"/>
      <sheetName val="Haiti"/>
      <sheetName val="Haiti 2008"/>
      <sheetName val="Indonesia"/>
      <sheetName val="Indonesia 2008"/>
      <sheetName val="Iraq"/>
      <sheetName val="Iraq 2008"/>
      <sheetName val="Liberia"/>
      <sheetName val="Liberia 2008"/>
      <sheetName val="Niger"/>
      <sheetName val="Niger 2008"/>
      <sheetName val="Pakistan"/>
      <sheetName val="Pakistan 2008"/>
      <sheetName val="Palestine-OPT"/>
      <sheetName val="Palestine-OPT 2008"/>
      <sheetName val="Somalia"/>
      <sheetName val="Somalia 2008"/>
      <sheetName val="Sudan"/>
      <sheetName val="Sudan 2008"/>
      <sheetName val="Uganda"/>
      <sheetName val="Uganda 2008"/>
      <sheetName val="Yemen"/>
      <sheetName val="Yemen 2008"/>
      <sheetName val="Zimbabwe"/>
      <sheetName val="Zimbabwe 2008"/>
      <sheetName val="afghan bilat"/>
      <sheetName val="bangla bilat"/>
      <sheetName val="CAR bilat"/>
      <sheetName val="Chad bilat"/>
    </sheetNames>
    <sheetDataSet>
      <sheetData sheetId="1">
        <row r="134">
          <cell r="C134">
            <v>119.11</v>
          </cell>
          <cell r="D134">
            <v>12.653289806035513</v>
          </cell>
          <cell r="E134">
            <v>25.09</v>
          </cell>
          <cell r="G134">
            <v>175.5730798060355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1"/>
  <sheetViews>
    <sheetView tabSelected="1" zoomScalePageLayoutView="0" workbookViewId="0" topLeftCell="A45">
      <selection activeCell="C45" sqref="C45:I45"/>
    </sheetView>
  </sheetViews>
  <sheetFormatPr defaultColWidth="9.140625" defaultRowHeight="15"/>
  <cols>
    <col min="3" max="3" width="19.57421875" style="0" customWidth="1"/>
    <col min="4" max="4" width="12.7109375" style="0" customWidth="1"/>
    <col min="5" max="5" width="14.421875" style="0" customWidth="1"/>
    <col min="7" max="7" width="15.57421875" style="0" customWidth="1"/>
    <col min="9" max="9" width="14.140625" style="0" customWidth="1"/>
  </cols>
  <sheetData>
    <row r="2" spans="2:16" ht="15.75" thickBot="1">
      <c r="B2" s="230" t="s">
        <v>157</v>
      </c>
      <c r="C2" s="230"/>
      <c r="D2" s="230"/>
      <c r="E2" s="230"/>
      <c r="F2" s="230"/>
      <c r="G2" s="230"/>
      <c r="H2" s="230"/>
      <c r="I2" s="230"/>
      <c r="J2" s="230"/>
      <c r="K2" s="6"/>
      <c r="L2" s="6"/>
      <c r="M2" s="6"/>
      <c r="N2" s="6"/>
      <c r="O2" s="6"/>
      <c r="P2" s="6"/>
    </row>
    <row r="3" spans="2:12" ht="60.75" thickBot="1">
      <c r="B3" s="106" t="s">
        <v>103</v>
      </c>
      <c r="C3" s="96">
        <v>1999</v>
      </c>
      <c r="D3" s="96">
        <v>2000</v>
      </c>
      <c r="E3" s="96">
        <v>2001</v>
      </c>
      <c r="F3" s="96">
        <v>2002</v>
      </c>
      <c r="G3" s="96">
        <v>2003</v>
      </c>
      <c r="H3" s="96">
        <v>2004</v>
      </c>
      <c r="I3" s="96">
        <v>2005</v>
      </c>
      <c r="J3" s="96">
        <v>2006</v>
      </c>
      <c r="K3" s="96">
        <v>2007</v>
      </c>
      <c r="L3" s="97">
        <v>2008</v>
      </c>
    </row>
    <row r="4" spans="2:12" ht="15">
      <c r="B4" s="235">
        <v>1</v>
      </c>
      <c r="C4" s="98" t="s">
        <v>158</v>
      </c>
      <c r="D4" s="98" t="s">
        <v>162</v>
      </c>
      <c r="E4" s="98" t="s">
        <v>162</v>
      </c>
      <c r="F4" s="98" t="s">
        <v>162</v>
      </c>
      <c r="G4" s="98" t="s">
        <v>162</v>
      </c>
      <c r="H4" s="98" t="s">
        <v>162</v>
      </c>
      <c r="I4" s="98" t="s">
        <v>164</v>
      </c>
      <c r="J4" s="98" t="s">
        <v>162</v>
      </c>
      <c r="K4" s="98" t="s">
        <v>162</v>
      </c>
      <c r="L4" s="99" t="s">
        <v>162</v>
      </c>
    </row>
    <row r="5" spans="2:12" ht="15">
      <c r="B5" s="233"/>
      <c r="C5" s="100">
        <v>4.9</v>
      </c>
      <c r="D5" s="100">
        <v>9.1</v>
      </c>
      <c r="E5" s="100">
        <v>22.3</v>
      </c>
      <c r="F5" s="100">
        <v>24.3</v>
      </c>
      <c r="G5" s="100">
        <v>19.1</v>
      </c>
      <c r="H5" s="100">
        <v>10.9</v>
      </c>
      <c r="I5" s="100">
        <v>164.9</v>
      </c>
      <c r="J5" s="100">
        <v>149.2</v>
      </c>
      <c r="K5" s="100">
        <v>94.5</v>
      </c>
      <c r="L5" s="101">
        <v>49.3</v>
      </c>
    </row>
    <row r="6" spans="2:12" ht="15">
      <c r="B6" s="233">
        <v>2</v>
      </c>
      <c r="C6" s="100" t="s">
        <v>159</v>
      </c>
      <c r="D6" s="100" t="s">
        <v>158</v>
      </c>
      <c r="E6" s="100" t="s">
        <v>161</v>
      </c>
      <c r="F6" s="100" t="s">
        <v>163</v>
      </c>
      <c r="G6" s="100" t="s">
        <v>163</v>
      </c>
      <c r="H6" s="100" t="s">
        <v>163</v>
      </c>
      <c r="I6" s="100" t="s">
        <v>158</v>
      </c>
      <c r="J6" s="100" t="s">
        <v>165</v>
      </c>
      <c r="K6" s="100" t="s">
        <v>166</v>
      </c>
      <c r="L6" s="101" t="s">
        <v>163</v>
      </c>
    </row>
    <row r="7" spans="2:12" ht="15">
      <c r="B7" s="233"/>
      <c r="C7" s="100">
        <v>3.8</v>
      </c>
      <c r="D7" s="100">
        <v>7.7</v>
      </c>
      <c r="E7" s="100">
        <v>19.7</v>
      </c>
      <c r="F7" s="100">
        <v>10.6</v>
      </c>
      <c r="G7" s="100">
        <v>8.7</v>
      </c>
      <c r="H7" s="104">
        <v>7</v>
      </c>
      <c r="I7" s="100">
        <v>101.2</v>
      </c>
      <c r="J7" s="100">
        <v>72.1</v>
      </c>
      <c r="K7" s="100">
        <v>59.2</v>
      </c>
      <c r="L7" s="101">
        <v>25.1</v>
      </c>
    </row>
    <row r="8" spans="2:12" ht="30">
      <c r="B8" s="233">
        <v>3</v>
      </c>
      <c r="C8" s="100" t="s">
        <v>160</v>
      </c>
      <c r="D8" s="100" t="s">
        <v>161</v>
      </c>
      <c r="E8" s="100" t="s">
        <v>159</v>
      </c>
      <c r="F8" s="100" t="s">
        <v>159</v>
      </c>
      <c r="G8" s="100" t="s">
        <v>159</v>
      </c>
      <c r="H8" s="100" t="s">
        <v>159</v>
      </c>
      <c r="I8" s="100" t="s">
        <v>165</v>
      </c>
      <c r="J8" s="100" t="s">
        <v>161</v>
      </c>
      <c r="K8" s="100" t="s">
        <v>163</v>
      </c>
      <c r="L8" s="101" t="s">
        <v>165</v>
      </c>
    </row>
    <row r="9" spans="2:12" ht="15.75" thickBot="1">
      <c r="B9" s="234"/>
      <c r="C9" s="102">
        <v>3.6</v>
      </c>
      <c r="D9" s="105">
        <v>3</v>
      </c>
      <c r="E9" s="102">
        <v>14.5</v>
      </c>
      <c r="F9" s="102">
        <v>6.5</v>
      </c>
      <c r="G9" s="102">
        <v>7.1</v>
      </c>
      <c r="H9" s="105">
        <v>7</v>
      </c>
      <c r="I9" s="102">
        <v>39.2</v>
      </c>
      <c r="J9" s="102">
        <v>53.8</v>
      </c>
      <c r="K9" s="102">
        <v>36.3</v>
      </c>
      <c r="L9" s="103">
        <v>20.9</v>
      </c>
    </row>
    <row r="10" spans="2:16" ht="15">
      <c r="B10" s="232" t="s">
        <v>156</v>
      </c>
      <c r="C10" s="232"/>
      <c r="D10" s="232"/>
      <c r="E10" s="232"/>
      <c r="F10" s="232"/>
      <c r="G10" s="232"/>
      <c r="H10" s="232"/>
      <c r="I10" s="232"/>
      <c r="J10" s="58"/>
      <c r="K10" s="58"/>
      <c r="L10" s="58"/>
      <c r="M10" s="58"/>
      <c r="N10" s="58"/>
      <c r="O10" s="58"/>
      <c r="P10" s="58"/>
    </row>
    <row r="11" spans="2:16" ht="15">
      <c r="B11" s="57"/>
      <c r="C11" s="6"/>
      <c r="D11" s="6"/>
      <c r="E11" s="6"/>
      <c r="F11" s="6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2:16" ht="15">
      <c r="B12" s="57"/>
      <c r="C12" s="6"/>
      <c r="D12" s="6"/>
      <c r="E12" s="6"/>
      <c r="F12" s="6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2:16" ht="15.75" thickBot="1">
      <c r="B13" s="6"/>
      <c r="C13" s="231" t="s">
        <v>167</v>
      </c>
      <c r="D13" s="231"/>
      <c r="E13" s="231"/>
      <c r="F13" s="231"/>
      <c r="G13" s="231"/>
      <c r="H13" s="231"/>
      <c r="I13" s="8"/>
      <c r="J13" s="8"/>
      <c r="K13" s="8"/>
      <c r="L13" s="8"/>
      <c r="M13" s="6"/>
      <c r="N13" s="8"/>
      <c r="O13" s="8"/>
      <c r="P13" s="8"/>
    </row>
    <row r="14" spans="2:16" ht="45.75" thickBot="1">
      <c r="B14" s="6"/>
      <c r="C14" s="109"/>
      <c r="D14" s="110" t="s">
        <v>98</v>
      </c>
      <c r="E14" s="110" t="s">
        <v>99</v>
      </c>
      <c r="F14" s="110" t="s">
        <v>100</v>
      </c>
      <c r="G14" s="110" t="s">
        <v>101</v>
      </c>
      <c r="H14" s="111" t="s">
        <v>102</v>
      </c>
      <c r="I14" s="13"/>
      <c r="J14" s="13"/>
      <c r="K14" s="13"/>
      <c r="L14" s="13"/>
      <c r="M14" s="13"/>
      <c r="N14" s="13"/>
      <c r="O14" s="6"/>
      <c r="P14" s="6"/>
    </row>
    <row r="15" spans="2:16" ht="15">
      <c r="B15" s="6"/>
      <c r="C15" s="112" t="s">
        <v>42</v>
      </c>
      <c r="D15" s="23">
        <v>49.08</v>
      </c>
      <c r="E15" s="23"/>
      <c r="F15" s="23"/>
      <c r="G15" s="23">
        <v>0.20652985773772461</v>
      </c>
      <c r="H15" s="113">
        <v>49.286529857737726</v>
      </c>
      <c r="I15" s="6"/>
      <c r="J15" s="8"/>
      <c r="K15" s="8"/>
      <c r="L15" s="8"/>
      <c r="M15" s="8"/>
      <c r="N15" s="8"/>
      <c r="O15" s="6"/>
      <c r="P15" s="9"/>
    </row>
    <row r="16" spans="2:16" ht="15">
      <c r="B16" s="6"/>
      <c r="C16" s="112" t="s">
        <v>35</v>
      </c>
      <c r="D16" s="107">
        <v>25.09</v>
      </c>
      <c r="E16" s="108"/>
      <c r="F16" s="107"/>
      <c r="G16" s="107"/>
      <c r="H16" s="113">
        <v>25.09</v>
      </c>
      <c r="I16" s="8"/>
      <c r="J16" s="8"/>
      <c r="K16" s="8"/>
      <c r="L16" s="8"/>
      <c r="M16" s="8"/>
      <c r="N16" s="8"/>
      <c r="O16" s="6"/>
      <c r="P16" s="6"/>
    </row>
    <row r="17" spans="2:16" ht="15">
      <c r="B17" s="6"/>
      <c r="C17" s="112" t="s">
        <v>41</v>
      </c>
      <c r="D17" s="27">
        <v>13.46</v>
      </c>
      <c r="E17" s="27">
        <v>3.818666310625623</v>
      </c>
      <c r="F17" s="27">
        <v>0.3136338038511348</v>
      </c>
      <c r="G17" s="27">
        <v>3.314349851003457</v>
      </c>
      <c r="H17" s="113">
        <v>20.906649965480216</v>
      </c>
      <c r="I17" s="6"/>
      <c r="J17" s="8"/>
      <c r="K17" s="8"/>
      <c r="L17" s="8"/>
      <c r="M17" s="6"/>
      <c r="N17" s="8"/>
      <c r="O17" s="6"/>
      <c r="P17" s="6"/>
    </row>
    <row r="18" spans="2:16" ht="15">
      <c r="B18" s="6"/>
      <c r="C18" s="112" t="s">
        <v>33</v>
      </c>
      <c r="D18" s="29">
        <v>16.66</v>
      </c>
      <c r="E18" s="29"/>
      <c r="F18" s="29"/>
      <c r="G18" s="29">
        <v>0.39310893121798507</v>
      </c>
      <c r="H18" s="113">
        <v>17.053108931217984</v>
      </c>
      <c r="I18" s="8"/>
      <c r="J18" s="8"/>
      <c r="K18" s="8"/>
      <c r="L18" s="8"/>
      <c r="M18" s="8"/>
      <c r="N18" s="8"/>
      <c r="O18" s="6"/>
      <c r="P18" s="6"/>
    </row>
    <row r="19" spans="2:16" ht="15">
      <c r="B19" s="6"/>
      <c r="C19" s="112" t="s">
        <v>34</v>
      </c>
      <c r="D19" s="29">
        <v>8.14</v>
      </c>
      <c r="E19" s="29"/>
      <c r="F19" s="29">
        <v>0.6714511366171976</v>
      </c>
      <c r="G19" s="29">
        <v>1.6124828143246306</v>
      </c>
      <c r="H19" s="113">
        <v>10.423933950941828</v>
      </c>
      <c r="I19" s="8"/>
      <c r="J19" s="8"/>
      <c r="K19" s="8"/>
      <c r="L19" s="8"/>
      <c r="M19" s="8"/>
      <c r="N19" s="8"/>
      <c r="O19" s="6"/>
      <c r="P19" s="6"/>
    </row>
    <row r="20" spans="2:16" ht="15">
      <c r="B20" s="6"/>
      <c r="C20" s="112" t="s">
        <v>36</v>
      </c>
      <c r="D20" s="29">
        <v>4.54</v>
      </c>
      <c r="E20" s="29">
        <v>4.78943313494139</v>
      </c>
      <c r="F20" s="119">
        <v>0.036425264809729296</v>
      </c>
      <c r="G20" s="29">
        <v>0.6109153191881894</v>
      </c>
      <c r="H20" s="113">
        <v>9.976773718939308</v>
      </c>
      <c r="I20" s="8"/>
      <c r="J20" s="8"/>
      <c r="K20" s="8"/>
      <c r="L20" s="8"/>
      <c r="M20" s="8"/>
      <c r="N20" s="8"/>
      <c r="O20" s="6"/>
      <c r="P20" s="6"/>
    </row>
    <row r="21" spans="2:16" ht="15">
      <c r="B21" s="6"/>
      <c r="C21" s="112" t="s">
        <v>40</v>
      </c>
      <c r="D21" s="29">
        <v>3.78</v>
      </c>
      <c r="E21" s="29">
        <v>0.6808380582182164</v>
      </c>
      <c r="F21" s="29">
        <v>2.712884665210935</v>
      </c>
      <c r="G21" s="29">
        <v>2.3240557055396867</v>
      </c>
      <c r="H21" s="113">
        <v>9.497778428968838</v>
      </c>
      <c r="I21" s="8"/>
      <c r="J21" s="8"/>
      <c r="K21" s="8"/>
      <c r="L21" s="8"/>
      <c r="M21" s="8"/>
      <c r="N21" s="8"/>
      <c r="O21" s="6"/>
      <c r="P21" s="6"/>
    </row>
    <row r="22" spans="2:16" ht="15">
      <c r="B22" s="6"/>
      <c r="C22" s="112" t="s">
        <v>38</v>
      </c>
      <c r="D22" s="29">
        <v>2.22</v>
      </c>
      <c r="E22" s="29">
        <v>1.0763612348384324</v>
      </c>
      <c r="F22" s="29">
        <v>2.2719430298151377</v>
      </c>
      <c r="G22" s="29">
        <v>2.6394515818881206</v>
      </c>
      <c r="H22" s="113">
        <v>8.20775584654169</v>
      </c>
      <c r="I22" s="8"/>
      <c r="J22" s="8"/>
      <c r="K22" s="8"/>
      <c r="L22" s="8"/>
      <c r="M22" s="8"/>
      <c r="N22" s="8"/>
      <c r="O22" s="6"/>
      <c r="P22" s="6"/>
    </row>
    <row r="23" spans="2:16" ht="15">
      <c r="B23" s="6"/>
      <c r="C23" s="112" t="s">
        <v>37</v>
      </c>
      <c r="D23" s="29">
        <v>7.14</v>
      </c>
      <c r="E23" s="29"/>
      <c r="F23" s="29">
        <v>0.38999159461499444</v>
      </c>
      <c r="G23" s="29">
        <v>0.0895960806822634</v>
      </c>
      <c r="H23" s="113">
        <v>7.619587675297258</v>
      </c>
      <c r="I23" s="8"/>
      <c r="J23" s="8"/>
      <c r="K23" s="8"/>
      <c r="L23" s="8"/>
      <c r="M23" s="8"/>
      <c r="N23" s="8"/>
      <c r="O23" s="6"/>
      <c r="P23" s="6"/>
    </row>
    <row r="24" spans="2:16" ht="15">
      <c r="B24" s="6"/>
      <c r="C24" s="112" t="s">
        <v>39</v>
      </c>
      <c r="D24" s="29">
        <v>2.68</v>
      </c>
      <c r="E24" s="29">
        <v>2.148605890093433</v>
      </c>
      <c r="F24" s="29">
        <v>0.5936533856319202</v>
      </c>
      <c r="G24" s="29">
        <v>1.880742174711726</v>
      </c>
      <c r="H24" s="113">
        <v>7.303001450437079</v>
      </c>
      <c r="I24" s="8"/>
      <c r="J24" s="8"/>
      <c r="K24" s="8"/>
      <c r="L24" s="8"/>
      <c r="M24" s="8"/>
      <c r="N24" s="8"/>
      <c r="O24" s="6"/>
      <c r="P24" s="6"/>
    </row>
    <row r="25" spans="2:16" ht="15">
      <c r="B25" s="6"/>
      <c r="C25" s="114" t="s">
        <v>95</v>
      </c>
      <c r="D25" s="29">
        <v>11.409999999999997</v>
      </c>
      <c r="E25" s="29">
        <v>12.576095371282905</v>
      </c>
      <c r="F25" s="29">
        <v>5.663306925484464</v>
      </c>
      <c r="G25" s="29">
        <v>5.648557683706217</v>
      </c>
      <c r="H25" s="120">
        <v>35.29795998047358</v>
      </c>
      <c r="I25" s="8"/>
      <c r="J25" s="8"/>
      <c r="K25" s="8"/>
      <c r="L25" s="8"/>
      <c r="M25" s="8"/>
      <c r="N25" s="8"/>
      <c r="O25" s="8"/>
      <c r="P25" s="8"/>
    </row>
    <row r="26" spans="2:16" ht="15.75" thickBot="1">
      <c r="B26" s="6"/>
      <c r="C26" s="115" t="s">
        <v>21</v>
      </c>
      <c r="D26" s="116">
        <v>144.2</v>
      </c>
      <c r="E26" s="117"/>
      <c r="F26" s="117">
        <v>12.653289806035513</v>
      </c>
      <c r="G26" s="117">
        <v>18.71979</v>
      </c>
      <c r="H26" s="118">
        <v>175.5730798060355</v>
      </c>
      <c r="I26" s="8"/>
      <c r="J26" s="8"/>
      <c r="K26" s="8"/>
      <c r="L26" s="8"/>
      <c r="M26" s="8"/>
      <c r="N26" s="8"/>
      <c r="O26" s="8"/>
      <c r="P26" s="8"/>
    </row>
    <row r="27" spans="2:16" ht="15">
      <c r="B27" s="6"/>
      <c r="C27" s="225" t="s">
        <v>168</v>
      </c>
      <c r="D27" s="225"/>
      <c r="E27" s="225"/>
      <c r="F27" s="225"/>
      <c r="G27" s="225"/>
      <c r="H27" s="225"/>
      <c r="I27" s="225"/>
      <c r="J27" s="8"/>
      <c r="K27" s="8"/>
      <c r="L27" s="8"/>
      <c r="M27" s="8"/>
      <c r="N27" s="8"/>
      <c r="O27" s="8"/>
      <c r="P27" s="8"/>
    </row>
    <row r="30" spans="3:10" ht="15.75" thickBot="1">
      <c r="C30" s="226" t="s">
        <v>169</v>
      </c>
      <c r="D30" s="226"/>
      <c r="E30" s="226"/>
      <c r="F30" s="226"/>
      <c r="G30" s="226"/>
      <c r="H30" s="226"/>
      <c r="I30" s="226"/>
      <c r="J30" s="17"/>
    </row>
    <row r="31" spans="3:10" ht="15.75" thickBot="1">
      <c r="C31" s="121">
        <v>2005</v>
      </c>
      <c r="D31" s="135" t="s">
        <v>43</v>
      </c>
      <c r="E31" s="135">
        <v>2006</v>
      </c>
      <c r="F31" s="135" t="s">
        <v>43</v>
      </c>
      <c r="G31" s="136">
        <v>2007</v>
      </c>
      <c r="H31" s="135" t="s">
        <v>43</v>
      </c>
      <c r="I31" s="135">
        <v>2008</v>
      </c>
      <c r="J31" s="122" t="s">
        <v>43</v>
      </c>
    </row>
    <row r="32" spans="3:10" ht="39" customHeight="1">
      <c r="C32" s="65" t="s">
        <v>48</v>
      </c>
      <c r="D32" s="123">
        <v>22.441265169971008</v>
      </c>
      <c r="E32" s="124" t="s">
        <v>74</v>
      </c>
      <c r="F32" s="123">
        <v>106.712570922266</v>
      </c>
      <c r="G32" s="68" t="s">
        <v>75</v>
      </c>
      <c r="H32" s="125">
        <v>53.3478101367544</v>
      </c>
      <c r="I32" s="126" t="s">
        <v>50</v>
      </c>
      <c r="J32" s="66">
        <v>19.6737570040283</v>
      </c>
    </row>
    <row r="33" spans="3:10" ht="25.5">
      <c r="C33" s="65" t="s">
        <v>52</v>
      </c>
      <c r="D33" s="123">
        <v>11.564622517973417</v>
      </c>
      <c r="E33" s="126" t="s">
        <v>48</v>
      </c>
      <c r="F33" s="123">
        <v>41.79545496073449</v>
      </c>
      <c r="G33" s="68" t="s">
        <v>74</v>
      </c>
      <c r="H33" s="125">
        <v>51.068073435481</v>
      </c>
      <c r="I33" s="126" t="s">
        <v>48</v>
      </c>
      <c r="J33" s="66">
        <v>20.468828918820336</v>
      </c>
    </row>
    <row r="34" spans="3:10" ht="15">
      <c r="C34" s="65" t="s">
        <v>47</v>
      </c>
      <c r="D34" s="123">
        <v>9.506636579151376</v>
      </c>
      <c r="E34" s="126" t="s">
        <v>51</v>
      </c>
      <c r="F34" s="123">
        <v>13.01749918517865</v>
      </c>
      <c r="G34" s="68" t="s">
        <v>47</v>
      </c>
      <c r="H34" s="125">
        <v>11.86465386878909</v>
      </c>
      <c r="I34" s="127" t="s">
        <v>47</v>
      </c>
      <c r="J34" s="71">
        <v>14.077710478783086</v>
      </c>
    </row>
    <row r="35" spans="3:10" ht="25.5">
      <c r="C35" s="72" t="s">
        <v>76</v>
      </c>
      <c r="D35" s="123">
        <v>2.55566087910429</v>
      </c>
      <c r="E35" s="126" t="s">
        <v>52</v>
      </c>
      <c r="F35" s="123">
        <v>12.58987168376855</v>
      </c>
      <c r="G35" s="124" t="s">
        <v>77</v>
      </c>
      <c r="H35" s="125">
        <v>7.47232833965845</v>
      </c>
      <c r="I35" s="127" t="s">
        <v>52</v>
      </c>
      <c r="J35" s="71">
        <v>9.42591636207937</v>
      </c>
    </row>
    <row r="36" spans="3:10" ht="51">
      <c r="C36" s="65" t="s">
        <v>78</v>
      </c>
      <c r="D36" s="123">
        <v>2.35249706227771</v>
      </c>
      <c r="E36" s="126" t="s">
        <v>50</v>
      </c>
      <c r="F36" s="123">
        <v>9.76136120342087</v>
      </c>
      <c r="G36" s="124" t="s">
        <v>79</v>
      </c>
      <c r="H36" s="125">
        <v>7.04694371368868</v>
      </c>
      <c r="I36" s="124" t="s">
        <v>80</v>
      </c>
      <c r="J36" s="66">
        <v>5.79438228695494</v>
      </c>
    </row>
    <row r="37" spans="3:10" ht="15">
      <c r="C37" s="65" t="s">
        <v>81</v>
      </c>
      <c r="D37" s="123">
        <v>2.30135582179341</v>
      </c>
      <c r="E37" s="126" t="s">
        <v>47</v>
      </c>
      <c r="F37" s="123">
        <v>7.99354788656971</v>
      </c>
      <c r="G37" s="124" t="s">
        <v>48</v>
      </c>
      <c r="H37" s="125">
        <v>5.802956957844749</v>
      </c>
      <c r="I37" s="126" t="s">
        <v>51</v>
      </c>
      <c r="J37" s="66">
        <v>5.471355831797957</v>
      </c>
    </row>
    <row r="38" spans="3:10" ht="30">
      <c r="C38" s="65" t="s">
        <v>54</v>
      </c>
      <c r="D38" s="123">
        <v>2.146958595277991</v>
      </c>
      <c r="E38" s="128" t="s">
        <v>53</v>
      </c>
      <c r="F38" s="129">
        <v>5.744107557941862</v>
      </c>
      <c r="G38" s="124" t="s">
        <v>55</v>
      </c>
      <c r="H38" s="125">
        <v>4.833574126026665</v>
      </c>
      <c r="I38" s="126" t="s">
        <v>56</v>
      </c>
      <c r="J38" s="66">
        <v>4.06391338208567</v>
      </c>
    </row>
    <row r="39" spans="3:10" ht="51">
      <c r="C39" s="72" t="s">
        <v>82</v>
      </c>
      <c r="D39" s="123">
        <v>2.066106115565634</v>
      </c>
      <c r="E39" s="130" t="s">
        <v>56</v>
      </c>
      <c r="F39" s="129">
        <v>5.30709577313943</v>
      </c>
      <c r="G39" s="124" t="s">
        <v>83</v>
      </c>
      <c r="H39" s="125">
        <v>4.41361606594169</v>
      </c>
      <c r="I39" s="124" t="s">
        <v>84</v>
      </c>
      <c r="J39" s="66">
        <v>2.3271931424402674</v>
      </c>
    </row>
    <row r="40" spans="3:10" ht="15">
      <c r="C40" s="65" t="s">
        <v>56</v>
      </c>
      <c r="D40" s="123">
        <v>1.595726747013263</v>
      </c>
      <c r="E40" s="126" t="s">
        <v>54</v>
      </c>
      <c r="F40" s="123">
        <v>3.2568816096113977</v>
      </c>
      <c r="G40" s="124" t="s">
        <v>85</v>
      </c>
      <c r="H40" s="125">
        <v>3.9127816544687</v>
      </c>
      <c r="I40" s="126" t="s">
        <v>55</v>
      </c>
      <c r="J40" s="66">
        <v>2.015276087860761</v>
      </c>
    </row>
    <row r="41" spans="3:10" ht="26.25" thickBot="1">
      <c r="C41" s="79" t="s">
        <v>86</v>
      </c>
      <c r="D41" s="131">
        <v>1.534237214528941</v>
      </c>
      <c r="E41" s="132" t="s">
        <v>87</v>
      </c>
      <c r="F41" s="131">
        <v>3.14058866417432</v>
      </c>
      <c r="G41" s="82" t="s">
        <v>88</v>
      </c>
      <c r="H41" s="133">
        <v>2.7290553744397803</v>
      </c>
      <c r="I41" s="134" t="s">
        <v>89</v>
      </c>
      <c r="J41" s="80">
        <v>1.9638079224801244</v>
      </c>
    </row>
    <row r="42" spans="3:9" ht="15">
      <c r="C42" s="227" t="s">
        <v>168</v>
      </c>
      <c r="D42" s="227"/>
      <c r="E42" s="227"/>
      <c r="F42" s="227"/>
      <c r="G42" s="227"/>
      <c r="H42" s="227"/>
      <c r="I42" s="227"/>
    </row>
    <row r="45" spans="3:9" ht="15" customHeight="1" thickBot="1">
      <c r="C45" s="228" t="s">
        <v>173</v>
      </c>
      <c r="D45" s="228"/>
      <c r="E45" s="228"/>
      <c r="F45" s="228"/>
      <c r="G45" s="228"/>
      <c r="H45" s="228"/>
      <c r="I45" s="228"/>
    </row>
    <row r="46" spans="3:7" ht="51.75" thickBot="1">
      <c r="C46" s="137" t="s">
        <v>150</v>
      </c>
      <c r="D46" s="138" t="s">
        <v>172</v>
      </c>
      <c r="E46" s="138" t="s">
        <v>171</v>
      </c>
      <c r="F46" s="139" t="s">
        <v>153</v>
      </c>
      <c r="G46" s="140" t="s">
        <v>170</v>
      </c>
    </row>
    <row r="47" spans="3:7" ht="25.5">
      <c r="C47" s="141" t="s">
        <v>90</v>
      </c>
      <c r="D47" s="142">
        <v>561.321321</v>
      </c>
      <c r="E47" s="142">
        <v>367.68984</v>
      </c>
      <c r="F47" s="143">
        <f>E47/D47</f>
        <v>0.6550434238716544</v>
      </c>
      <c r="G47" s="144">
        <v>1165.554818</v>
      </c>
    </row>
    <row r="48" spans="3:7" ht="39">
      <c r="C48" s="145" t="s">
        <v>70</v>
      </c>
      <c r="D48" s="146">
        <v>42.922297</v>
      </c>
      <c r="E48" s="147">
        <v>20.902008</v>
      </c>
      <c r="F48" s="148">
        <f>E48/D48</f>
        <v>0.48697319251110904</v>
      </c>
      <c r="G48" s="149">
        <f>SUM(E48:F48)</f>
        <v>21.388981192511107</v>
      </c>
    </row>
    <row r="49" spans="3:7" ht="39">
      <c r="C49" s="145" t="s">
        <v>71</v>
      </c>
      <c r="D49" s="146">
        <v>680.070527</v>
      </c>
      <c r="E49" s="147">
        <v>540.374624</v>
      </c>
      <c r="F49" s="148">
        <f>E49/D49</f>
        <v>0.794586153268189</v>
      </c>
      <c r="G49" s="149">
        <f>SUM(E49:F49)</f>
        <v>541.1692101532682</v>
      </c>
    </row>
    <row r="50" spans="3:7" ht="52.5" thickBot="1">
      <c r="C50" s="150" t="s">
        <v>92</v>
      </c>
      <c r="D50" s="151">
        <v>1900</v>
      </c>
      <c r="E50" s="152">
        <v>760</v>
      </c>
      <c r="F50" s="153">
        <f>E50/D50</f>
        <v>0.4</v>
      </c>
      <c r="G50" s="154">
        <v>1674.182337</v>
      </c>
    </row>
    <row r="51" spans="3:6" ht="15">
      <c r="C51" s="229" t="s">
        <v>174</v>
      </c>
      <c r="D51" s="229"/>
      <c r="E51" s="229"/>
      <c r="F51" s="229"/>
    </row>
  </sheetData>
  <sheetProtection/>
  <mergeCells count="11">
    <mergeCell ref="B4:B5"/>
    <mergeCell ref="C27:I27"/>
    <mergeCell ref="C30:I30"/>
    <mergeCell ref="C42:I42"/>
    <mergeCell ref="C45:I45"/>
    <mergeCell ref="C51:F51"/>
    <mergeCell ref="B2:J2"/>
    <mergeCell ref="C13:H13"/>
    <mergeCell ref="B10:I10"/>
    <mergeCell ref="B8:B9"/>
    <mergeCell ref="B6:B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6" sqref="A26:F28"/>
    </sheetView>
  </sheetViews>
  <sheetFormatPr defaultColWidth="9.140625" defaultRowHeight="15"/>
  <cols>
    <col min="1" max="1" width="38.57421875" style="0" customWidth="1"/>
    <col min="2" max="16" width="9.28125" style="0" bestFit="1" customWidth="1"/>
    <col min="17" max="17" width="9.57421875" style="0" bestFit="1" customWidth="1"/>
  </cols>
  <sheetData>
    <row r="1" spans="1:17" ht="15">
      <c r="A1" s="157"/>
      <c r="B1" s="161" t="s">
        <v>1</v>
      </c>
      <c r="C1" s="161" t="s">
        <v>2</v>
      </c>
      <c r="D1" s="161" t="s">
        <v>3</v>
      </c>
      <c r="E1" s="161" t="s">
        <v>4</v>
      </c>
      <c r="F1" s="161" t="s">
        <v>5</v>
      </c>
      <c r="G1" s="161" t="s">
        <v>6</v>
      </c>
      <c r="H1" s="161" t="s">
        <v>7</v>
      </c>
      <c r="I1" s="161" t="s">
        <v>8</v>
      </c>
      <c r="J1" s="161" t="s">
        <v>9</v>
      </c>
      <c r="K1" s="161" t="s">
        <v>10</v>
      </c>
      <c r="L1" s="162" t="s">
        <v>11</v>
      </c>
      <c r="M1" s="161">
        <v>2006</v>
      </c>
      <c r="N1" s="161">
        <v>2007</v>
      </c>
      <c r="O1" s="161">
        <v>2008</v>
      </c>
      <c r="P1" s="161">
        <v>2009</v>
      </c>
      <c r="Q1" s="163">
        <v>2010</v>
      </c>
    </row>
    <row r="2" spans="1:17" ht="15.75" thickBot="1">
      <c r="A2" s="158" t="s">
        <v>12</v>
      </c>
      <c r="B2" s="159">
        <v>31.198410805790292</v>
      </c>
      <c r="C2" s="159">
        <v>26.226508973739</v>
      </c>
      <c r="D2" s="159">
        <v>41.30921970028966</v>
      </c>
      <c r="E2" s="159">
        <v>34.14617944159443</v>
      </c>
      <c r="F2" s="159">
        <v>36.58591695185869</v>
      </c>
      <c r="G2" s="159">
        <v>35.237187475255254</v>
      </c>
      <c r="H2" s="159">
        <v>81.12669003475457</v>
      </c>
      <c r="I2" s="159">
        <v>69.12742699653944</v>
      </c>
      <c r="J2" s="159">
        <v>67.6594745540183</v>
      </c>
      <c r="K2" s="159">
        <v>56.51370178611288</v>
      </c>
      <c r="L2" s="159">
        <v>576.4624138708806</v>
      </c>
      <c r="M2" s="159">
        <v>465.035815601239</v>
      </c>
      <c r="N2" s="159">
        <v>247.71324313534424</v>
      </c>
      <c r="O2" s="159">
        <v>178.2730798060355</v>
      </c>
      <c r="P2" s="159">
        <v>676.9</v>
      </c>
      <c r="Q2" s="160">
        <v>1844.7889749999995</v>
      </c>
    </row>
    <row r="4" spans="1:2" ht="15">
      <c r="A4" s="236" t="s">
        <v>179</v>
      </c>
      <c r="B4" s="237"/>
    </row>
    <row r="22" spans="1:10" ht="15">
      <c r="A22" s="236" t="s">
        <v>180</v>
      </c>
      <c r="B22" s="236"/>
      <c r="C22" s="236"/>
      <c r="D22" s="236"/>
      <c r="E22" s="236"/>
      <c r="F22" s="236"/>
      <c r="G22" s="236"/>
      <c r="H22" s="236"/>
      <c r="I22" s="238"/>
      <c r="J22" s="238"/>
    </row>
    <row r="25" ht="15.75" thickBot="1"/>
    <row r="26" spans="1:6" ht="63">
      <c r="A26" s="164" t="s">
        <v>25</v>
      </c>
      <c r="B26" s="165" t="s">
        <v>26</v>
      </c>
      <c r="C26" s="165" t="s">
        <v>27</v>
      </c>
      <c r="D26" s="165" t="s">
        <v>28</v>
      </c>
      <c r="E26" s="165" t="s">
        <v>29</v>
      </c>
      <c r="F26" s="166" t="s">
        <v>30</v>
      </c>
    </row>
    <row r="27" spans="1:6" ht="15.75" thickBot="1">
      <c r="A27" s="167" t="s">
        <v>97</v>
      </c>
      <c r="B27" s="168" t="s">
        <v>97</v>
      </c>
      <c r="C27" s="168" t="s">
        <v>31</v>
      </c>
      <c r="D27" s="168" t="s">
        <v>97</v>
      </c>
      <c r="E27" s="168" t="s">
        <v>32</v>
      </c>
      <c r="F27" s="169" t="s">
        <v>32</v>
      </c>
    </row>
    <row r="28" spans="1:6" ht="15.75" thickBot="1">
      <c r="A28" s="170">
        <v>1.94661526913345</v>
      </c>
      <c r="B28" s="171">
        <v>21.41074</v>
      </c>
      <c r="C28" s="171">
        <v>178.2730798060355</v>
      </c>
      <c r="D28" s="171">
        <v>1.53484</v>
      </c>
      <c r="E28" s="171">
        <v>1.0659524153838158</v>
      </c>
      <c r="F28" s="172">
        <v>9.177304879725908</v>
      </c>
    </row>
  </sheetData>
  <sheetProtection/>
  <mergeCells count="2">
    <mergeCell ref="A4:B4"/>
    <mergeCell ref="A22:J22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2.7109375" style="6" customWidth="1"/>
    <col min="2" max="2" width="15.140625" style="6" customWidth="1"/>
    <col min="3" max="3" width="13.7109375" style="6" customWidth="1"/>
    <col min="4" max="4" width="18.28125" style="6" bestFit="1" customWidth="1"/>
    <col min="5" max="5" width="17.00390625" style="6" bestFit="1" customWidth="1"/>
    <col min="6" max="7" width="18.28125" style="6" bestFit="1" customWidth="1"/>
    <col min="8" max="8" width="19.7109375" style="6" customWidth="1"/>
    <col min="9" max="10" width="15.140625" style="6" bestFit="1" customWidth="1"/>
    <col min="11" max="11" width="14.7109375" style="6" bestFit="1" customWidth="1"/>
    <col min="12" max="12" width="18.28125" style="6" bestFit="1" customWidth="1"/>
    <col min="13" max="13" width="19.28125" style="6" bestFit="1" customWidth="1"/>
    <col min="14" max="14" width="17.00390625" style="6" bestFit="1" customWidth="1"/>
    <col min="15" max="15" width="18.8515625" style="6" customWidth="1"/>
    <col min="16" max="30" width="9.140625" style="6" customWidth="1"/>
    <col min="31" max="16384" width="9.140625" style="6" customWidth="1"/>
  </cols>
  <sheetData>
    <row r="1" spans="1:9" ht="15">
      <c r="A1" s="241" t="s">
        <v>146</v>
      </c>
      <c r="B1" s="241"/>
      <c r="C1" s="241"/>
      <c r="D1" s="241"/>
      <c r="E1" s="241"/>
      <c r="F1" s="241"/>
      <c r="G1" s="241"/>
      <c r="H1" s="241"/>
      <c r="I1" s="241"/>
    </row>
    <row r="2" spans="1:15" ht="45">
      <c r="A2" s="56" t="s">
        <v>103</v>
      </c>
      <c r="B2" s="55">
        <v>1995</v>
      </c>
      <c r="C2" s="55">
        <v>1996</v>
      </c>
      <c r="D2" s="55">
        <v>1997</v>
      </c>
      <c r="E2" s="55">
        <v>1998</v>
      </c>
      <c r="F2" s="55">
        <v>1999</v>
      </c>
      <c r="G2" s="55">
        <v>2000</v>
      </c>
      <c r="H2" s="55">
        <v>2001</v>
      </c>
      <c r="I2" s="55">
        <v>2002</v>
      </c>
      <c r="J2" s="55">
        <v>2003</v>
      </c>
      <c r="K2" s="55">
        <v>2004</v>
      </c>
      <c r="L2" s="55">
        <v>2005</v>
      </c>
      <c r="M2" s="55">
        <v>2006</v>
      </c>
      <c r="N2" s="55">
        <v>2007</v>
      </c>
      <c r="O2" s="55">
        <v>2008</v>
      </c>
    </row>
    <row r="3" spans="1:15" ht="15">
      <c r="A3" s="57">
        <v>1</v>
      </c>
      <c r="B3" s="6" t="s">
        <v>104</v>
      </c>
      <c r="C3" s="6" t="s">
        <v>107</v>
      </c>
      <c r="D3" s="6" t="s">
        <v>110</v>
      </c>
      <c r="E3" s="6" t="s">
        <v>115</v>
      </c>
      <c r="F3" s="58" t="s">
        <v>116</v>
      </c>
      <c r="G3" s="58" t="s">
        <v>119</v>
      </c>
      <c r="H3" s="58" t="s">
        <v>122</v>
      </c>
      <c r="I3" s="58" t="s">
        <v>125</v>
      </c>
      <c r="J3" s="58" t="s">
        <v>128</v>
      </c>
      <c r="K3" s="58" t="s">
        <v>130</v>
      </c>
      <c r="L3" s="58" t="s">
        <v>133</v>
      </c>
      <c r="M3" s="58" t="s">
        <v>141</v>
      </c>
      <c r="N3" s="58" t="s">
        <v>140</v>
      </c>
      <c r="O3" s="58" t="s">
        <v>143</v>
      </c>
    </row>
    <row r="4" spans="1:15" ht="15">
      <c r="A4" s="57">
        <v>2</v>
      </c>
      <c r="B4" s="6" t="s">
        <v>105</v>
      </c>
      <c r="C4" s="6" t="s">
        <v>108</v>
      </c>
      <c r="D4" s="6" t="s">
        <v>111</v>
      </c>
      <c r="E4" s="6" t="s">
        <v>113</v>
      </c>
      <c r="F4" s="58" t="s">
        <v>117</v>
      </c>
      <c r="G4" s="58" t="s">
        <v>120</v>
      </c>
      <c r="H4" s="58" t="s">
        <v>123</v>
      </c>
      <c r="I4" s="58" t="s">
        <v>126</v>
      </c>
      <c r="J4" s="58" t="s">
        <v>105</v>
      </c>
      <c r="K4" s="58" t="s">
        <v>131</v>
      </c>
      <c r="L4" s="58" t="s">
        <v>134</v>
      </c>
      <c r="M4" s="58" t="s">
        <v>136</v>
      </c>
      <c r="N4" s="58" t="s">
        <v>138</v>
      </c>
      <c r="O4" s="58" t="s">
        <v>142</v>
      </c>
    </row>
    <row r="5" spans="1:16" ht="15" customHeight="1">
      <c r="A5" s="57">
        <v>3</v>
      </c>
      <c r="B5" s="6" t="s">
        <v>106</v>
      </c>
      <c r="C5" s="6" t="s">
        <v>109</v>
      </c>
      <c r="D5" s="6" t="s">
        <v>112</v>
      </c>
      <c r="E5" s="6" t="s">
        <v>114</v>
      </c>
      <c r="F5" s="58" t="s">
        <v>118</v>
      </c>
      <c r="G5" s="58" t="s">
        <v>121</v>
      </c>
      <c r="H5" s="58" t="s">
        <v>124</v>
      </c>
      <c r="I5" s="58" t="s">
        <v>127</v>
      </c>
      <c r="J5" s="58" t="s">
        <v>129</v>
      </c>
      <c r="K5" s="58" t="s">
        <v>132</v>
      </c>
      <c r="L5" s="58" t="s">
        <v>135</v>
      </c>
      <c r="M5" s="58" t="s">
        <v>137</v>
      </c>
      <c r="N5" s="58" t="s">
        <v>139</v>
      </c>
      <c r="O5" s="58" t="s">
        <v>144</v>
      </c>
      <c r="P5" s="13"/>
    </row>
    <row r="6" spans="1:16" ht="15" customHeight="1">
      <c r="A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13"/>
    </row>
    <row r="7" spans="2:16" ht="15" customHeight="1">
      <c r="B7" s="240" t="s">
        <v>145</v>
      </c>
      <c r="C7" s="240"/>
      <c r="D7" s="240"/>
      <c r="E7" s="240"/>
      <c r="F7" s="240"/>
      <c r="G7" s="240"/>
      <c r="H7" s="8"/>
      <c r="I7" s="8"/>
      <c r="J7" s="8"/>
      <c r="K7" s="8"/>
      <c r="M7" s="8"/>
      <c r="N7" s="8"/>
      <c r="O7" s="8"/>
      <c r="P7" s="8"/>
    </row>
    <row r="8" spans="2:13" ht="32.25" customHeight="1">
      <c r="B8" s="52"/>
      <c r="C8" s="53" t="s">
        <v>98</v>
      </c>
      <c r="D8" s="53" t="s">
        <v>99</v>
      </c>
      <c r="E8" s="53" t="s">
        <v>100</v>
      </c>
      <c r="F8" s="53" t="s">
        <v>101</v>
      </c>
      <c r="G8" s="53" t="s">
        <v>102</v>
      </c>
      <c r="H8" s="13"/>
      <c r="I8" s="13"/>
      <c r="J8" s="13"/>
      <c r="K8" s="13"/>
      <c r="L8" s="13"/>
      <c r="M8" s="13"/>
    </row>
    <row r="9" spans="2:15" ht="15" customHeight="1">
      <c r="B9" s="7" t="s">
        <v>42</v>
      </c>
      <c r="C9" s="23">
        <v>49.08</v>
      </c>
      <c r="D9" s="24">
        <v>0</v>
      </c>
      <c r="E9" s="23">
        <v>0</v>
      </c>
      <c r="F9" s="23">
        <v>0.20652985773772461</v>
      </c>
      <c r="G9" s="11">
        <v>49.286529857737726</v>
      </c>
      <c r="I9" s="8"/>
      <c r="J9" s="8"/>
      <c r="K9" s="8"/>
      <c r="L9" s="8"/>
      <c r="M9" s="8"/>
      <c r="O9" s="9"/>
    </row>
    <row r="10" spans="2:13" ht="15" customHeight="1">
      <c r="B10" s="7" t="s">
        <v>35</v>
      </c>
      <c r="C10" s="25">
        <v>25.09</v>
      </c>
      <c r="D10" s="26"/>
      <c r="E10" s="25">
        <v>0</v>
      </c>
      <c r="F10" s="25"/>
      <c r="G10" s="37">
        <v>25.09</v>
      </c>
      <c r="H10" s="8"/>
      <c r="I10" s="8"/>
      <c r="J10" s="8"/>
      <c r="K10" s="8"/>
      <c r="L10" s="8"/>
      <c r="M10" s="8"/>
    </row>
    <row r="11" spans="2:13" ht="15" customHeight="1">
      <c r="B11" s="7" t="s">
        <v>41</v>
      </c>
      <c r="C11" s="27">
        <v>13.46</v>
      </c>
      <c r="D11" s="28">
        <v>3.818666310625623</v>
      </c>
      <c r="E11" s="27">
        <v>0.3136338038511348</v>
      </c>
      <c r="F11" s="27">
        <v>3.314349851003457</v>
      </c>
      <c r="G11" s="11">
        <v>20.906649965480216</v>
      </c>
      <c r="I11" s="8"/>
      <c r="J11" s="8"/>
      <c r="K11" s="8"/>
      <c r="M11" s="8"/>
    </row>
    <row r="12" spans="2:13" ht="15" customHeight="1">
      <c r="B12" s="7" t="s">
        <v>33</v>
      </c>
      <c r="C12" s="29">
        <v>16.66</v>
      </c>
      <c r="D12" s="30">
        <v>0</v>
      </c>
      <c r="E12" s="29">
        <v>0</v>
      </c>
      <c r="F12" s="29">
        <v>0.39310893121798507</v>
      </c>
      <c r="G12" s="11">
        <v>17.053108931217984</v>
      </c>
      <c r="H12" s="8"/>
      <c r="I12" s="8"/>
      <c r="J12" s="8"/>
      <c r="K12" s="8"/>
      <c r="L12" s="8"/>
      <c r="M12" s="8"/>
    </row>
    <row r="13" spans="2:13" ht="15" customHeight="1">
      <c r="B13" s="7" t="s">
        <v>34</v>
      </c>
      <c r="C13" s="29">
        <v>8.14</v>
      </c>
      <c r="D13" s="30">
        <v>0</v>
      </c>
      <c r="E13" s="29">
        <v>0.6714511366171976</v>
      </c>
      <c r="F13" s="29">
        <v>1.6124828143246306</v>
      </c>
      <c r="G13" s="11">
        <v>10.423933950941828</v>
      </c>
      <c r="H13" s="8"/>
      <c r="I13" s="8"/>
      <c r="J13" s="8"/>
      <c r="K13" s="8"/>
      <c r="L13" s="8"/>
      <c r="M13" s="8"/>
    </row>
    <row r="14" spans="2:13" ht="15" customHeight="1">
      <c r="B14" s="7" t="s">
        <v>36</v>
      </c>
      <c r="C14" s="29">
        <v>4.54</v>
      </c>
      <c r="D14" s="30">
        <v>4.78943313494139</v>
      </c>
      <c r="E14" s="29">
        <v>0.036425264809729296</v>
      </c>
      <c r="F14" s="29">
        <v>0.6109153191881894</v>
      </c>
      <c r="G14" s="11">
        <v>9.976773718939308</v>
      </c>
      <c r="H14" s="8"/>
      <c r="I14" s="8"/>
      <c r="J14" s="8"/>
      <c r="K14" s="8"/>
      <c r="L14" s="8"/>
      <c r="M14" s="8"/>
    </row>
    <row r="15" spans="2:13" ht="15" customHeight="1">
      <c r="B15" s="7" t="s">
        <v>40</v>
      </c>
      <c r="C15" s="29">
        <v>3.78</v>
      </c>
      <c r="D15" s="30">
        <v>0.6808380582182164</v>
      </c>
      <c r="E15" s="29">
        <v>2.712884665210935</v>
      </c>
      <c r="F15" s="29">
        <v>2.3240557055396867</v>
      </c>
      <c r="G15" s="11">
        <v>9.497778428968838</v>
      </c>
      <c r="H15" s="8"/>
      <c r="I15" s="8"/>
      <c r="J15" s="8"/>
      <c r="K15" s="8"/>
      <c r="L15" s="8"/>
      <c r="M15" s="8"/>
    </row>
    <row r="16" spans="2:13" ht="15" customHeight="1">
      <c r="B16" s="7" t="s">
        <v>38</v>
      </c>
      <c r="C16" s="29">
        <v>2.22</v>
      </c>
      <c r="D16" s="30">
        <v>1.0763612348384324</v>
      </c>
      <c r="E16" s="29">
        <v>2.2719430298151377</v>
      </c>
      <c r="F16" s="29">
        <v>2.6394515818881206</v>
      </c>
      <c r="G16" s="11">
        <v>8.20775584654169</v>
      </c>
      <c r="H16" s="8"/>
      <c r="I16" s="8"/>
      <c r="J16" s="8"/>
      <c r="K16" s="8"/>
      <c r="L16" s="8"/>
      <c r="M16" s="8"/>
    </row>
    <row r="17" spans="2:13" ht="15" customHeight="1">
      <c r="B17" s="7" t="s">
        <v>37</v>
      </c>
      <c r="C17" s="29">
        <v>7.14</v>
      </c>
      <c r="D17" s="30">
        <v>0</v>
      </c>
      <c r="E17" s="29">
        <v>0.38999159461499444</v>
      </c>
      <c r="F17" s="29">
        <v>0.0895960806822634</v>
      </c>
      <c r="G17" s="11">
        <v>7.619587675297258</v>
      </c>
      <c r="H17" s="8"/>
      <c r="I17" s="8"/>
      <c r="J17" s="8"/>
      <c r="K17" s="8"/>
      <c r="L17" s="8"/>
      <c r="M17" s="8"/>
    </row>
    <row r="18" spans="2:13" ht="15" customHeight="1">
      <c r="B18" s="7" t="s">
        <v>39</v>
      </c>
      <c r="C18" s="29">
        <v>2.68</v>
      </c>
      <c r="D18" s="30">
        <v>2.148605890093433</v>
      </c>
      <c r="E18" s="29">
        <v>0.5936533856319202</v>
      </c>
      <c r="F18" s="29">
        <v>1.880742174711726</v>
      </c>
      <c r="G18" s="11">
        <v>7.303001450437079</v>
      </c>
      <c r="H18" s="8"/>
      <c r="I18" s="8"/>
      <c r="J18" s="8"/>
      <c r="K18" s="8"/>
      <c r="L18" s="8"/>
      <c r="M18" s="8"/>
    </row>
    <row r="19" spans="2:16" ht="15" customHeight="1">
      <c r="B19" s="14" t="s">
        <v>95</v>
      </c>
      <c r="C19" s="29">
        <f>C20-SUM(C9:C18)</f>
        <v>11.409999999999997</v>
      </c>
      <c r="D19" s="30">
        <f>C10-SUM(D9:D18)</f>
        <v>12.576095371282905</v>
      </c>
      <c r="E19" s="29">
        <f>E20-SUM(E9:E18)</f>
        <v>5.663306925484464</v>
      </c>
      <c r="F19" s="29">
        <f>F20-SUM(F9:F18)</f>
        <v>5.648557683706217</v>
      </c>
      <c r="G19" s="38">
        <f>C19+D19+E19+F19</f>
        <v>35.29795998047358</v>
      </c>
      <c r="H19" s="8"/>
      <c r="I19" s="8"/>
      <c r="J19" s="8"/>
      <c r="K19" s="8"/>
      <c r="L19" s="8"/>
      <c r="M19" s="8"/>
      <c r="N19" s="8"/>
      <c r="O19" s="8"/>
      <c r="P19" s="8"/>
    </row>
    <row r="20" spans="2:16" ht="15" customHeight="1">
      <c r="B20" s="31" t="s">
        <v>21</v>
      </c>
      <c r="C20" s="54">
        <f>'[1]2008'!C134+'[1]2008'!E134</f>
        <v>144.2</v>
      </c>
      <c r="D20" s="32"/>
      <c r="E20" s="32">
        <f>'[1]2008'!D134</f>
        <v>12.653289806035513</v>
      </c>
      <c r="F20" s="32">
        <v>18.71979</v>
      </c>
      <c r="G20" s="33">
        <f>'[1]2008'!G134</f>
        <v>175.5730798060355</v>
      </c>
      <c r="H20" s="8"/>
      <c r="I20" s="8"/>
      <c r="J20" s="8"/>
      <c r="K20" s="8"/>
      <c r="L20" s="8"/>
      <c r="M20" s="8"/>
      <c r="N20" s="8"/>
      <c r="O20" s="8"/>
      <c r="P20" s="8"/>
    </row>
    <row r="21" spans="2:16" ht="15" customHeight="1">
      <c r="B21" s="239" t="s">
        <v>96</v>
      </c>
      <c r="C21" s="239"/>
      <c r="D21" s="239"/>
      <c r="E21" s="239"/>
      <c r="F21" s="22"/>
      <c r="G21" s="34"/>
      <c r="H21" s="8"/>
      <c r="I21" s="8"/>
      <c r="J21" s="8"/>
      <c r="K21" s="8"/>
      <c r="L21" s="8"/>
      <c r="M21" s="8"/>
      <c r="N21" s="8"/>
      <c r="O21" s="8"/>
      <c r="P21" s="8"/>
    </row>
    <row r="22" spans="2:16" ht="15" customHeight="1">
      <c r="B22" s="22"/>
      <c r="C22" s="22"/>
      <c r="D22" s="22"/>
      <c r="E22" s="22"/>
      <c r="F22" s="22"/>
      <c r="G22" s="22"/>
      <c r="H22" s="8"/>
      <c r="I22" s="8"/>
      <c r="J22" s="8"/>
      <c r="K22" s="8"/>
      <c r="L22" s="8"/>
      <c r="M22" s="8"/>
      <c r="N22" s="8"/>
      <c r="O22" s="8"/>
      <c r="P22" s="8"/>
    </row>
    <row r="23" spans="2:16" ht="15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5"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"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7" ht="15">
      <c r="B26" s="7"/>
      <c r="C26" s="10"/>
      <c r="D26" s="10"/>
      <c r="E26" s="10"/>
      <c r="F26" s="10"/>
      <c r="G26" s="10"/>
    </row>
    <row r="27" spans="2:7" ht="15">
      <c r="B27" s="7"/>
      <c r="C27" s="10"/>
      <c r="D27" s="10"/>
      <c r="E27" s="10"/>
      <c r="F27" s="10"/>
      <c r="G27" s="10"/>
    </row>
    <row r="28" spans="2:7" ht="15">
      <c r="B28" s="7"/>
      <c r="C28" s="10"/>
      <c r="D28" s="10"/>
      <c r="E28" s="10"/>
      <c r="F28" s="10"/>
      <c r="G28" s="10"/>
    </row>
    <row r="29" spans="2:7" ht="15">
      <c r="B29" s="7"/>
      <c r="C29" s="10"/>
      <c r="D29" s="10"/>
      <c r="E29" s="10"/>
      <c r="F29" s="10"/>
      <c r="G29" s="10"/>
    </row>
    <row r="30" spans="2:7" ht="15">
      <c r="B30" s="7"/>
      <c r="C30" s="10"/>
      <c r="D30" s="10"/>
      <c r="E30" s="10"/>
      <c r="F30" s="10"/>
      <c r="G30" s="10"/>
    </row>
    <row r="31" spans="2:7" ht="15">
      <c r="B31" s="7"/>
      <c r="C31" s="10"/>
      <c r="D31" s="10"/>
      <c r="E31" s="10"/>
      <c r="F31" s="10"/>
      <c r="G31" s="10"/>
    </row>
    <row r="32" spans="2:7" ht="15">
      <c r="B32" s="7"/>
      <c r="C32" s="10"/>
      <c r="D32" s="10"/>
      <c r="E32" s="10"/>
      <c r="F32" s="10"/>
      <c r="G32" s="10"/>
    </row>
    <row r="33" spans="2:7" ht="15">
      <c r="B33" s="7"/>
      <c r="C33" s="10"/>
      <c r="D33" s="10"/>
      <c r="E33" s="10"/>
      <c r="F33" s="10"/>
      <c r="G33" s="10"/>
    </row>
    <row r="34" spans="2:7" ht="15">
      <c r="B34" s="7"/>
      <c r="C34" s="10"/>
      <c r="D34" s="10"/>
      <c r="E34" s="10"/>
      <c r="F34" s="10"/>
      <c r="G34" s="10"/>
    </row>
    <row r="35" spans="2:7" ht="15">
      <c r="B35" s="7"/>
      <c r="C35" s="10"/>
      <c r="D35" s="10"/>
      <c r="E35" s="10"/>
      <c r="F35" s="10"/>
      <c r="G35" s="10"/>
    </row>
    <row r="36" spans="2:7" ht="15">
      <c r="B36" s="7"/>
      <c r="C36" s="10"/>
      <c r="D36" s="10"/>
      <c r="E36" s="10"/>
      <c r="F36" s="10"/>
      <c r="G36" s="10"/>
    </row>
    <row r="37" spans="2:7" ht="15">
      <c r="B37" s="7"/>
      <c r="C37" s="10"/>
      <c r="D37" s="10"/>
      <c r="E37" s="10"/>
      <c r="F37" s="10"/>
      <c r="G37" s="10"/>
    </row>
    <row r="38" spans="2:7" ht="15">
      <c r="B38" s="7"/>
      <c r="C38" s="10"/>
      <c r="D38" s="10"/>
      <c r="E38" s="10"/>
      <c r="F38" s="10"/>
      <c r="G38" s="10"/>
    </row>
    <row r="39" spans="2:7" ht="15">
      <c r="B39" s="7"/>
      <c r="C39" s="10"/>
      <c r="D39" s="10"/>
      <c r="E39" s="10"/>
      <c r="F39" s="10"/>
      <c r="G39" s="10"/>
    </row>
    <row r="40" spans="2:7" ht="15">
      <c r="B40" s="7"/>
      <c r="C40" s="10"/>
      <c r="D40" s="10"/>
      <c r="E40" s="10"/>
      <c r="F40" s="10"/>
      <c r="G40" s="10"/>
    </row>
    <row r="41" spans="2:7" ht="15">
      <c r="B41" s="7"/>
      <c r="C41" s="10"/>
      <c r="D41" s="10"/>
      <c r="E41" s="10"/>
      <c r="F41" s="10"/>
      <c r="G41" s="10"/>
    </row>
    <row r="42" ht="15">
      <c r="B42" s="12"/>
    </row>
  </sheetData>
  <sheetProtection/>
  <mergeCells count="3">
    <mergeCell ref="B21:E21"/>
    <mergeCell ref="B7:G7"/>
    <mergeCell ref="A1:I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5" sqref="B5:L5"/>
    </sheetView>
  </sheetViews>
  <sheetFormatPr defaultColWidth="9.140625" defaultRowHeight="15"/>
  <cols>
    <col min="1" max="1" width="21.140625" style="0" bestFit="1" customWidth="1"/>
    <col min="4" max="4" width="9.57421875" style="0" bestFit="1" customWidth="1"/>
    <col min="6" max="6" width="9.57421875" style="0" bestFit="1" customWidth="1"/>
    <col min="9" max="10" width="9.57421875" style="0" bestFit="1" customWidth="1"/>
    <col min="12" max="16" width="9.57421875" style="0" bestFit="1" customWidth="1"/>
  </cols>
  <sheetData>
    <row r="1" spans="1:16" ht="15">
      <c r="A1" s="48" t="s">
        <v>0</v>
      </c>
      <c r="B1" s="49"/>
      <c r="C1" s="50" t="s">
        <v>1</v>
      </c>
      <c r="D1" s="50" t="s">
        <v>2</v>
      </c>
      <c r="E1" s="50" t="s">
        <v>3</v>
      </c>
      <c r="F1" s="50" t="s">
        <v>4</v>
      </c>
      <c r="G1" s="50" t="s">
        <v>5</v>
      </c>
      <c r="H1" s="50" t="s">
        <v>6</v>
      </c>
      <c r="I1" s="50" t="s">
        <v>7</v>
      </c>
      <c r="J1" s="50" t="s">
        <v>8</v>
      </c>
      <c r="K1" s="50" t="s">
        <v>9</v>
      </c>
      <c r="L1" s="50" t="s">
        <v>10</v>
      </c>
      <c r="M1" s="51" t="s">
        <v>11</v>
      </c>
      <c r="N1" s="50">
        <v>2006</v>
      </c>
      <c r="O1" s="50">
        <v>2007</v>
      </c>
      <c r="P1" s="50">
        <v>2008</v>
      </c>
    </row>
    <row r="2" spans="1:16" ht="15">
      <c r="A2" t="s">
        <v>12</v>
      </c>
      <c r="C2" s="36">
        <v>31.198410805790292</v>
      </c>
      <c r="D2" s="36">
        <v>26.226508973739</v>
      </c>
      <c r="E2" s="36">
        <v>41.30921970028966</v>
      </c>
      <c r="F2" s="36">
        <v>34.14617944159443</v>
      </c>
      <c r="G2" s="36">
        <v>36.58591695185869</v>
      </c>
      <c r="H2" s="36">
        <v>35.237187475255254</v>
      </c>
      <c r="I2" s="36">
        <v>81.12669003475457</v>
      </c>
      <c r="J2" s="36">
        <v>69.12742699653944</v>
      </c>
      <c r="K2" s="36">
        <v>67.6594745540183</v>
      </c>
      <c r="L2" s="36">
        <v>56.51370178611288</v>
      </c>
      <c r="M2" s="36">
        <v>576.4624138708806</v>
      </c>
      <c r="N2" s="36">
        <v>465.035815601239</v>
      </c>
      <c r="O2" s="36">
        <v>247.71324313534424</v>
      </c>
      <c r="P2" s="36">
        <v>178.2730798060355</v>
      </c>
    </row>
    <row r="3" spans="1:16" ht="15">
      <c r="A3" t="s">
        <v>13</v>
      </c>
      <c r="C3" s="36">
        <v>927.5015891942097</v>
      </c>
      <c r="D3" s="36">
        <v>1059.903491026261</v>
      </c>
      <c r="E3" s="36">
        <v>797.8007802997104</v>
      </c>
      <c r="F3" s="36">
        <v>1351.7038205584054</v>
      </c>
      <c r="G3" s="36">
        <v>897.3540830481413</v>
      </c>
      <c r="H3" s="36">
        <v>676.6628125247447</v>
      </c>
      <c r="I3" s="36">
        <v>2407.7233099652453</v>
      </c>
      <c r="J3" s="36">
        <v>2699.3225730034605</v>
      </c>
      <c r="K3" s="36">
        <v>418.3905254459817</v>
      </c>
      <c r="L3" s="36">
        <v>1564.576298213887</v>
      </c>
      <c r="M3" s="36">
        <v>1309.0975861291195</v>
      </c>
      <c r="N3" s="36">
        <v>1918.084184398761</v>
      </c>
      <c r="O3" s="36">
        <v>2079.4367568646558</v>
      </c>
      <c r="P3" s="36">
        <v>1356.5669201939645</v>
      </c>
    </row>
    <row r="5" spans="2:12" ht="15">
      <c r="B5" s="245" t="s">
        <v>182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23" spans="2:9" ht="14.25" customHeight="1">
      <c r="B23" s="242" t="s">
        <v>181</v>
      </c>
      <c r="C23" s="243"/>
      <c r="D23" s="243"/>
      <c r="E23" s="243"/>
      <c r="F23" s="243"/>
      <c r="G23" s="243"/>
      <c r="H23" s="243"/>
      <c r="I23" s="244"/>
    </row>
  </sheetData>
  <sheetProtection/>
  <mergeCells count="2">
    <mergeCell ref="B23:I23"/>
    <mergeCell ref="B5:L5"/>
  </mergeCells>
  <hyperlinks>
    <hyperlink ref="M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A15" sqref="A15:C15"/>
    </sheetView>
  </sheetViews>
  <sheetFormatPr defaultColWidth="9.140625" defaultRowHeight="15"/>
  <cols>
    <col min="1" max="1" width="39.57421875" style="0" customWidth="1"/>
    <col min="2" max="2" width="12.00390625" style="0" customWidth="1"/>
    <col min="3" max="3" width="14.57421875" style="0" customWidth="1"/>
    <col min="4" max="4" width="12.57421875" style="0" customWidth="1"/>
    <col min="5" max="5" width="15.140625" style="0" customWidth="1"/>
    <col min="6" max="6" width="13.28125" style="0" customWidth="1"/>
    <col min="8" max="8" width="15.7109375" style="0" customWidth="1"/>
    <col min="9" max="9" width="11.140625" style="0" customWidth="1"/>
    <col min="10" max="10" width="10.57421875" style="0" customWidth="1"/>
    <col min="13" max="13" width="13.140625" style="0" customWidth="1"/>
  </cols>
  <sheetData>
    <row r="1" ht="18.75">
      <c r="A1" s="88" t="s">
        <v>148</v>
      </c>
    </row>
    <row r="2" ht="15.75" thickBot="1"/>
    <row r="3" spans="1:6" ht="15.75" thickBot="1">
      <c r="A3" s="178" t="s">
        <v>63</v>
      </c>
      <c r="B3" s="179">
        <v>2005</v>
      </c>
      <c r="C3" s="179">
        <v>2006</v>
      </c>
      <c r="D3" s="179">
        <v>2007</v>
      </c>
      <c r="E3" s="179">
        <v>2008</v>
      </c>
      <c r="F3" s="180">
        <v>2009</v>
      </c>
    </row>
    <row r="4" spans="1:6" ht="15">
      <c r="A4" s="173" t="s">
        <v>16</v>
      </c>
      <c r="B4" s="39">
        <v>87.44644</v>
      </c>
      <c r="C4" s="39"/>
      <c r="D4" s="39"/>
      <c r="E4" s="39"/>
      <c r="F4" s="174">
        <v>277.268346</v>
      </c>
    </row>
    <row r="5" spans="1:6" ht="15">
      <c r="A5" s="173" t="s">
        <v>19</v>
      </c>
      <c r="B5" s="39">
        <v>364.033549</v>
      </c>
      <c r="C5" s="39">
        <v>7.6874</v>
      </c>
      <c r="D5" s="39">
        <v>16.33278</v>
      </c>
      <c r="E5" s="39">
        <v>15.197537</v>
      </c>
      <c r="F5" s="174">
        <v>158.050524</v>
      </c>
    </row>
    <row r="6" spans="1:6" ht="15">
      <c r="A6" s="173" t="s">
        <v>67</v>
      </c>
      <c r="B6" s="39">
        <v>113.171335</v>
      </c>
      <c r="C6" s="39">
        <v>24.552918</v>
      </c>
      <c r="D6" s="39">
        <v>6.676919</v>
      </c>
      <c r="E6" s="39">
        <v>4.507511</v>
      </c>
      <c r="F6" s="174">
        <v>112.349015</v>
      </c>
    </row>
    <row r="7" spans="1:6" ht="15">
      <c r="A7" s="173" t="s">
        <v>68</v>
      </c>
      <c r="B7" s="39"/>
      <c r="C7" s="39">
        <v>6.007487</v>
      </c>
      <c r="D7" s="39">
        <v>12.505045</v>
      </c>
      <c r="E7" s="39"/>
      <c r="F7" s="174">
        <v>38.334384</v>
      </c>
    </row>
    <row r="8" spans="1:6" ht="15">
      <c r="A8" s="173" t="s">
        <v>17</v>
      </c>
      <c r="B8" s="39">
        <v>129.925486</v>
      </c>
      <c r="C8" s="39"/>
      <c r="D8" s="39"/>
      <c r="E8" s="39">
        <v>3.661019</v>
      </c>
      <c r="F8" s="174">
        <v>33.816252</v>
      </c>
    </row>
    <row r="9" spans="1:6" ht="15">
      <c r="A9" s="173" t="s">
        <v>64</v>
      </c>
      <c r="B9" s="39"/>
      <c r="C9" s="39"/>
      <c r="D9" s="39">
        <v>12.931237</v>
      </c>
      <c r="E9" s="39"/>
      <c r="F9" s="174"/>
    </row>
    <row r="10" spans="1:6" ht="15">
      <c r="A10" s="173" t="s">
        <v>65</v>
      </c>
      <c r="B10" s="39">
        <v>160.533749</v>
      </c>
      <c r="C10" s="39"/>
      <c r="D10" s="39">
        <v>8.752784</v>
      </c>
      <c r="E10" s="39">
        <v>2.274841</v>
      </c>
      <c r="F10" s="174"/>
    </row>
    <row r="11" spans="1:6" ht="15">
      <c r="A11" s="173" t="s">
        <v>15</v>
      </c>
      <c r="B11" s="39"/>
      <c r="C11" s="39">
        <v>15.727711</v>
      </c>
      <c r="D11" s="39"/>
      <c r="E11" s="39">
        <v>11.266058</v>
      </c>
      <c r="F11" s="174"/>
    </row>
    <row r="12" spans="1:6" ht="15">
      <c r="A12" s="173" t="s">
        <v>66</v>
      </c>
      <c r="B12" s="39"/>
      <c r="C12" s="39">
        <v>6.037979</v>
      </c>
      <c r="D12" s="39"/>
      <c r="E12" s="39"/>
      <c r="F12" s="174"/>
    </row>
    <row r="13" spans="1:6" ht="15.75" thickBot="1">
      <c r="A13" s="175" t="s">
        <v>69</v>
      </c>
      <c r="B13" s="176">
        <v>316.437661</v>
      </c>
      <c r="C13" s="176">
        <v>50.631339</v>
      </c>
      <c r="D13" s="176">
        <v>21.449769999999994</v>
      </c>
      <c r="E13" s="176">
        <v>6.442193000000001</v>
      </c>
      <c r="F13" s="177">
        <v>101.280359</v>
      </c>
    </row>
    <row r="14" ht="15">
      <c r="A14" s="15"/>
    </row>
    <row r="15" spans="1:7" ht="15">
      <c r="A15" s="236" t="s">
        <v>183</v>
      </c>
      <c r="B15" s="236"/>
      <c r="C15" s="236"/>
      <c r="D15" s="15"/>
      <c r="E15" s="15"/>
      <c r="F15" s="15"/>
      <c r="G15" s="15"/>
    </row>
    <row r="16" spans="1:7" ht="15">
      <c r="A16" s="15"/>
      <c r="B16" s="15"/>
      <c r="C16" s="15"/>
      <c r="D16" s="15"/>
      <c r="E16" s="15"/>
      <c r="F16" s="15"/>
      <c r="G16" s="15"/>
    </row>
    <row r="35" spans="1:3" ht="15">
      <c r="A35" s="246" t="s">
        <v>184</v>
      </c>
      <c r="B35" s="237"/>
      <c r="C35" s="237"/>
    </row>
  </sheetData>
  <sheetProtection/>
  <mergeCells count="2">
    <mergeCell ref="A15:C15"/>
    <mergeCell ref="A35:C3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">
      <selection activeCell="E15" sqref="E15"/>
    </sheetView>
  </sheetViews>
  <sheetFormatPr defaultColWidth="8.8515625" defaultRowHeight="15"/>
  <cols>
    <col min="1" max="1" width="30.140625" style="17" customWidth="1"/>
    <col min="2" max="8" width="8.8515625" style="17" customWidth="1"/>
    <col min="9" max="9" width="18.00390625" style="17" customWidth="1"/>
    <col min="10" max="10" width="8.8515625" style="17" customWidth="1"/>
    <col min="11" max="11" width="18.00390625" style="17" customWidth="1"/>
    <col min="12" max="12" width="8.8515625" style="17" customWidth="1"/>
    <col min="13" max="13" width="18.00390625" style="17" customWidth="1"/>
    <col min="14" max="14" width="8.8515625" style="17" customWidth="1"/>
    <col min="15" max="15" width="18.00390625" style="17" customWidth="1"/>
    <col min="16" max="16384" width="8.8515625" style="17" customWidth="1"/>
  </cols>
  <sheetData>
    <row r="1" ht="18.75">
      <c r="A1" s="88" t="s">
        <v>81</v>
      </c>
    </row>
    <row r="2" ht="12.75"/>
    <row r="3" spans="1:10" ht="15">
      <c r="A3" s="16" t="s">
        <v>49</v>
      </c>
      <c r="G3" s="236" t="s">
        <v>175</v>
      </c>
      <c r="H3" s="237"/>
      <c r="I3" s="237"/>
      <c r="J3" s="237"/>
    </row>
    <row r="4" ht="13.5" thickBot="1"/>
    <row r="5" spans="1:16" ht="15.75" thickBot="1">
      <c r="A5" s="181"/>
      <c r="B5" s="182" t="s">
        <v>11</v>
      </c>
      <c r="C5" s="182" t="s">
        <v>22</v>
      </c>
      <c r="D5" s="182" t="s">
        <v>23</v>
      </c>
      <c r="E5" s="183" t="s">
        <v>24</v>
      </c>
      <c r="P5" s="86" t="s">
        <v>43</v>
      </c>
    </row>
    <row r="6" spans="1:16" ht="27" customHeight="1">
      <c r="A6" s="184" t="s">
        <v>44</v>
      </c>
      <c r="B6" s="185">
        <v>12.34886931</v>
      </c>
      <c r="C6" s="185">
        <v>178.68582425</v>
      </c>
      <c r="D6" s="185">
        <v>161.96811923</v>
      </c>
      <c r="E6" s="71">
        <v>11.14807475</v>
      </c>
      <c r="P6" s="60">
        <v>19.6737570040283</v>
      </c>
    </row>
    <row r="7" spans="1:16" ht="12.75">
      <c r="A7" s="184" t="s">
        <v>93</v>
      </c>
      <c r="B7" s="185">
        <v>14.62449086</v>
      </c>
      <c r="C7" s="185">
        <v>40.16731108</v>
      </c>
      <c r="D7" s="185">
        <v>43.74428582</v>
      </c>
      <c r="E7" s="71">
        <v>47.96069633</v>
      </c>
      <c r="P7" s="66">
        <v>20.468828918820336</v>
      </c>
    </row>
    <row r="8" spans="1:11" ht="12.75">
      <c r="A8" s="184" t="s">
        <v>94</v>
      </c>
      <c r="B8" s="185">
        <v>26.19794916088065</v>
      </c>
      <c r="C8" s="185">
        <v>100.18758601123899</v>
      </c>
      <c r="D8" s="185">
        <v>55.65307503534425</v>
      </c>
      <c r="E8" s="71">
        <v>77.30411954603552</v>
      </c>
      <c r="K8" s="71">
        <v>14.077710478783086</v>
      </c>
    </row>
    <row r="9" spans="1:16" ht="12.75">
      <c r="A9" s="184" t="s">
        <v>45</v>
      </c>
      <c r="B9" s="185">
        <v>3.1329843</v>
      </c>
      <c r="C9" s="185">
        <v>23.74908754</v>
      </c>
      <c r="D9" s="185">
        <v>5.82819154</v>
      </c>
      <c r="E9" s="71">
        <v>16.72083811</v>
      </c>
      <c r="G9" s="18"/>
      <c r="P9" s="71">
        <v>9.42591636207937</v>
      </c>
    </row>
    <row r="10" spans="1:16" ht="13.5" thickBot="1">
      <c r="A10" s="186" t="s">
        <v>46</v>
      </c>
      <c r="B10" s="187">
        <v>339.34628345</v>
      </c>
      <c r="C10" s="187">
        <v>187.66079715</v>
      </c>
      <c r="D10" s="187">
        <v>17.19513908</v>
      </c>
      <c r="E10" s="188">
        <v>3.97848037</v>
      </c>
      <c r="P10" s="66">
        <v>5.79438228695494</v>
      </c>
    </row>
    <row r="11" ht="12.75">
      <c r="P11" s="66">
        <v>5.471355831797957</v>
      </c>
    </row>
    <row r="12" ht="12.75">
      <c r="P12" s="66">
        <v>4.06391338208567</v>
      </c>
    </row>
    <row r="13" ht="12.75">
      <c r="P13" s="66">
        <v>2.3271931424402674</v>
      </c>
    </row>
    <row r="14" ht="12.75">
      <c r="P14" s="66">
        <v>2.015276087860761</v>
      </c>
    </row>
    <row r="15" ht="13.5" thickBot="1">
      <c r="P15" s="80">
        <v>1.9638079224801244</v>
      </c>
    </row>
    <row r="16" ht="12.75"/>
    <row r="17" ht="12.75"/>
    <row r="18" ht="12.75"/>
    <row r="19" spans="10:16" ht="12.75">
      <c r="J19" s="18"/>
      <c r="L19" s="18"/>
      <c r="N19" s="18"/>
      <c r="P19" s="18"/>
    </row>
    <row r="20" spans="7:16" ht="15">
      <c r="G20" s="236" t="s">
        <v>177</v>
      </c>
      <c r="H20" s="237"/>
      <c r="I20" s="237"/>
      <c r="J20" s="237"/>
      <c r="K20" s="237"/>
      <c r="L20" s="238"/>
      <c r="N20" s="18"/>
      <c r="P20" s="18"/>
    </row>
    <row r="21" spans="10:16" ht="12.75">
      <c r="J21" s="18"/>
      <c r="L21" s="18"/>
      <c r="N21" s="18"/>
      <c r="P21" s="18"/>
    </row>
    <row r="22" spans="14:16" ht="12.75">
      <c r="N22" s="18"/>
      <c r="P22" s="18"/>
    </row>
    <row r="23" spans="10:16" ht="12.75">
      <c r="J23" s="18"/>
      <c r="L23" s="18"/>
      <c r="N23" s="18"/>
      <c r="P23" s="18"/>
    </row>
    <row r="24" ht="12.75">
      <c r="J24" s="18"/>
    </row>
    <row r="25" spans="1:7" ht="13.5" thickBot="1">
      <c r="A25" s="247" t="s">
        <v>147</v>
      </c>
      <c r="B25" s="247"/>
      <c r="C25" s="247"/>
      <c r="D25" s="247"/>
      <c r="E25" s="247"/>
      <c r="F25" s="247"/>
      <c r="G25" s="247"/>
    </row>
    <row r="26" spans="1:16" ht="15.75" thickBot="1">
      <c r="A26" s="85">
        <v>2005</v>
      </c>
      <c r="B26" s="86" t="s">
        <v>43</v>
      </c>
      <c r="C26" s="85">
        <v>2006</v>
      </c>
      <c r="D26" s="86" t="s">
        <v>43</v>
      </c>
      <c r="E26" s="87">
        <v>2007</v>
      </c>
      <c r="F26" s="86" t="s">
        <v>43</v>
      </c>
      <c r="G26" s="85">
        <v>2008</v>
      </c>
      <c r="L26" s="18"/>
      <c r="N26" s="18"/>
      <c r="P26" s="18"/>
    </row>
    <row r="27" spans="1:16" ht="89.25">
      <c r="A27" s="59" t="s">
        <v>48</v>
      </c>
      <c r="B27" s="60">
        <v>22.441265169971008</v>
      </c>
      <c r="C27" s="61" t="s">
        <v>74</v>
      </c>
      <c r="D27" s="60">
        <v>106.712570922266</v>
      </c>
      <c r="E27" s="62" t="s">
        <v>75</v>
      </c>
      <c r="F27" s="63">
        <v>53.3478101367544</v>
      </c>
      <c r="G27" s="64" t="s">
        <v>50</v>
      </c>
      <c r="L27" s="18"/>
      <c r="N27" s="18"/>
      <c r="P27" s="18"/>
    </row>
    <row r="28" spans="1:16" ht="38.25">
      <c r="A28" s="65" t="s">
        <v>52</v>
      </c>
      <c r="B28" s="66">
        <v>11.564622517973417</v>
      </c>
      <c r="C28" s="67" t="s">
        <v>48</v>
      </c>
      <c r="D28" s="66">
        <v>41.79545496073449</v>
      </c>
      <c r="E28" s="68" t="s">
        <v>74</v>
      </c>
      <c r="F28" s="69">
        <v>51.068073435481</v>
      </c>
      <c r="G28" s="67" t="s">
        <v>48</v>
      </c>
      <c r="L28" s="18"/>
      <c r="N28" s="18"/>
      <c r="P28" s="18"/>
    </row>
    <row r="29" spans="1:7" ht="12.75">
      <c r="A29" s="65" t="s">
        <v>47</v>
      </c>
      <c r="B29" s="66">
        <v>9.506636579151376</v>
      </c>
      <c r="C29" s="67" t="s">
        <v>51</v>
      </c>
      <c r="D29" s="66">
        <v>13.01749918517865</v>
      </c>
      <c r="E29" s="68" t="s">
        <v>47</v>
      </c>
      <c r="F29" s="69">
        <v>11.86465386878909</v>
      </c>
      <c r="G29" s="70" t="s">
        <v>47</v>
      </c>
    </row>
    <row r="30" spans="1:7" ht="12.75">
      <c r="A30" s="72" t="s">
        <v>76</v>
      </c>
      <c r="B30" s="66">
        <v>2.55566087910429</v>
      </c>
      <c r="C30" s="67" t="s">
        <v>52</v>
      </c>
      <c r="D30" s="66">
        <v>12.58987168376855</v>
      </c>
      <c r="E30" s="73" t="s">
        <v>77</v>
      </c>
      <c r="F30" s="74">
        <v>7.47232833965845</v>
      </c>
      <c r="G30" s="70" t="s">
        <v>52</v>
      </c>
    </row>
    <row r="31" spans="1:7" ht="76.5">
      <c r="A31" s="65" t="s">
        <v>78</v>
      </c>
      <c r="B31" s="66">
        <v>2.35249706227771</v>
      </c>
      <c r="C31" s="67" t="s">
        <v>50</v>
      </c>
      <c r="D31" s="66">
        <v>9.76136120342087</v>
      </c>
      <c r="E31" s="73" t="s">
        <v>79</v>
      </c>
      <c r="F31" s="74">
        <v>7.04694371368868</v>
      </c>
      <c r="G31" s="75" t="s">
        <v>80</v>
      </c>
    </row>
    <row r="32" spans="1:7" ht="12.75">
      <c r="A32" s="65" t="s">
        <v>81</v>
      </c>
      <c r="B32" s="66">
        <v>2.30135582179341</v>
      </c>
      <c r="C32" s="67" t="s">
        <v>47</v>
      </c>
      <c r="D32" s="66">
        <v>7.99354788656971</v>
      </c>
      <c r="E32" s="73" t="s">
        <v>48</v>
      </c>
      <c r="F32" s="74">
        <v>5.802956957844749</v>
      </c>
      <c r="G32" s="67" t="s">
        <v>51</v>
      </c>
    </row>
    <row r="33" spans="1:7" ht="45">
      <c r="A33" s="65" t="s">
        <v>54</v>
      </c>
      <c r="B33" s="66">
        <v>2.146958595277991</v>
      </c>
      <c r="C33" s="76" t="s">
        <v>53</v>
      </c>
      <c r="D33" s="77">
        <v>5.744107557941862</v>
      </c>
      <c r="E33" s="73" t="s">
        <v>55</v>
      </c>
      <c r="F33" s="74">
        <v>4.833574126026665</v>
      </c>
      <c r="G33" s="67" t="s">
        <v>56</v>
      </c>
    </row>
    <row r="34" spans="1:7" ht="63.75">
      <c r="A34" s="72" t="s">
        <v>82</v>
      </c>
      <c r="B34" s="66">
        <v>2.066106115565634</v>
      </c>
      <c r="C34" s="78" t="s">
        <v>56</v>
      </c>
      <c r="D34" s="77">
        <v>5.30709577313943</v>
      </c>
      <c r="E34" s="73" t="s">
        <v>83</v>
      </c>
      <c r="F34" s="74">
        <v>4.41361606594169</v>
      </c>
      <c r="G34" s="75" t="s">
        <v>84</v>
      </c>
    </row>
    <row r="35" spans="1:7" ht="12.75">
      <c r="A35" s="65" t="s">
        <v>56</v>
      </c>
      <c r="B35" s="66">
        <v>1.595726747013263</v>
      </c>
      <c r="C35" s="67" t="s">
        <v>54</v>
      </c>
      <c r="D35" s="66">
        <v>3.2568816096113977</v>
      </c>
      <c r="E35" s="73" t="s">
        <v>85</v>
      </c>
      <c r="F35" s="74">
        <v>3.9127816544687</v>
      </c>
      <c r="G35" s="67" t="s">
        <v>55</v>
      </c>
    </row>
    <row r="36" spans="1:7" ht="39" thickBot="1">
      <c r="A36" s="79" t="s">
        <v>86</v>
      </c>
      <c r="B36" s="80">
        <v>1.534237214528941</v>
      </c>
      <c r="C36" s="81" t="s">
        <v>87</v>
      </c>
      <c r="D36" s="80">
        <v>3.14058866417432</v>
      </c>
      <c r="E36" s="82" t="s">
        <v>88</v>
      </c>
      <c r="F36" s="83">
        <v>2.7290553744397803</v>
      </c>
      <c r="G36" s="84" t="s">
        <v>89</v>
      </c>
    </row>
  </sheetData>
  <sheetProtection/>
  <mergeCells count="3">
    <mergeCell ref="A25:G25"/>
    <mergeCell ref="G3:J3"/>
    <mergeCell ref="G20:L2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17" sqref="F17:M17"/>
    </sheetView>
  </sheetViews>
  <sheetFormatPr defaultColWidth="9.140625" defaultRowHeight="15"/>
  <cols>
    <col min="1" max="1" width="23.28125" style="0" customWidth="1"/>
  </cols>
  <sheetData>
    <row r="1" ht="18.75">
      <c r="A1" s="88" t="s">
        <v>149</v>
      </c>
    </row>
    <row r="2" spans="6:11" ht="15.75" thickBot="1">
      <c r="F2" s="236" t="s">
        <v>176</v>
      </c>
      <c r="G2" s="237"/>
      <c r="H2" s="237"/>
      <c r="I2" s="237"/>
      <c r="J2" s="237"/>
      <c r="K2" s="237"/>
    </row>
    <row r="3" spans="1:4" ht="15">
      <c r="A3" s="189"/>
      <c r="B3" s="248"/>
      <c r="C3" s="248"/>
      <c r="D3" s="249"/>
    </row>
    <row r="4" spans="1:4" ht="15.75" thickBot="1">
      <c r="A4" s="158"/>
      <c r="B4" s="190">
        <v>2007</v>
      </c>
      <c r="C4" s="190">
        <v>2008</v>
      </c>
      <c r="D4" s="191">
        <v>2009</v>
      </c>
    </row>
    <row r="5" spans="1:4" ht="15">
      <c r="A5" s="192" t="s">
        <v>64</v>
      </c>
      <c r="B5" s="2">
        <v>0.4173</v>
      </c>
      <c r="C5" s="3">
        <v>3.201836</v>
      </c>
      <c r="D5" s="193"/>
    </row>
    <row r="6" spans="1:4" ht="15">
      <c r="A6" s="192" t="s">
        <v>14</v>
      </c>
      <c r="B6" s="2">
        <v>1.074982</v>
      </c>
      <c r="C6" s="1"/>
      <c r="D6" s="194">
        <v>0.3</v>
      </c>
    </row>
    <row r="7" spans="1:4" ht="15">
      <c r="A7" s="192" t="s">
        <v>15</v>
      </c>
      <c r="B7" s="2"/>
      <c r="C7" s="3">
        <v>0.280702</v>
      </c>
      <c r="D7" s="195">
        <v>0.3</v>
      </c>
    </row>
    <row r="8" spans="1:4" ht="15">
      <c r="A8" s="192" t="s">
        <v>16</v>
      </c>
      <c r="B8" s="2">
        <v>1.408851</v>
      </c>
      <c r="C8" s="4">
        <v>3.7</v>
      </c>
      <c r="D8" s="195">
        <v>2.8</v>
      </c>
    </row>
    <row r="9" spans="1:4" ht="15">
      <c r="A9" s="192" t="s">
        <v>17</v>
      </c>
      <c r="B9" s="2">
        <v>0.995913</v>
      </c>
      <c r="C9" s="3">
        <v>3.562012</v>
      </c>
      <c r="D9" s="194">
        <v>0.9</v>
      </c>
    </row>
    <row r="10" spans="1:4" ht="15">
      <c r="A10" s="192" t="s">
        <v>18</v>
      </c>
      <c r="B10" s="2"/>
      <c r="C10" s="2">
        <v>1</v>
      </c>
      <c r="D10" s="193"/>
    </row>
    <row r="11" spans="1:4" ht="15">
      <c r="A11" s="192" t="s">
        <v>19</v>
      </c>
      <c r="B11" s="2"/>
      <c r="C11" s="2">
        <v>1</v>
      </c>
      <c r="D11" s="193"/>
    </row>
    <row r="12" spans="1:4" ht="15">
      <c r="A12" s="192" t="s">
        <v>187</v>
      </c>
      <c r="B12" s="2"/>
      <c r="C12" s="2">
        <v>0.3</v>
      </c>
      <c r="D12" s="195">
        <v>0.1</v>
      </c>
    </row>
    <row r="13" spans="1:4" ht="15">
      <c r="A13" s="192" t="s">
        <v>186</v>
      </c>
      <c r="B13" s="2">
        <v>0.622468</v>
      </c>
      <c r="C13" s="2">
        <v>3.5</v>
      </c>
      <c r="D13" s="195">
        <v>2.6</v>
      </c>
    </row>
    <row r="14" spans="1:4" ht="15.75" thickBot="1">
      <c r="A14" s="196" t="s">
        <v>20</v>
      </c>
      <c r="B14" s="197">
        <v>1.287451</v>
      </c>
      <c r="C14" s="197">
        <v>1.8</v>
      </c>
      <c r="D14" s="198">
        <v>1</v>
      </c>
    </row>
    <row r="17" spans="6:13" ht="15">
      <c r="F17" s="250" t="s">
        <v>185</v>
      </c>
      <c r="G17" s="250"/>
      <c r="H17" s="250"/>
      <c r="I17" s="250"/>
      <c r="J17" s="250"/>
      <c r="K17" s="250"/>
      <c r="L17" s="250"/>
      <c r="M17" s="250"/>
    </row>
    <row r="18" ht="15">
      <c r="F18" s="155"/>
    </row>
  </sheetData>
  <sheetProtection/>
  <mergeCells count="3">
    <mergeCell ref="B3:D3"/>
    <mergeCell ref="F2:K2"/>
    <mergeCell ref="F17:M1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9.7109375" style="19" customWidth="1"/>
    <col min="2" max="2" width="11.28125" style="19" customWidth="1"/>
    <col min="3" max="3" width="11.28125" style="21" customWidth="1"/>
    <col min="4" max="4" width="11.28125" style="0" customWidth="1"/>
    <col min="5" max="5" width="15.57421875" style="0" customWidth="1"/>
    <col min="6" max="6" width="13.00390625" style="0" customWidth="1"/>
    <col min="7" max="7" width="12.8515625" style="0" customWidth="1"/>
    <col min="8" max="8" width="11.140625" style="0" customWidth="1"/>
  </cols>
  <sheetData>
    <row r="1" spans="1:3" ht="26.25" thickBot="1">
      <c r="A1" s="212"/>
      <c r="B1" s="213" t="s">
        <v>73</v>
      </c>
      <c r="C1" s="214" t="s">
        <v>91</v>
      </c>
    </row>
    <row r="2" spans="1:10" ht="25.5">
      <c r="A2" s="215" t="s">
        <v>90</v>
      </c>
      <c r="B2" s="216">
        <v>193.631481</v>
      </c>
      <c r="C2" s="217">
        <v>367.68984</v>
      </c>
      <c r="F2" s="250" t="s">
        <v>189</v>
      </c>
      <c r="G2" s="250"/>
      <c r="H2" s="250"/>
      <c r="I2" s="250"/>
      <c r="J2" s="250"/>
    </row>
    <row r="3" spans="1:3" ht="26.25">
      <c r="A3" s="218" t="s">
        <v>70</v>
      </c>
      <c r="B3" s="219">
        <v>22.020289000000002</v>
      </c>
      <c r="C3" s="220">
        <v>20.902008</v>
      </c>
    </row>
    <row r="4" spans="1:3" ht="26.25">
      <c r="A4" s="218" t="s">
        <v>71</v>
      </c>
      <c r="B4" s="219">
        <v>139.69590299999993</v>
      </c>
      <c r="C4" s="221">
        <v>540.374624</v>
      </c>
    </row>
    <row r="5" spans="1:3" ht="39.75" thickBot="1">
      <c r="A5" s="222" t="s">
        <v>92</v>
      </c>
      <c r="B5" s="223">
        <v>1140</v>
      </c>
      <c r="C5" s="224">
        <v>760</v>
      </c>
    </row>
    <row r="6" ht="55.5" customHeight="1"/>
    <row r="7" ht="54" customHeight="1"/>
    <row r="8" spans="1:3" ht="15">
      <c r="A8" s="35"/>
      <c r="B8" s="35"/>
      <c r="C8" s="35"/>
    </row>
    <row r="9" spans="1:3" ht="15">
      <c r="A9" s="35"/>
      <c r="B9" s="35"/>
      <c r="C9" s="35"/>
    </row>
    <row r="10" spans="5:8" ht="15">
      <c r="E10" s="156"/>
      <c r="F10" s="156"/>
      <c r="G10" s="156"/>
      <c r="H10" s="156"/>
    </row>
    <row r="11" spans="5:8" ht="15">
      <c r="E11" s="20"/>
      <c r="F11" s="20"/>
      <c r="G11" s="20"/>
      <c r="H11" s="20"/>
    </row>
    <row r="12" spans="5:15" ht="15">
      <c r="E12" s="41"/>
      <c r="F12" s="236" t="s">
        <v>178</v>
      </c>
      <c r="G12" s="237"/>
      <c r="H12" s="237"/>
      <c r="I12" s="237"/>
      <c r="J12" s="237"/>
      <c r="K12" s="237"/>
      <c r="L12" s="237"/>
      <c r="M12" s="237"/>
      <c r="N12" s="237"/>
      <c r="O12" s="238"/>
    </row>
    <row r="13" spans="5:8" ht="15">
      <c r="E13" s="44"/>
      <c r="F13" s="41"/>
      <c r="G13" s="41"/>
      <c r="H13" s="41"/>
    </row>
    <row r="14" spans="5:8" ht="15">
      <c r="E14" s="44"/>
      <c r="F14" s="41"/>
      <c r="G14" s="41"/>
      <c r="H14" s="41"/>
    </row>
    <row r="15" spans="5:8" ht="15">
      <c r="E15" s="41"/>
      <c r="F15" s="41"/>
      <c r="G15" s="41"/>
      <c r="H15" s="41"/>
    </row>
    <row r="18" spans="1:7" ht="15" customHeight="1">
      <c r="A18" s="228" t="s">
        <v>155</v>
      </c>
      <c r="B18" s="228"/>
      <c r="C18" s="228"/>
      <c r="D18" s="228"/>
      <c r="E18" s="228"/>
      <c r="F18" s="228"/>
      <c r="G18" s="228"/>
    </row>
    <row r="19" spans="1:5" ht="38.25">
      <c r="A19" s="89" t="s">
        <v>150</v>
      </c>
      <c r="B19" s="90" t="s">
        <v>151</v>
      </c>
      <c r="C19" s="90" t="s">
        <v>152</v>
      </c>
      <c r="D19" s="91" t="s">
        <v>153</v>
      </c>
      <c r="E19" s="91" t="s">
        <v>154</v>
      </c>
    </row>
    <row r="20" spans="1:5" ht="15">
      <c r="A20" s="89"/>
      <c r="B20" s="90" t="s">
        <v>43</v>
      </c>
      <c r="C20" s="90" t="s">
        <v>43</v>
      </c>
      <c r="D20" s="91" t="s">
        <v>72</v>
      </c>
      <c r="E20" s="90" t="s">
        <v>43</v>
      </c>
    </row>
    <row r="21" spans="1:5" ht="25.5">
      <c r="A21" s="92" t="s">
        <v>90</v>
      </c>
      <c r="B21" s="40">
        <v>561.321321</v>
      </c>
      <c r="C21" s="40">
        <v>367.68984</v>
      </c>
      <c r="D21" s="95">
        <v>0.6550434238716544</v>
      </c>
      <c r="E21" s="40">
        <v>1165.554818</v>
      </c>
    </row>
    <row r="22" spans="1:5" ht="26.25">
      <c r="A22" s="93" t="s">
        <v>70</v>
      </c>
      <c r="B22" s="42">
        <v>42.922297</v>
      </c>
      <c r="C22" s="43">
        <v>20.902008</v>
      </c>
      <c r="D22" s="95">
        <v>0.48697319251110904</v>
      </c>
      <c r="E22" s="41">
        <v>21.388981192511107</v>
      </c>
    </row>
    <row r="23" spans="1:5" ht="26.25">
      <c r="A23" s="93" t="s">
        <v>71</v>
      </c>
      <c r="B23" s="45">
        <v>680.070527</v>
      </c>
      <c r="C23" s="46">
        <v>540.374624</v>
      </c>
      <c r="D23" s="95">
        <v>0.794586153268189</v>
      </c>
      <c r="E23" s="41">
        <v>541.1692101532682</v>
      </c>
    </row>
    <row r="24" spans="1:5" ht="39">
      <c r="A24" s="94" t="s">
        <v>92</v>
      </c>
      <c r="B24" s="47">
        <v>1900</v>
      </c>
      <c r="C24" s="41">
        <v>760</v>
      </c>
      <c r="D24" s="95">
        <v>0.4</v>
      </c>
      <c r="E24" s="41">
        <v>1674.182337</v>
      </c>
    </row>
    <row r="26" ht="15">
      <c r="G26" s="17"/>
    </row>
  </sheetData>
  <sheetProtection/>
  <mergeCells count="3">
    <mergeCell ref="A18:G18"/>
    <mergeCell ref="F12:O12"/>
    <mergeCell ref="F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9">
      <selection activeCell="C26" sqref="C26:I26"/>
    </sheetView>
  </sheetViews>
  <sheetFormatPr defaultColWidth="9.140625" defaultRowHeight="15"/>
  <cols>
    <col min="1" max="1" width="27.421875" style="0" customWidth="1"/>
    <col min="2" max="2" width="13.8515625" style="0" customWidth="1"/>
    <col min="3" max="3" width="10.28125" style="0" customWidth="1"/>
    <col min="4" max="4" width="10.7109375" style="0" customWidth="1"/>
    <col min="5" max="5" width="10.00390625" style="0" bestFit="1" customWidth="1"/>
    <col min="6" max="6" width="10.8515625" style="0" customWidth="1"/>
    <col min="7" max="7" width="10.7109375" style="0" customWidth="1"/>
    <col min="8" max="8" width="10.28125" style="0" customWidth="1"/>
    <col min="9" max="9" width="10.140625" style="0" customWidth="1"/>
    <col min="10" max="10" width="10.421875" style="0" customWidth="1"/>
    <col min="11" max="11" width="10.8515625" style="0" bestFit="1" customWidth="1"/>
  </cols>
  <sheetData>
    <row r="1" spans="1:2" ht="15" hidden="1">
      <c r="A1" s="5" t="e">
        <f>DotStatQuery(B1)</f>
        <v>#NAME?</v>
      </c>
      <c r="B1" s="5" t="s">
        <v>57</v>
      </c>
    </row>
    <row r="2" spans="1:8" ht="15.75" thickBot="1">
      <c r="A2" s="200"/>
      <c r="B2" s="201" t="s">
        <v>8</v>
      </c>
      <c r="C2" s="201" t="s">
        <v>9</v>
      </c>
      <c r="D2" s="201" t="s">
        <v>10</v>
      </c>
      <c r="E2" s="201" t="s">
        <v>11</v>
      </c>
      <c r="F2" s="201" t="s">
        <v>22</v>
      </c>
      <c r="G2" s="201" t="s">
        <v>23</v>
      </c>
      <c r="H2" s="202" t="s">
        <v>24</v>
      </c>
    </row>
    <row r="3" spans="1:8" ht="15">
      <c r="A3" s="203" t="s">
        <v>58</v>
      </c>
      <c r="B3" s="206">
        <v>2.7684499999999996</v>
      </c>
      <c r="C3" s="206">
        <v>0.48605000000000004</v>
      </c>
      <c r="D3" s="206">
        <v>1.62109</v>
      </c>
      <c r="E3" s="206">
        <v>1.88556</v>
      </c>
      <c r="F3" s="206">
        <v>2.38312</v>
      </c>
      <c r="G3" s="206">
        <v>2.32715</v>
      </c>
      <c r="H3" s="207">
        <v>1.53484</v>
      </c>
    </row>
    <row r="4" spans="1:8" ht="15">
      <c r="A4" s="204" t="s">
        <v>59</v>
      </c>
      <c r="B4" s="208">
        <v>2.2874088166234605</v>
      </c>
      <c r="C4" s="208">
        <v>0.3868119125159817</v>
      </c>
      <c r="D4" s="208">
        <v>1.330500660013887</v>
      </c>
      <c r="E4" s="208">
        <v>1.1157593572691193</v>
      </c>
      <c r="F4" s="208">
        <v>1.706123430928761</v>
      </c>
      <c r="G4" s="208">
        <v>1.8158754379146558</v>
      </c>
      <c r="H4" s="209">
        <v>1.1547569569539644</v>
      </c>
    </row>
    <row r="5" spans="1:8" ht="15">
      <c r="A5" s="204" t="s">
        <v>60</v>
      </c>
      <c r="B5" s="208">
        <v>0.06912742699653944</v>
      </c>
      <c r="C5" s="208">
        <v>0.0676594745540183</v>
      </c>
      <c r="D5" s="208">
        <v>0.05651370178611288</v>
      </c>
      <c r="E5" s="208">
        <v>0.5764624138708806</v>
      </c>
      <c r="F5" s="208">
        <v>0.46503581560123897</v>
      </c>
      <c r="G5" s="208">
        <v>0.24771324313534424</v>
      </c>
      <c r="H5" s="209">
        <v>0.1782730798060355</v>
      </c>
    </row>
    <row r="6" spans="1:10" ht="15">
      <c r="A6" s="204" t="s">
        <v>61</v>
      </c>
      <c r="B6" s="208">
        <v>0.41191375638</v>
      </c>
      <c r="C6" s="208">
        <v>0.03134804525</v>
      </c>
      <c r="D6" s="208">
        <v>0.23401787963999998</v>
      </c>
      <c r="E6" s="208">
        <v>0.19322272396000004</v>
      </c>
      <c r="F6" s="208">
        <v>0.21157454271000004</v>
      </c>
      <c r="G6" s="208">
        <v>0.26325607794</v>
      </c>
      <c r="H6" s="209">
        <v>0.19764405415</v>
      </c>
      <c r="J6" s="199"/>
    </row>
    <row r="7" spans="1:8" ht="23.25" thickBot="1">
      <c r="A7" s="205" t="s">
        <v>62</v>
      </c>
      <c r="B7" s="210">
        <v>0</v>
      </c>
      <c r="C7" s="210">
        <v>0.00023056768</v>
      </c>
      <c r="D7" s="210">
        <v>5.7758560000000004E-05</v>
      </c>
      <c r="E7" s="210">
        <v>0.00011550489999999999</v>
      </c>
      <c r="F7" s="210">
        <v>0.00038621076</v>
      </c>
      <c r="G7" s="210">
        <v>0.00030524101</v>
      </c>
      <c r="H7" s="211">
        <v>0.004165909089999999</v>
      </c>
    </row>
    <row r="9" spans="3:12" ht="15">
      <c r="C9" s="250" t="s">
        <v>188</v>
      </c>
      <c r="D9" s="250"/>
      <c r="E9" s="250"/>
      <c r="F9" s="250"/>
      <c r="G9" s="250"/>
      <c r="H9" s="250"/>
      <c r="I9" s="250"/>
      <c r="J9" s="250"/>
      <c r="K9" s="250"/>
      <c r="L9" s="250"/>
    </row>
    <row r="26" spans="3:9" ht="15">
      <c r="C26" s="236" t="s">
        <v>177</v>
      </c>
      <c r="D26" s="236"/>
      <c r="E26" s="236"/>
      <c r="F26" s="236"/>
      <c r="G26" s="236"/>
      <c r="H26" s="236"/>
      <c r="I26" s="236"/>
    </row>
  </sheetData>
  <sheetProtection/>
  <mergeCells count="2">
    <mergeCell ref="C26:I26"/>
    <mergeCell ref="C9:L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</dc:creator>
  <cp:keywords/>
  <dc:description/>
  <cp:lastModifiedBy>DanS</cp:lastModifiedBy>
  <dcterms:created xsi:type="dcterms:W3CDTF">2010-09-14T12:06:06Z</dcterms:created>
  <dcterms:modified xsi:type="dcterms:W3CDTF">2011-02-03T11:32:41Z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