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65326" windowWidth="10815" windowHeight="8055" tabRatio="738" activeTab="0"/>
  </bookViews>
  <sheets>
    <sheet name="TABLES" sheetId="1" r:id="rId1"/>
    <sheet name="Overview 1" sheetId="2" r:id="rId2"/>
    <sheet name="Overview 2" sheetId="3" r:id="rId3"/>
    <sheet name="Given received 1" sheetId="4" r:id="rId4"/>
    <sheet name="Timeline" sheetId="5" r:id="rId5"/>
    <sheet name="Who what how 1" sheetId="6" r:id="rId6"/>
    <sheet name="Who what how 2" sheetId="7" r:id="rId7"/>
    <sheet name="Who what how 3" sheetId="8" r:id="rId8"/>
    <sheet name="Appeals" sheetId="9" r:id="rId9"/>
    <sheet name="Governance and security" sheetId="10" r:id="rId10"/>
    <sheet name="Basic indicators" sheetId="11" r:id="rId11"/>
  </sheets>
  <externalReferences>
    <externalReference r:id="rId14"/>
    <externalReference r:id="rId15"/>
  </externalReferences>
  <definedNames>
    <definedName name="a">#REF!</definedName>
    <definedName name="Print_Area_MI">#REF!</definedName>
  </definedNames>
  <calcPr fullCalcOnLoad="1"/>
</workbook>
</file>

<file path=xl/comments4.xml><?xml version="1.0" encoding="utf-8"?>
<comments xmlns="http://schemas.openxmlformats.org/spreadsheetml/2006/main">
  <authors>
    <author>LisaW</author>
  </authors>
  <commentList>
    <comment ref="A13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Total bilateral of DAC governments plus total bilateral of non DAC governments</t>
        </r>
      </text>
    </comment>
  </commentList>
</comments>
</file>

<file path=xl/sharedStrings.xml><?xml version="1.0" encoding="utf-8"?>
<sst xmlns="http://schemas.openxmlformats.org/spreadsheetml/2006/main" count="323" uniqueCount="149">
  <si>
    <t>Canada</t>
  </si>
  <si>
    <t>Ireland</t>
  </si>
  <si>
    <t>Netherlands</t>
  </si>
  <si>
    <t>Norway</t>
  </si>
  <si>
    <t>Spain</t>
  </si>
  <si>
    <t>Sweden</t>
  </si>
  <si>
    <t>Ethiopia</t>
  </si>
  <si>
    <t>EC</t>
  </si>
  <si>
    <t>Germany</t>
  </si>
  <si>
    <t>UK</t>
  </si>
  <si>
    <t>US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</si>
  <si>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</si>
  <si>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</si>
  <si>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</si>
  <si>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</si>
  <si>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</si>
  <si>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</si>
  <si>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</si>
  <si>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</si>
  <si>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</si>
  <si>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</si>
  <si>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</si>
  <si>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Total humanitarian aid</t>
  </si>
  <si>
    <t>Other ODA</t>
  </si>
  <si>
    <t>Channels of delivery</t>
  </si>
  <si>
    <t>2006</t>
  </si>
  <si>
    <t>2007</t>
  </si>
  <si>
    <t>2008</t>
  </si>
  <si>
    <t>Public sector</t>
  </si>
  <si>
    <t>..</t>
  </si>
  <si>
    <t>WFP</t>
  </si>
  <si>
    <t>Other</t>
  </si>
  <si>
    <t>To be defined</t>
  </si>
  <si>
    <t>OCHA</t>
  </si>
  <si>
    <t>UNICEF</t>
  </si>
  <si>
    <t>UNHCR</t>
  </si>
  <si>
    <t>ICRC</t>
  </si>
  <si>
    <t>Population Services International</t>
  </si>
  <si>
    <t>FAO</t>
  </si>
  <si>
    <t>CERF</t>
  </si>
  <si>
    <t>Total ODA excluding debt</t>
  </si>
  <si>
    <t xml:space="preserve">Other ODA </t>
  </si>
  <si>
    <t>Government and civil society</t>
  </si>
  <si>
    <t>Conflict prevention and resolution, peace and security</t>
  </si>
  <si>
    <t>Sectors</t>
  </si>
  <si>
    <t>Agriculture</t>
  </si>
  <si>
    <t>Coordination and support services</t>
  </si>
  <si>
    <t>Food</t>
  </si>
  <si>
    <t>Multi-sector</t>
  </si>
  <si>
    <t>Health</t>
  </si>
  <si>
    <t>Water and sanitation</t>
  </si>
  <si>
    <t>Other sectors</t>
  </si>
  <si>
    <t>Appeal title</t>
  </si>
  <si>
    <t>Unmet need</t>
  </si>
  <si>
    <t>Ethiopia 2006 Humanitarian Appeal (Joint Govt-NGO-UN)</t>
  </si>
  <si>
    <t>Ethiopia Floods Joint Appeal 2006</t>
  </si>
  <si>
    <t>Ethiopia: 2006 Govt-UN Joint Emergency Flood Appeal for Somali Region</t>
  </si>
  <si>
    <t>Funding for the appeal</t>
  </si>
  <si>
    <t xml:space="preserve">Consolidated appeal: Ethiopia 2001   </t>
  </si>
  <si>
    <t xml:space="preserve">WFP </t>
  </si>
  <si>
    <t>United States Department of Agriculture, Bill Emerson Humanitarian Trust</t>
  </si>
  <si>
    <t>Norwegian Red Cross</t>
  </si>
  <si>
    <t>Government of Ethiopia (Disaster Prevention and Preparedness Commission (DPPC)</t>
  </si>
  <si>
    <t xml:space="preserve">Save the Children </t>
  </si>
  <si>
    <t xml:space="preserve">CARE </t>
  </si>
  <si>
    <t>GOAL</t>
  </si>
  <si>
    <t xml:space="preserve">CARITAS </t>
  </si>
  <si>
    <t>WHO</t>
  </si>
  <si>
    <t xml:space="preserve">Norwegian Church Aid </t>
  </si>
  <si>
    <t xml:space="preserve">DanChurchAid </t>
  </si>
  <si>
    <t>Global HIV/AIDS Initiative</t>
  </si>
  <si>
    <t>Concern</t>
  </si>
  <si>
    <t>HEKS (Swiss Interchurch Aid)</t>
  </si>
  <si>
    <t xml:space="preserve">Belgian Red Cross </t>
  </si>
  <si>
    <t>US$m</t>
  </si>
  <si>
    <t>Multilateral organisations</t>
  </si>
  <si>
    <t>NGOs and civil society</t>
  </si>
  <si>
    <t>HRF</t>
  </si>
  <si>
    <t>US$23.8bn</t>
  </si>
  <si>
    <t>US$3.3bn</t>
  </si>
  <si>
    <t>US$39</t>
  </si>
  <si>
    <t>Aid since 1995</t>
  </si>
  <si>
    <t>Aid in 2008</t>
  </si>
  <si>
    <t xml:space="preserve">US$10  </t>
  </si>
  <si>
    <t>Humanitarian aid since 1995</t>
  </si>
  <si>
    <t>Humanitarian aid per person in 2008</t>
  </si>
  <si>
    <t>Other governments</t>
  </si>
  <si>
    <t>Total</t>
  </si>
  <si>
    <t>Note: The European Commission is a top 10 donor of humanitarian aid to Afghanistan. We impute this expenditure  back to the European governments to reflect what they have contributed to a country via their official development assitance (ODA or 'aid') contributions to the Commission's budget.</t>
  </si>
  <si>
    <t>UN appeal requirements</t>
  </si>
  <si>
    <t>UN appeal funding</t>
  </si>
  <si>
    <t>UN appeal needs met</t>
  </si>
  <si>
    <t>Other funding for the emergency</t>
  </si>
  <si>
    <t>%</t>
  </si>
  <si>
    <t>Ethiopia 2001</t>
  </si>
  <si>
    <t>&lt;?xml version="1.0"?&gt;&lt;WebTableParameter xmlns:xsi="http://www.w3.org/2001/XMLSchema-instance" xmlns:xsd="http://www.w3.org/2001/XMLSchema" xmlns=""&gt;&lt;DataTable Code="CRSNEW" HasMetadata="true"&gt;&lt;Name LocaleIsoCode="en"&gt;Creditor Reporting System _Full&lt;/Name&gt;&lt;Dimension Code="DON" Display="labels"&gt;&lt;Name LocaleIsoCode="en"&gt;Donor&lt;/Name&gt;&lt;Member Code="ALL"&gt;&lt;Name LocaleIsoCode="en"&gt;(All)&lt;/Name&gt;&lt;/Member&gt;&lt;/Dimension&gt;&lt;Dimension Code="REC" Display="labels"&gt;&lt;Name LocaleIsoCode="en"&gt;Recipient&lt;/Name&gt;&lt;Member Code="238"&gt;&lt;Name LocaleIsoCode="en"&gt;Ethiopia&lt;/Name&gt;&lt;/Member&gt;&lt;/Dimension&gt;&lt;Dimension Code="SEC"&gt;&lt;Name LocaleIsoCode="en"&gt;Sector&lt;/Name&gt;&lt;Member Code="ALL"&gt;&lt;Name LocaleIsoCode="en"&gt;ALL: (All)&lt;/Name&gt;&lt;ChildMember Code="450"&gt;&lt;Name LocaleIsoCode="en"&gt;450: V. TOTAL SECTOR ALLOCABLE (I+II+III+IV)&lt;/Name&gt;&lt;ChildMember Code="100"&gt;&lt;Name LocaleIsoCode="en"&gt;100: I. SOCIAL INFRASTRUCTURE &amp;amp; SERVICES&lt;/Name&gt;&lt;ChildMember Code="110"&gt;&lt;Name LocaleIsoCode="en"&gt;110: I.1. Education&lt;/Name&gt;&lt;ChildMember Code="111"&gt;&lt;Name LocaleIsoCode="en"&gt;111: I.1.a. Education, Level Unspecified&lt;/Name&gt;&lt;/ChildMember&gt;&lt;ChildMember Code="112"&gt;&lt;Name LocaleIsoCode="en"&gt;112: I.1.b. Basic Education&lt;/Name&gt;&lt;/ChildMember&gt;&lt;ChildMember Code="113"&gt;&lt;Name LocaleIsoCode="en"&gt;113: I.1.c. Secondary Education&lt;/Name&gt;&lt;/ChildMember&gt;&lt;ChildMember Code="114"&gt;&lt;Name LocaleIsoCode="en"&gt;114: I.1.d. Post-Secondary Education&lt;/Name&gt;&lt;/ChildMember&gt;&lt;/ChildMember&gt;&lt;ChildMember Code="120"&gt;&lt;Name LocaleIsoCode="en"&gt;120: I.2. Health&lt;/Name&gt;&lt;ChildMember Code="121"&gt;&lt;Name LocaleIsoCode="en"&gt;121: I.2.a. Health, General&lt;/Name&gt;&lt;/ChildMember&gt;&lt;ChildMember Code="122"&gt;&lt;Name LocaleIsoCode="en"&gt;122: I.2.b. Basic Health&lt;/Name&gt;&lt;/ChildMember&gt;&lt;/ChildMember&gt;&lt;ChildMember Code="130"&gt;&lt;Name LocaleIsoCode="en"&gt;130: I.3. Population Pol./Progr. &amp;amp; Reproductive Health&lt;/Name&gt;&lt;/ChildMember&gt;&lt;ChildMember Code="140"&gt;&lt;Name LocaleIsoCode="en"&gt;140: I.4. Water Supply &amp;amp; Sanitation&lt;/Name&gt;&lt;/ChildMember&gt;&lt;ChildMember Code="150"&gt;&lt;Name LocaleIsoCode="en"&gt;150: I.5. Government &amp;amp; Civil Society&lt;/Name&gt;&lt;ChildMember Code="151"&gt;&lt;Name LocaleIsoCode="en"&gt;151: I.5.a. Government &amp;amp; Civil Society-general&lt;/Name&gt;&lt;/ChildMember&gt;&lt;ChildMember Code="152"&gt;&lt;Name LocaleIsoCode="en"&gt;152: I.5.b. Conflict, Peace &amp;amp; Security&lt;/Name&gt;&lt;/ChildMember&gt;&lt;/ChildMember&gt;&lt;ChildMember Code="160"&gt;&lt;Name LocaleIsoCode="en"&gt;160: I.6. Other Social Infrastructure &amp;amp; Services&lt;/Name&gt;&lt;/ChildMember&gt;&lt;/ChildMember&gt;&lt;ChildMember Code="200"&gt;&lt;Name LocaleIsoCode="en"&gt;200: II. ECONOMIC INFRASTRUCTURE AND SERVICES&lt;/Name&gt;&lt;ChildMember Code="210"&gt;&lt;Name LocaleIsoCode="en"&gt;210: II.1. Transport &amp;amp; Storage&lt;/Name&gt;&lt;/ChildMember&gt;&lt;ChildMember Code="220"&gt;&lt;Name LocaleIsoCode="en"&gt;220: II.2. Communications&lt;/Name&gt;&lt;/ChildMember&gt;&lt;ChildMember Code="230"&gt;&lt;Name LocaleIsoCode="en"&gt;230: II.3. Energy&lt;/Name&gt;&lt;/ChildMember&gt;&lt;ChildMember Code="240"&gt;&lt;Name LocaleIsoCode="en"&gt;240: II.4. Banking &amp;amp; Financial Services&lt;/Name&gt;&lt;/ChildMember&gt;&lt;ChildMember Code="250"&gt;&lt;Name LocaleIsoCode="en"&gt;250: II.5. Business &amp;amp; Other Services&lt;/Name&gt;&lt;/ChildMember&gt;&lt;/ChildMember&gt;&lt;ChildMember Code="300"&gt;&lt;Name LocaleIsoCode="en"&gt;300: III. PRODUCTION SECTORS&lt;/Name&gt;&lt;ChildMember Code="310"&gt;&lt;Name LocaleIsoCode="en"&gt;310: III.1. Agriculture, Forestry, Fishing&lt;/Name&gt;&lt;ChildMember Code="311"&gt;&lt;Name LocaleIsoCode="en"&gt;311: III.1.a. Agriculture&lt;/Name&gt;&lt;/ChildMember&gt;&lt;ChildMember Code="312"&gt;&lt;Name LocaleIsoCode="en"&gt;312: III.1.b. Forestry&lt;/Name&gt;&lt;/ChildMember&gt;&lt;ChildMember Code="313"&gt;&lt;Name LocaleIsoCode="en"&gt;313: III.1.c. Fishing&lt;/Name&gt;&lt;/ChildMember&gt;&lt;/ChildMember&gt;&lt;ChildMember Code="320"&gt;&lt;Name LocaleIsoCode="en"&gt;320: III.2. Industry, Mining, Construction&lt;/Name&gt;&lt;ChildMember Code="321"&gt;&lt;Name LocaleIsoCode="en"&gt;321: III.2.a. Industry&lt;/Name&gt;&lt;/ChildMember&gt;&lt;ChildMember Code="322"&gt;&lt;Name LocaleIsoCode="en"&gt;322: III.2.b. Mineral Resources &amp;amp; Mining&lt;/Name&gt;&lt;/ChildMember&gt;&lt;ChildMember Code="323"&gt;&lt;Name LocaleIsoCode="en"&gt;323: III.2.c. Construction&lt;/Name&gt;&lt;/ChildMember&gt;&lt;/ChildMember&gt;&lt;ChildMember Code="331"&gt;&lt;Name LocaleIsoCode="en"&gt;331: III.3.a. Trade Policies &amp;amp; Regulations&lt;/Name&gt;&lt;/ChildMember&gt;&lt;ChildMember Code="332"&gt;&lt;Name LocaleIsoCode="en"&gt;332: III.3.b. Tourism&lt;/Name&gt;&lt;/ChildMember&gt;&lt;/ChildMember&gt;&lt;ChildMember Code="400"&gt;&lt;Name LocaleIsoCode="en"&gt;400: IV. MULTISECTOR / CROSS-CUTTING&lt;/Name&gt;&lt;ChildMember Code="410"&gt;&lt;Name LocaleIsoCode="en"&gt;410: IV.1. General Environment Protection&lt;/Name&gt;&lt;/ChildMember&gt;&lt;ChildMember Code="430"&gt;&lt;Name LocaleIsoCode="en"&gt;430: IV.2. Other Multisector&lt;/Name&gt;&lt;/ChildMember&gt;&lt;/ChildMember&gt;&lt;/ChildMember&gt;&lt;ChildMember Code="500"&gt;&lt;Name LocaleIsoCode="en"&gt;500: VI. COMMODITY AID / GENERAL PROG. ASS.&lt;/Name&gt;&lt;ChildMember Code="510"&gt;&lt;Name LocaleIsoCode="en"&gt;510: VI.1. General Budget Support&lt;/Name&gt;&lt;/ChildMember&gt;&lt;ChildMember Code="520"&gt;&lt;Name LocaleIsoCode="en"&gt;520: VI.2. Dev. Food Aid/Food Security Ass.&lt;/Name&gt;&lt;/ChildMember&gt;&lt;ChildMember Code="530"&gt;&lt;Name LocaleIsoCode="en"&gt;530: VI.3. Other Commodity Ass.&lt;/Name&gt;&lt;/ChildMember&gt;&lt;/ChildMember&gt;&lt;ChildMember Code="600"&gt;&lt;Name LocaleIsoCode="en"&gt;600: VII. ACTION RELATING TO DEBT&lt;/Name&gt;&lt;/ChildMember&gt;&lt;ChildMember Code="700"&gt;&lt;Name LocaleIsoCode="en"&gt;700: VIII. Total humanitarian aid&lt;/Name&gt;&lt;ChildMember Code="720"&gt;&lt;Name LocaleIsoCode="en"&gt;720: VIII.1. Emergency Response&lt;/Name&gt;&lt;/ChildMember&gt;&lt;ChildMember Code="730"&gt;&lt;Name LocaleIsoCode="en"&gt;730: VIII.2. Reconstruction Relief &amp;amp; Rehabilitation&lt;/Name&gt;&lt;/ChildMember&gt;&lt;ChildMember Code="740"&gt;&lt;Name LocaleIsoCode="en"&gt;740: VIII.3. Disaster Prevention &amp;amp; Preparedness&lt;/Name&gt;&lt;/ChildMember&gt;&lt;/ChildMember&gt;&lt;ChildMember Code="910"&gt;&lt;Name LocaleIsoCode="en"&gt;910: IX. ADMINISTRATIVE COSTS OF DONORS&lt;/Name&gt;&lt;/ChildMember&gt;&lt;ChildMember Code="920"&gt;&lt;Name LocaleIsoCode="en"&gt;920: X. SUPPORT TO NGO'S&lt;/Name&gt;&lt;/ChildMember&gt;&lt;ChildMember Code="930"&gt;&lt;Name LocaleIsoCode="en"&gt;930: XI. REFUGEES IN DONOR COUNTRIES&lt;/Name&gt;&lt;/ChildMember&gt;&lt;ChildMember Code="998"&gt;&lt;Name LocaleIsoCode="en"&gt;998: XII. UNALLOCATED/UNSPECIFIED&lt;/Name&gt;&lt;/ChildMember&gt;&lt;/Member&gt;&lt;/Dimension&gt;&lt;Dimension Code="SUB" Display="labels"&gt;&lt;Name LocaleIsoCode="en"&gt;Purposecode&lt;/Name&gt;&lt;Member Code="15110"&gt;&lt;Name LocaleIsoCode="en"&gt;15110: Public sector policy and adm. management&lt;/Name&gt;&lt;/Member&gt;&lt;Member Code="15111"&gt;&lt;Name LocaleIsoCode="en"&gt;15111: Public finance management&lt;/Name&gt;&lt;/Member&gt;&lt;Member Code="15112"&gt;&lt;Name LocaleIsoCode="en"&gt;15112: Decentralisation and support to subnational govt.&lt;/Name&gt;&lt;/Member&gt;&lt;Member Code="15113"&gt;&lt;Name LocaleIsoCode="en"&gt;15113: Anti-corruption organisations and institutions&lt;/Name&gt;&lt;/Member&gt;&lt;Member Code="15130"&gt;&lt;Name LocaleIsoCode="en"&gt;15130: Legal and judicial development&lt;/Name&gt;&lt;/Member&gt;&lt;Member Code="15150"&gt;&lt;Name LocaleIsoCode="en"&gt;15150: Democratic participation and civil society&lt;/Name&gt;&lt;/Member&gt;&lt;Member Code="15151"&gt;&lt;Name LocaleIsoCode="en"&gt;15151: Elections&lt;/Name&gt;&lt;/Member&gt;&lt;Member Code="15152"&gt;&lt;Name LocaleIsoCode="en"&gt;15152: Legislatures and political parties&lt;/Name&gt;&lt;/Member&gt;&lt;Member Code="15153"&gt;&lt;Name LocaleIsoCode="en"&gt;15153: Media and free flow of information&lt;/Name&gt;&lt;/Member&gt;&lt;Member Code="15160"&gt;&lt;Name LocaleIsoCode="en"&gt;15160: Human rights&lt;/Name&gt;&lt;/Member&gt;&lt;Member Code="15170"&gt;&lt;Name LocaleIsoCode="en"&gt;15170: Women's equality organisations and institutions&lt;/Name&gt;&lt;/Member&gt;&lt;Member Code="15210"&gt;&lt;Name LocaleIsoCode="en"&gt;15210: Security system management and reform&lt;/Name&gt;&lt;/Member&gt;&lt;Member Code="15220"&gt;&lt;Name LocaleIsoCode="en"&gt;15220: Civilian peace-building, conflict prevention and resolution&lt;/Name&gt;&lt;/Member&gt;&lt;Member Code="15230"&gt;&lt;Name LocaleIsoCode="en"&gt;15230: Post-conflict peace-building (UN)&lt;/Name&gt;&lt;/Member&gt;&lt;Member Code="15240"&gt;&lt;Name LocaleIsoCode="en"&gt;15240: Reintegration and SALW control&lt;/Name&gt;&lt;/Member&gt;&lt;Member Code="15250"&gt;&lt;Name LocaleIsoCode="en"&gt;15250: Land mine clearance&lt;/Name&gt;&lt;/Member&gt;&lt;Member Code="15261"&gt;&lt;Name LocaleIsoCode="en"&gt;15261: Child soldiers (Prevention and demobilisation) &lt;/Name&gt;&lt;/Member&gt;&lt;/Dimension&gt;&lt;Dimension Code="FLO"&gt;&lt;Name LocaleIsoCode="en"&gt;Flow&lt;/Name&gt;&lt;Member Code="ODA"&gt;&lt;Name LocaleIsoCode="en"&gt;Official Development Assistance&lt;/Name&gt;&lt;ChildMember Code="11"&gt;&lt;Name LocaleIsoCode="en"&gt;ODA Grants                                       &lt;/Name&gt;&lt;/ChildMember&gt;&lt;ChildMember Code="13"&gt;&lt;Name LocaleIsoCode="en"&gt;ODA Loans                                       &lt;/Name&gt;&lt;/ChildMember&gt;&lt;ChildMember Code="19"&gt;&lt;Name LocaleIsoCode="en"&gt;Equity Investment                     &lt;/Name&gt;&lt;/ChildMember&gt;&lt;/Member&gt;&lt;Member Code="OOF"&gt;&lt;Name LocaleIsoCode="en"&gt;Other Official Flows (non Export Credit)&lt;/Name&gt;&lt;/Member&gt;&lt;/Dimension&gt;&lt;Dimension Code="CHA"&gt;&lt;Name LocaleIsoCode="en"&gt;Channel&lt;/Name&gt;&lt;Member Code="ALL"&gt;&lt;Name LocaleIsoCode="en"&gt;(All)&lt;/Name&gt;&lt;ChildMember Code="10000"&gt;&lt;Name LocaleIsoCode="en"&gt;Public sector&lt;/Name&gt;&lt;/ChildMember&gt;&lt;ChildMember Code="20000"&gt;&lt;Name LocaleIsoCode="en"&gt;NGOs &amp;amp; Civil Society&lt;/Name&gt;&lt;/ChildMember&gt;&lt;ChildMember Code="30000"&gt;&lt;Name LocaleIsoCode="en"&gt;Public-Private Partnerships (PPP)&lt;/Name&gt;&lt;/ChildMember&gt;&lt;ChildMember Code="40000"&gt;&lt;Name LocaleIsoCode="en"&gt;Multilateral Organisations&lt;/Name&gt;&lt;/ChildMember&gt;&lt;ChildMember Code="50000"&gt;&lt;Name LocaleIsoCode="en"&gt;Other&lt;/Name&gt;&lt;/ChildMember&gt;&lt;ChildMember Code="0"&gt;&lt;Name LocaleIsoCode="en"&gt;To be defined&lt;/Name&gt;&lt;/ChildMember&gt;&lt;/Member&gt;&lt;/Dimension&gt;&lt;Dimension Code="TYP" Display="labels"&gt;&lt;Name LocaleIsoCode="en"&gt;Type of Aid&lt;/Name&gt;&lt;Member Code="ALL" HasDataBelow="1"&gt;&lt;Name LocaleIsoCode="en"&gt;(All)&lt;/Name&gt;&lt;ChildMember Code="I"&gt;&lt;Name LocaleIsoCode="en"&gt;Only Investment Project&lt;/Name&gt;&lt;/ChildMember&gt;&lt;ChildMember Code="S"&gt;&lt;Name LocaleIsoCode="en"&gt;Only Sector Programme&lt;/Name&gt;&lt;/ChildMember&gt;&lt;ChildMember Code="TC"&gt;&lt;Name LocaleIsoCode="en"&gt;Only Technical Cooperation&lt;/Name&gt;&lt;/ChildMember&gt;&lt;ChildMember Code="I_S"&gt;&lt;Name LocaleIsoCode="en"&gt;Investment Project and Sector Programme&lt;/Name&gt;&lt;/ChildMember&gt;&lt;ChildMember Code="I_TC"&gt;&lt;Name LocaleIsoCode="en"&gt;Investment Project and Technical Cooperation&lt;/Name&gt;&lt;/ChildMember&gt;&lt;ChildMember Code="S_TC"&gt;&lt;Name LocaleIsoCode="en"&gt;Sector Programme and Technical Cooperation&lt;/Name&gt;&lt;/ChildMember&gt;&lt;ChildMember Code="I_S_TC"&gt;&lt;Name LocaleIsoCode="en"&gt;Investment Project and Sector Programme and Technical Cooperation&lt;/Name&gt;&lt;/ChildMember&gt;&lt;ChildMember Code="O"&gt;&lt;Name LocaleIsoCode="en"&gt;Other (No mark)&lt;/Name&gt;&lt;/ChildMember&gt;&lt;/Member&gt;&lt;/Dimension&gt;&lt;Dimension Code="POL"&gt;&lt;Name LocaleIsoCode="en"&gt;Policy Objective&lt;/Name&gt;&lt;Member Code="ALL"&gt;&lt;Name LocaleIsoCode="en"&gt;(All)&lt;/Name&gt;&lt;ChildMember Code="G"&gt;&lt;Name LocaleIsoCode="en"&gt;Only gender&lt;/Name&gt;&lt;/ChildMember&gt;&lt;ChildMember Code="E"&gt;&lt;Name LocaleIsoCode="en"&gt;Only environment&lt;/Name&gt;&lt;/ChildMember&gt;&lt;ChildMember Code="PDGG"&gt;&lt;Name LocaleIsoCode="en"&gt;Only participatory development/good governance&lt;/Name&gt;&lt;/ChildMember&gt;&lt;ChildMember Code="G_E"&gt;&lt;Name LocaleIsoCode="en"&gt;Gender and Environment&lt;/Name&gt;&lt;/ChildMember&gt;&lt;ChildMember Code="G_PDGG"&gt;&lt;Name LocaleIsoCode="en"&gt;Gender and Participatory Development/Good Governance&lt;/Name&gt;&lt;/ChildMember&gt;&lt;ChildMember Code="E_PDGG"&gt;&lt;Name LocaleIsoCode="en"&gt;Environment and Participatory Development/Good Governance&lt;/Name&gt;&lt;/ChildMember&gt;&lt;ChildMember Code="G_E_PDGG"&gt;&lt;Name LocaleIsoCode="en"&gt;Gender and Environment and Participatory Development/Good Governance&lt;/Name&gt;&lt;/ChildMember&gt;&lt;ChildMember Code="O"&gt;&lt;Name LocaleIsoCode="en"&gt;Other (No mark)&lt;/Name&gt;&lt;/ChildMember&gt;&lt;/Member&gt;&lt;/Dimension&gt;&lt;Dimension Code="RIO"&gt;&lt;Name LocaleIsoCode="en"&gt;Rio Markers&lt;/Name&gt;&lt;Member Code="ALL"&gt;&lt;Name LocaleIsoCode="en"&gt;(All)&lt;/Name&gt;&lt;ChildMember Code="B"&gt;&lt;Name LocaleIsoCode="en"&gt;Only Biodiversity&lt;/Name&gt;&lt;/ChildMember&gt;&lt;ChildMember Code="C"&gt;&lt;Name LocaleIsoCode="en"&gt;Only Climate Change&lt;/Name&gt;&lt;/ChildMember&gt;&lt;ChildMember Code="D"&gt;&lt;Name LocaleIsoCode="en"&gt;Only Desertification&lt;/Name&gt;&lt;/ChildMember&gt;&lt;ChildMember Code="B_C"&gt;&lt;Name LocaleIsoCode="en"&gt;Biodiversity and Climate Change&lt;/Name&gt;&lt;/ChildMember&gt;&lt;ChildMember Code="B_D"&gt;&lt;Name LocaleIsoCode="en"&gt;Biodiversity and Desertification&lt;/Name&gt;&lt;/ChildMember&gt;&lt;ChildMember Code="C_D"&gt;&lt;Name LocaleIsoCode="en"&gt;Climate Change and Desertification &lt;/Name&gt;&lt;/ChildMember&gt;&lt;ChildMember Code="B_C_D"&gt;&lt;Name LocaleIsoCode="en"&gt;Biodiversity and Climate Change and Desertification&lt;/Name&gt;&lt;/ChildMember&gt;&lt;ChildMember Code="O"&gt;&lt;Name LocaleIsoCode="en"&gt;Other (No mark)&lt;/Name&gt;&lt;/ChildMember&gt;&lt;/Member&gt;&lt;/Dimension&gt;&lt;Dimension Code="REG"&gt;&lt;Name LocaleIsoCode="en"&gt;Region&lt;/Name&gt;&lt;Member Code="ALL"&gt;&lt;Name LocaleIsoCode="en"&gt;(All)&lt;/Name&gt;&lt;ChildMember Code="10001"&gt;&lt;Name LocaleIsoCode="en"&gt;Africa&lt;/Name&gt;&lt;ChildMember Code="10002"&gt;&lt;Name LocaleIsoCode="en"&gt;North of Sahara&lt;/Name&gt;&lt;/ChildMember&gt;&lt;ChildMember Code="10003"&gt;&lt;Name LocaleIsoCode="en"&gt;South of Sahara&lt;/Name&gt;&lt;/ChildMember&gt;&lt;ChildMember Code="298"&gt;&lt;Name LocaleIsoCode="en"&gt;Africa, regional&lt;/Name&gt;&lt;/ChildMember&gt;&lt;/ChildMember&gt;&lt;ChildMember Code="10004"&gt;&lt;Name LocaleIsoCode="en"&gt;America&lt;/Name&gt;&lt;ChildMember Code="10005"&gt;&lt;Name LocaleIsoCode="en"&gt;North &amp;amp; Central America&lt;/Name&gt;&lt;/ChildMember&gt;&lt;ChildMember Code="10006"&gt;&lt;Name LocaleIsoCode="en"&gt;South America&lt;/Name&gt;&lt;/ChildMember&gt;&lt;ChildMember Code="498"&gt;&lt;Name LocaleIsoCode="en"&gt;America, regional&lt;/Name&gt;&lt;/ChildMember&gt;&lt;/ChildMember&gt;&lt;ChildMember Code="10007"&gt;&lt;Name LocaleIsoCode="en"&gt;Asia&lt;/Name&gt;&lt;ChildMember Code="10008"&gt;&lt;Name LocaleIsoCode="en"&gt;Far East Asia&lt;/Name&gt;&lt;/ChildMember&gt;&lt;ChildMember Code="10009"&gt;&lt;Name LocaleIsoCode="en"&gt;South &amp;amp; Central Asia&lt;/Name&gt;&lt;/ChildMember&gt;&lt;ChildMember Code="10011"&gt;&lt;Name LocaleIsoCode="en"&gt;Middle East&lt;/Name&gt;&lt;/ChildMember&gt;&lt;ChildMember Code="798"&gt;&lt;Name LocaleIsoCode="en"&gt;Asia, regional&lt;/Name&gt;&lt;/ChildMember&gt;&lt;/ChildMember&gt;&lt;ChildMember Code="10010"&gt;&lt;Name LocaleIsoCode="en"&gt;Europe&lt;/Name&gt;&lt;/ChildMember&gt;&lt;ChildMember Code="10012"&gt;&lt;Name LocaleIsoCode="en"&gt;Oceania&lt;/Name&gt;&lt;/ChildMember&gt;&lt;ChildMember Code="9998"&gt;&lt;Name LocaleIsoCode="en"&gt;Developing countries unspecified&lt;/Name&gt;&lt;/ChildMember&gt;&lt;/Member&gt;&lt;/Dimension&gt;&lt;Dimension Code="INC"&gt;&lt;Name LocaleIsoCode="en"&gt;Income Group&lt;/Name&gt;&lt;Member Code="ALL"&gt;&lt;Name LocaleIsoCode="en"&gt;(All)&lt;/Name&gt;&lt;ChildMember Code="10016"&gt;&lt;Name LocaleIsoCode="en"&gt;LDCs,Total (Least Developed)&lt;/Name&gt;&lt;/ChildMember&gt;&lt;ChildMember Code="10017"&gt;&lt;Name LocaleIsoCode="en"&gt;OLICs,Total (Other Low Income)&lt;/Name&gt;&lt;/ChildMember&gt;&lt;ChildMember Code="10018"&gt;&lt;Name LocaleIsoCode="en"&gt;LMICs,Total (Low Middle Income)&lt;/Name&gt;&lt;/ChildMember&gt;&lt;ChildMember Code="10019"&gt;&lt;Name LocaleIsoCode="en"&gt;UMICs,Total (Upper Middle Income)&lt;/Name&gt;&lt;/ChildMember&gt;&lt;ChildMember Code="10024"&gt;&lt;Name LocaleIsoCode="en"&gt;Unallocated by income&lt;/Name&gt;&lt;/ChildMember&gt;&lt;ChildMember Code="10025"&gt;&lt;Name LocaleIsoCode="en"&gt;MADCTs - ex-developing countries&lt;/Name&gt;&lt;/ChildMember&gt;&lt;/Member&gt;&lt;/Dimension&gt;&lt;Dimension Code="AMT" Display="labels"&gt;&lt;Name LocaleIsoCode="en"&gt;Amount&lt;/Name&gt;&lt;Member Code="DD"&gt;&lt;Name LocaleIsoCode="en"&gt;Disbursements gross (constant 2008 USD millions)&lt;/Name&gt;&lt;/Member&gt;&lt;/Dimension&gt;&lt;Dimension Code="YEA" CommonCode="TIME"&gt;&lt;Name LocaleIsoCode="en"&gt;Year&lt;/Name&gt;&lt;Member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Annual="2002" /&gt;&lt;EndCodes Annual="2009" /&gt;&lt;/TimeDimension&gt;&lt;/WBOSInformations&gt;&lt;Tabulation Axis="horizontal"&gt;&lt;Dimension Code="YEA" CommonCode="TIME" /&gt;&lt;/Tabulation&gt;&lt;Tabulation Axis="vertical"&gt;&lt;Dimension Code="DON" /&gt;&lt;Dimension Code="SUB" /&gt;&lt;/Tabulation&gt;&lt;Tabulation Axis="page"&gt;&lt;Dimension Code="FLO" /&gt;&lt;Dimension Code="REC" /&gt;&lt;Dimension Code="REG" /&gt;&lt;Dimension Code="INC" /&gt;&lt;Dimension Code="SEC" /&gt;&lt;Dimension Code="POL" /&gt;&lt;Dimension Code="TYP" /&gt;&lt;Dimension Code="RIO" /&gt;&lt;Dimension Code="CHA" /&gt;&lt;Dimension Code="AMT"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20774&amp;amp;QueryType=Public&amp;amp;Lang=en&lt;/AbsoluteUri&gt;&lt;/Query&gt;&lt;/WebTableParameter&gt;</t>
  </si>
  <si>
    <r>
      <t>Population: 85.0 million in 2010, ranked 14 out of 230 (UN Department for Economic and Social Affairs, November 2010</t>
    </r>
    <r>
      <rPr>
        <sz val="11"/>
        <color indexed="8"/>
        <rFont val="Calibri"/>
        <family val="2"/>
      </rPr>
      <t>)</t>
    </r>
  </si>
  <si>
    <r>
      <t xml:space="preserve">Refugees originating from Ethiopia: </t>
    </r>
    <r>
      <rPr>
        <sz val="11"/>
        <color indexed="8"/>
        <rFont val="Calibri"/>
        <family val="2"/>
      </rPr>
      <t>62,899 in 2009, ranked 27 out of 190 (UNHCR, 2009)</t>
    </r>
  </si>
  <si>
    <r>
      <t xml:space="preserve">Refugees residing in Ethiopia: </t>
    </r>
    <r>
      <rPr>
        <sz val="11"/>
        <color indexed="8"/>
        <rFont val="Calibri"/>
        <family val="2"/>
      </rPr>
      <t>121,886 in 2009, ranked 20 out of 161 (UNHCR, 2009)</t>
    </r>
  </si>
  <si>
    <t>Internally displaced persons (IDPs): 200,000 - 300,000, ranked 19 out of 40 (UN agencies, June 2008)</t>
  </si>
  <si>
    <t>Poverty headcount ratio at $1.25 a day: 39.0 % of population in 2005, ranked 89 out of 120 (World Development Indicators, 2010)</t>
  </si>
  <si>
    <t>Under-5 mortality rate (probability of dying by age 5 per 1000 live births): 109 in 2008, ranked 167 out of 195 (WHO, 2010)</t>
  </si>
  <si>
    <t>Life expectancy at birth (years): 58 in 2008, ranked 155 out of 188 (WHO, 2010)</t>
  </si>
  <si>
    <t>Human Development Index: ranked 157 out of 169 in 2010 (Human Development Index, Human Development Report, UNDP, 2010)</t>
  </si>
  <si>
    <t>Global Peace Index: ranked 127 out of 149 in 2010 (Institute for Economics and Peace, 2010)</t>
  </si>
  <si>
    <t>Adult literacy rate (% ages 15 and above): 35.9% in 2008, ranked 185 out of 190 (UNESCO, 2010)</t>
  </si>
  <si>
    <r>
      <t>GNI: US$</t>
    </r>
    <r>
      <rPr>
        <sz val="11"/>
        <color indexed="8"/>
        <rFont val="Calibri"/>
        <family val="2"/>
      </rPr>
      <t xml:space="preserve">22.4 billion in 2008, ranked 43 out of 56 (World Development Indicators, World Bank, 2008) </t>
    </r>
  </si>
  <si>
    <r>
      <t xml:space="preserve">GNI per capita: US$277 million in 2008, ranked 50 out of 56 (World Development Indicators, World Bank 2008 and </t>
    </r>
    <r>
      <rPr>
        <sz val="11"/>
        <color theme="1"/>
        <rFont val="Calibri"/>
        <family val="2"/>
      </rPr>
      <t>UN Department for Economic and Social Affairs, November 2010)</t>
    </r>
  </si>
  <si>
    <t>GINI index (measure of equality): ranked 14 out of 142 in 2007 (World Development Indicators, World Bank, 2009)</t>
  </si>
  <si>
    <t>Aid per person in 2008</t>
  </si>
  <si>
    <t>Humanitarian aid  in 2008</t>
  </si>
  <si>
    <t xml:space="preserve">US$4.7bn  </t>
  </si>
  <si>
    <t xml:space="preserve">US$830m </t>
  </si>
  <si>
    <t>Top three humanitarian aid donors to Ethiopia 1999-2008. Source: Development Initiatives based on OECD DAC and UN OCHA FTS data</t>
  </si>
  <si>
    <t>Top 3 donors (US$m)</t>
  </si>
  <si>
    <t>Top 10 humanitarian aid donors to Ethiopia, 2008. Source: Development Initiatives based on OECD DAC data</t>
  </si>
  <si>
    <t>WHAT</t>
  </si>
  <si>
    <t>Top 10 first-level recipients of humanitarian aid, 2005-2008. Development Initiatives based on OECD DAC data</t>
  </si>
  <si>
    <t>HOW</t>
  </si>
  <si>
    <t>Funding for UN appeals since 2000 and for the wider emergency. Source: Development Initiatives based on UN OCHA FTS data</t>
  </si>
  <si>
    <t xml:space="preserve"> projects (US$m)</t>
  </si>
  <si>
    <t>Share via EC (US$m)</t>
  </si>
  <si>
    <t>Core to UN agencies  (US$m)</t>
  </si>
  <si>
    <t>Share via CERF  (US$m)</t>
  </si>
  <si>
    <t>Total humanitarian aid  (US$m)</t>
  </si>
  <si>
    <t>Top 10 humanitarian aid donors to Ethiopia, 2008.</t>
  </si>
  <si>
    <t xml:space="preserve"> Projects (US$m)</t>
  </si>
  <si>
    <t xml:space="preserve">Top three humanitarian aid donors to Ethiopia 1999-2008. </t>
  </si>
  <si>
    <t xml:space="preserve">Top 10 first-level recipients of humanitarian aid, 2005-2008. </t>
  </si>
  <si>
    <t>Other funding for the emergency (US$m)</t>
  </si>
  <si>
    <t>UN appeal funding (US$m)</t>
  </si>
  <si>
    <t>UN appeal requirements (US$m)</t>
  </si>
  <si>
    <t xml:space="preserve">Funding for UN appeals since 2000 and for the wider emergency. </t>
  </si>
  <si>
    <t>Source: Development Initiatives based on UN OCHA FTS data.</t>
  </si>
  <si>
    <t>Source: Development Initiatives based on OECD DAC data (constant 2008 prices).</t>
  </si>
  <si>
    <t xml:space="preserve"> Source: Development Initiatives based on OECD DAC data (constant 2008 prices).</t>
  </si>
  <si>
    <t>Source: Development Initiatives based on OECD DAC (constant 2008 prices) and UN CERF data.</t>
  </si>
  <si>
    <t>Humanitarian aid to Ethiopia, 1995-2010</t>
  </si>
  <si>
    <t xml:space="preserve">First-level recipients of humanitarian aid, 2005-2008  </t>
  </si>
  <si>
    <t>Source: Development Initiatives based on OECD DAC (constant 2008 prices) data for 1995 - 2008 and UN OCHA FTS data for 2009 -2010.</t>
  </si>
  <si>
    <t>Source: Development Initiatives based on OECD DAC (constant 2008 prices) data.</t>
  </si>
  <si>
    <t>Total humanitarian aid as a share of official development assistance (ODA or ‘aid’), 1995-2008.</t>
  </si>
  <si>
    <t>Humanitarian aid sectors 2005-2009.</t>
  </si>
  <si>
    <t>Source: Development Initiatives based on OECD-DAC (constant 2008 prices) data.</t>
  </si>
  <si>
    <t>Humanitarian and development financing mechanisms in Ethiopia 2006-2009.</t>
  </si>
  <si>
    <t>Funding for UN appeals, 2000-2009</t>
  </si>
  <si>
    <t>US$bn</t>
  </si>
  <si>
    <t>Humanitarian aid alongside official development assistance (ODA) on conflict prevention and governance, 2002-2008.</t>
  </si>
  <si>
    <t>Source: Development Initiatives based on UN OCHA FTS and UN CERF data.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</si>
</sst>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000"/>
    <numFmt numFmtId="193" formatCode="0.000000"/>
    <numFmt numFmtId="194" formatCode="0.00000"/>
    <numFmt numFmtId="195" formatCode="0.0000"/>
    <numFmt numFmtId="196" formatCode="_-* #,##0.000_-;\-* #,##0.000_-;_-* &quot;-&quot;??_-;_-@_-"/>
    <numFmt numFmtId="197" formatCode="_-* #,##0.0_-;\-* #,##0.0_-;_-* &quot;-&quot;??_-;_-@_-"/>
    <numFmt numFmtId="198" formatCode="_-* #,##0.0000_-;\-* #,##0.0000_-;_-* &quot;-&quot;??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9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medium">
        <color indexed="41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>
        <color rgb="FF4F81BD"/>
      </top>
      <bottom/>
    </border>
    <border>
      <left style="medium"/>
      <right style="thin">
        <color rgb="FFC0C0C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>
        <color rgb="FFC0C0C0"/>
      </right>
      <top style="medium"/>
      <bottom style="medium"/>
    </border>
    <border>
      <left/>
      <right style="medium">
        <color rgb="FFC0C0C0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>
        <color rgb="FF4F81BD"/>
      </bottom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66" fontId="4" fillId="0" borderId="0" applyNumberFormat="0" applyAlignment="0">
      <protection/>
    </xf>
    <xf numFmtId="0" fontId="5" fillId="29" borderId="0" applyNumberFormat="0">
      <alignment horizontal="center" vertical="top" wrapText="1"/>
      <protection/>
    </xf>
    <xf numFmtId="0" fontId="5" fillId="29" borderId="0" applyNumberFormat="0">
      <alignment horizontal="left" vertical="top" wrapText="1"/>
      <protection/>
    </xf>
    <xf numFmtId="0" fontId="5" fillId="29" borderId="0" applyNumberFormat="0">
      <alignment horizontal="centerContinuous" vertical="top"/>
      <protection/>
    </xf>
    <xf numFmtId="0" fontId="6" fillId="29" borderId="0" applyNumberFormat="0">
      <alignment horizontal="center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7" fillId="29" borderId="0" applyNumberFormat="0">
      <alignment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" fillId="31" borderId="0" applyNumberFormat="0" applyFon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8" fillId="32" borderId="1" applyNumberFormat="0" applyAlignment="0" applyProtection="0"/>
    <xf numFmtId="0" fontId="6" fillId="0" borderId="6" applyNumberFormat="0" applyAlignment="0">
      <protection/>
    </xf>
    <xf numFmtId="0" fontId="6" fillId="0" borderId="7" applyNumberFormat="0" applyAlignment="0">
      <protection locked="0"/>
    </xf>
    <xf numFmtId="183" fontId="6" fillId="33" borderId="7" applyNumberFormat="0" applyAlignment="0">
      <protection locked="0"/>
    </xf>
    <xf numFmtId="0" fontId="6" fillId="34" borderId="0" applyNumberFormat="0" applyAlignment="0">
      <protection/>
    </xf>
    <xf numFmtId="0" fontId="6" fillId="35" borderId="0" applyNumberFormat="0" applyAlignment="0">
      <protection/>
    </xf>
    <xf numFmtId="0" fontId="6" fillId="0" borderId="8" applyNumberFormat="0" applyAlignment="0">
      <protection locked="0"/>
    </xf>
    <xf numFmtId="0" fontId="69" fillId="0" borderId="9" applyNumberFormat="0" applyFill="0" applyAlignment="0" applyProtection="0"/>
    <xf numFmtId="0" fontId="11" fillId="0" borderId="0" applyNumberFormat="0" applyAlignment="0">
      <protection/>
    </xf>
    <xf numFmtId="0" fontId="70" fillId="36" borderId="0" applyNumberFormat="0" applyBorder="0" applyAlignment="0" applyProtection="0"/>
    <xf numFmtId="0" fontId="1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 vertical="top"/>
      <protection/>
    </xf>
    <xf numFmtId="0" fontId="0" fillId="37" borderId="10" applyNumberFormat="0" applyFont="0" applyAlignment="0" applyProtection="0"/>
    <xf numFmtId="18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1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5" fillId="0" borderId="0" applyNumberFormat="0" applyFill="0" applyBorder="0">
      <alignment horizontal="left" vertical="center" wrapText="1"/>
      <protection/>
    </xf>
    <xf numFmtId="0" fontId="6" fillId="0" borderId="0" applyNumberFormat="0" applyFill="0" applyBorder="0">
      <alignment horizontal="left" vertical="center" wrapText="1" indent="1"/>
      <protection/>
    </xf>
    <xf numFmtId="0" fontId="12" fillId="0" borderId="0">
      <alignment vertical="top"/>
      <protection/>
    </xf>
    <xf numFmtId="183" fontId="5" fillId="0" borderId="12" applyNumberFormat="0" applyFill="0" applyAlignment="0" applyProtection="0"/>
    <xf numFmtId="183" fontId="6" fillId="0" borderId="13" applyNumberFormat="0" applyFont="0" applyFill="0" applyAlignment="0" applyProtection="0"/>
    <xf numFmtId="0" fontId="6" fillId="38" borderId="0" applyNumberFormat="0" applyFont="0" applyBorder="0" applyAlignment="0" applyProtection="0"/>
    <xf numFmtId="0" fontId="6" fillId="0" borderId="0" applyNumberFormat="0" applyFont="0" applyFill="0" applyAlignment="0" applyProtection="0"/>
    <xf numFmtId="183" fontId="6" fillId="0" borderId="0" applyNumberFormat="0" applyFont="0" applyBorder="0" applyAlignment="0" applyProtection="0"/>
    <xf numFmtId="49" fontId="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4" applyNumberFormat="0" applyFill="0" applyAlignment="0" applyProtection="0"/>
    <xf numFmtId="183" fontId="5" fillId="29" borderId="0" applyNumberFormat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Alignment="0" applyProtection="0"/>
    <xf numFmtId="0" fontId="74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top" wrapText="1"/>
    </xf>
    <xf numFmtId="164" fontId="43" fillId="0" borderId="0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164" fontId="75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0" fillId="0" borderId="0" xfId="0" applyFill="1" applyAlignment="1">
      <alignment/>
    </xf>
    <xf numFmtId="0" fontId="0" fillId="39" borderId="0" xfId="0" applyFill="1" applyAlignment="1">
      <alignment/>
    </xf>
    <xf numFmtId="0" fontId="12" fillId="0" borderId="0" xfId="94">
      <alignment vertical="top"/>
      <protection/>
    </xf>
    <xf numFmtId="0" fontId="16" fillId="0" borderId="0" xfId="94" applyFont="1">
      <alignment vertical="top"/>
      <protection/>
    </xf>
    <xf numFmtId="0" fontId="12" fillId="0" borderId="0" xfId="94" applyFont="1">
      <alignment vertical="top"/>
      <protection/>
    </xf>
    <xf numFmtId="186" fontId="12" fillId="0" borderId="0" xfId="94" applyNumberFormat="1">
      <alignment vertical="top"/>
      <protection/>
    </xf>
    <xf numFmtId="0" fontId="2" fillId="0" borderId="0" xfId="106">
      <alignment/>
      <protection/>
    </xf>
    <xf numFmtId="0" fontId="18" fillId="0" borderId="0" xfId="106" applyFont="1">
      <alignment/>
      <protection/>
    </xf>
    <xf numFmtId="165" fontId="43" fillId="0" borderId="0" xfId="106" applyNumberFormat="1" applyFont="1" applyFill="1" applyBorder="1" applyAlignment="1">
      <alignment horizontal="right"/>
      <protection/>
    </xf>
    <xf numFmtId="165" fontId="43" fillId="7" borderId="0" xfId="106" applyNumberFormat="1" applyFont="1" applyFill="1" applyBorder="1" applyAlignment="1">
      <alignment horizontal="right"/>
      <protection/>
    </xf>
    <xf numFmtId="0" fontId="19" fillId="0" borderId="0" xfId="106" applyFont="1" applyFill="1">
      <alignment/>
      <protection/>
    </xf>
    <xf numFmtId="165" fontId="43" fillId="0" borderId="0" xfId="106" applyNumberFormat="1" applyFont="1" applyFill="1" applyBorder="1" applyAlignment="1">
      <alignment/>
      <protection/>
    </xf>
    <xf numFmtId="0" fontId="43" fillId="0" borderId="0" xfId="106" applyFont="1" applyFill="1" applyBorder="1">
      <alignment/>
      <protection/>
    </xf>
    <xf numFmtId="165" fontId="43" fillId="7" borderId="0" xfId="106" applyNumberFormat="1" applyFont="1" applyFill="1" applyBorder="1" applyAlignment="1">
      <alignment/>
      <protection/>
    </xf>
    <xf numFmtId="164" fontId="43" fillId="7" borderId="0" xfId="0" applyNumberFormat="1" applyFont="1" applyFill="1" applyBorder="1" applyAlignment="1">
      <alignment horizontal="center"/>
    </xf>
    <xf numFmtId="165" fontId="43" fillId="0" borderId="0" xfId="106" applyNumberFormat="1" applyFont="1" applyFill="1" applyBorder="1">
      <alignment/>
      <protection/>
    </xf>
    <xf numFmtId="165" fontId="43" fillId="7" borderId="0" xfId="106" applyNumberFormat="1" applyFont="1" applyFill="1" applyBorder="1">
      <alignment/>
      <protection/>
    </xf>
    <xf numFmtId="165" fontId="2" fillId="0" borderId="0" xfId="106" applyNumberFormat="1">
      <alignment/>
      <protection/>
    </xf>
    <xf numFmtId="0" fontId="44" fillId="0" borderId="0" xfId="106" applyFont="1" applyFill="1" applyBorder="1">
      <alignment/>
      <protection/>
    </xf>
    <xf numFmtId="2" fontId="44" fillId="0" borderId="0" xfId="0" applyNumberFormat="1" applyFont="1" applyFill="1" applyBorder="1" applyAlignment="1">
      <alignment horizontal="right"/>
    </xf>
    <xf numFmtId="165" fontId="44" fillId="0" borderId="0" xfId="106" applyNumberFormat="1" applyFont="1" applyFill="1" applyBorder="1">
      <alignment/>
      <protection/>
    </xf>
    <xf numFmtId="164" fontId="2" fillId="0" borderId="0" xfId="106" applyNumberFormat="1">
      <alignment/>
      <protection/>
    </xf>
    <xf numFmtId="0" fontId="2" fillId="7" borderId="0" xfId="106" applyFill="1" applyAlignment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2"/>
    </xf>
    <xf numFmtId="164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0" fontId="43" fillId="0" borderId="0" xfId="0" applyFont="1" applyFill="1" applyBorder="1" applyAlignment="1">
      <alignment wrapText="1"/>
    </xf>
    <xf numFmtId="0" fontId="76" fillId="40" borderId="0" xfId="0" applyFont="1" applyFill="1" applyAlignment="1">
      <alignment wrapText="1"/>
    </xf>
    <xf numFmtId="0" fontId="2" fillId="0" borderId="0" xfId="121" applyFont="1">
      <alignment/>
      <protection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3" fillId="0" borderId="0" xfId="0" applyFont="1" applyFill="1" applyAlignment="1">
      <alignment/>
    </xf>
    <xf numFmtId="0" fontId="0" fillId="0" borderId="0" xfId="0" applyFill="1" applyAlignment="1">
      <alignment/>
    </xf>
    <xf numFmtId="0" fontId="80" fillId="4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3" fillId="22" borderId="0" xfId="0" applyFont="1" applyFill="1" applyAlignment="1">
      <alignment horizontal="left"/>
    </xf>
    <xf numFmtId="0" fontId="73" fillId="22" borderId="0" xfId="0" applyFont="1" applyFill="1" applyAlignment="1">
      <alignment horizontal="left"/>
    </xf>
    <xf numFmtId="0" fontId="73" fillId="22" borderId="0" xfId="0" applyFont="1" applyFill="1" applyAlignment="1">
      <alignment/>
    </xf>
    <xf numFmtId="0" fontId="43" fillId="22" borderId="0" xfId="0" applyFont="1" applyFill="1" applyBorder="1" applyAlignment="1">
      <alignment horizontal="left" wrapText="1"/>
    </xf>
    <xf numFmtId="0" fontId="17" fillId="40" borderId="16" xfId="106" applyFont="1" applyFill="1" applyBorder="1" applyAlignment="1">
      <alignment wrapText="1"/>
      <protection/>
    </xf>
    <xf numFmtId="0" fontId="81" fillId="40" borderId="0" xfId="0" applyFont="1" applyFill="1" applyAlignment="1">
      <alignment horizontal="center" vertical="center" wrapText="1"/>
    </xf>
    <xf numFmtId="0" fontId="82" fillId="40" borderId="0" xfId="0" applyFont="1" applyFill="1" applyAlignment="1">
      <alignment horizontal="center" vertical="center"/>
    </xf>
    <xf numFmtId="0" fontId="75" fillId="41" borderId="0" xfId="0" applyFont="1" applyFill="1" applyAlignment="1">
      <alignment horizontal="center" wrapText="1"/>
    </xf>
    <xf numFmtId="0" fontId="83" fillId="41" borderId="0" xfId="0" applyFont="1" applyFill="1" applyAlignment="1">
      <alignment horizontal="center"/>
    </xf>
    <xf numFmtId="0" fontId="83" fillId="0" borderId="17" xfId="0" applyFont="1" applyFill="1" applyBorder="1" applyAlignment="1">
      <alignment wrapText="1"/>
    </xf>
    <xf numFmtId="0" fontId="83" fillId="0" borderId="18" xfId="0" applyFont="1" applyFill="1" applyBorder="1" applyAlignment="1">
      <alignment horizontal="right" wrapText="1"/>
    </xf>
    <xf numFmtId="0" fontId="83" fillId="0" borderId="0" xfId="0" applyFont="1" applyFill="1" applyAlignment="1">
      <alignment wrapText="1"/>
    </xf>
    <xf numFmtId="0" fontId="79" fillId="0" borderId="0" xfId="0" applyFont="1" applyFill="1" applyAlignment="1">
      <alignment wrapText="1"/>
    </xf>
    <xf numFmtId="0" fontId="83" fillId="0" borderId="19" xfId="0" applyFont="1" applyFill="1" applyBorder="1" applyAlignment="1">
      <alignment wrapText="1"/>
    </xf>
    <xf numFmtId="0" fontId="83" fillId="0" borderId="20" xfId="0" applyFont="1" applyFill="1" applyBorder="1" applyAlignment="1">
      <alignment horizontal="right" wrapText="1"/>
    </xf>
    <xf numFmtId="0" fontId="83" fillId="0" borderId="21" xfId="0" applyFont="1" applyFill="1" applyBorder="1" applyAlignment="1">
      <alignment wrapText="1"/>
    </xf>
    <xf numFmtId="0" fontId="79" fillId="0" borderId="21" xfId="0" applyFont="1" applyFill="1" applyBorder="1" applyAlignment="1">
      <alignment wrapText="1"/>
    </xf>
    <xf numFmtId="164" fontId="83" fillId="0" borderId="18" xfId="0" applyNumberFormat="1" applyFont="1" applyFill="1" applyBorder="1" applyAlignment="1">
      <alignment horizontal="right" wrapText="1"/>
    </xf>
    <xf numFmtId="164" fontId="79" fillId="0" borderId="18" xfId="0" applyNumberFormat="1" applyFont="1" applyFill="1" applyBorder="1" applyAlignment="1">
      <alignment horizontal="right" wrapText="1"/>
    </xf>
    <xf numFmtId="164" fontId="79" fillId="0" borderId="20" xfId="0" applyNumberFormat="1" applyFont="1" applyFill="1" applyBorder="1" applyAlignment="1">
      <alignment horizontal="right" wrapText="1"/>
    </xf>
    <xf numFmtId="0" fontId="83" fillId="0" borderId="22" xfId="0" applyFont="1" applyFill="1" applyBorder="1" applyAlignment="1">
      <alignment wrapText="1"/>
    </xf>
    <xf numFmtId="0" fontId="83" fillId="0" borderId="23" xfId="0" applyFont="1" applyFill="1" applyBorder="1" applyAlignment="1">
      <alignment horizontal="right" wrapText="1"/>
    </xf>
    <xf numFmtId="0" fontId="56" fillId="40" borderId="24" xfId="0" applyFont="1" applyFill="1" applyBorder="1" applyAlignment="1">
      <alignment horizontal="left" wrapText="1"/>
    </xf>
    <xf numFmtId="0" fontId="56" fillId="40" borderId="25" xfId="0" applyFont="1" applyFill="1" applyBorder="1" applyAlignment="1">
      <alignment wrapText="1"/>
    </xf>
    <xf numFmtId="0" fontId="56" fillId="40" borderId="26" xfId="0" applyFont="1" applyFill="1" applyBorder="1" applyAlignment="1">
      <alignment horizontal="left" wrapText="1"/>
    </xf>
    <xf numFmtId="0" fontId="56" fillId="40" borderId="27" xfId="0" applyFont="1" applyFill="1" applyBorder="1" applyAlignment="1">
      <alignment vertical="top"/>
    </xf>
    <xf numFmtId="0" fontId="81" fillId="40" borderId="27" xfId="0" applyFont="1" applyFill="1" applyBorder="1" applyAlignment="1">
      <alignment horizontal="center" vertical="top" wrapText="1"/>
    </xf>
    <xf numFmtId="0" fontId="56" fillId="40" borderId="0" xfId="0" applyFont="1" applyFill="1" applyAlignment="1">
      <alignment vertical="top"/>
    </xf>
    <xf numFmtId="0" fontId="81" fillId="40" borderId="0" xfId="0" applyFont="1" applyFill="1" applyAlignment="1">
      <alignment horizontal="center" vertical="top"/>
    </xf>
    <xf numFmtId="0" fontId="81" fillId="40" borderId="0" xfId="0" applyFont="1" applyFill="1" applyAlignment="1">
      <alignment horizontal="center" vertical="top" wrapText="1"/>
    </xf>
    <xf numFmtId="0" fontId="17" fillId="0" borderId="28" xfId="106" applyFont="1" applyFill="1" applyBorder="1" applyAlignment="1">
      <alignment wrapText="1"/>
      <protection/>
    </xf>
    <xf numFmtId="0" fontId="44" fillId="0" borderId="29" xfId="0" applyFont="1" applyFill="1" applyBorder="1" applyAlignment="1">
      <alignment horizontal="center" vertical="top" wrapText="1"/>
    </xf>
    <xf numFmtId="0" fontId="44" fillId="0" borderId="30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vertical="top" wrapText="1"/>
    </xf>
    <xf numFmtId="0" fontId="43" fillId="0" borderId="17" xfId="106" applyFont="1" applyFill="1" applyBorder="1">
      <alignment/>
      <protection/>
    </xf>
    <xf numFmtId="0" fontId="44" fillId="0" borderId="19" xfId="106" applyFont="1" applyFill="1" applyBorder="1">
      <alignment/>
      <protection/>
    </xf>
    <xf numFmtId="164" fontId="44" fillId="0" borderId="21" xfId="0" applyNumberFormat="1" applyFont="1" applyFill="1" applyBorder="1" applyAlignment="1">
      <alignment horizontal="right"/>
    </xf>
    <xf numFmtId="164" fontId="43" fillId="0" borderId="18" xfId="0" applyNumberFormat="1" applyFont="1" applyFill="1" applyBorder="1" applyAlignment="1">
      <alignment horizontal="right"/>
    </xf>
    <xf numFmtId="165" fontId="43" fillId="0" borderId="18" xfId="106" applyNumberFormat="1" applyFont="1" applyFill="1" applyBorder="1" applyAlignment="1">
      <alignment horizontal="right"/>
      <protection/>
    </xf>
    <xf numFmtId="165" fontId="44" fillId="0" borderId="21" xfId="106" applyNumberFormat="1" applyFont="1" applyFill="1" applyBorder="1" applyAlignment="1">
      <alignment horizontal="right"/>
      <protection/>
    </xf>
    <xf numFmtId="165" fontId="44" fillId="0" borderId="20" xfId="106" applyNumberFormat="1" applyFont="1" applyFill="1" applyBorder="1" applyAlignment="1">
      <alignment horizontal="right"/>
      <protection/>
    </xf>
    <xf numFmtId="164" fontId="83" fillId="0" borderId="20" xfId="0" applyNumberFormat="1" applyFont="1" applyFill="1" applyBorder="1" applyAlignment="1">
      <alignment horizontal="right" wrapText="1"/>
    </xf>
    <xf numFmtId="0" fontId="83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horizontal="right" wrapText="1"/>
    </xf>
    <xf numFmtId="164" fontId="83" fillId="0" borderId="0" xfId="0" applyNumberFormat="1" applyFont="1" applyFill="1" applyBorder="1" applyAlignment="1">
      <alignment horizontal="right" wrapText="1"/>
    </xf>
    <xf numFmtId="0" fontId="83" fillId="0" borderId="21" xfId="0" applyFont="1" applyFill="1" applyBorder="1" applyAlignment="1">
      <alignment horizontal="right" wrapText="1"/>
    </xf>
    <xf numFmtId="0" fontId="44" fillId="0" borderId="24" xfId="0" applyFont="1" applyFill="1" applyBorder="1" applyAlignment="1">
      <alignment horizontal="left" wrapText="1"/>
    </xf>
    <xf numFmtId="0" fontId="44" fillId="0" borderId="29" xfId="0" applyFont="1" applyFill="1" applyBorder="1" applyAlignment="1">
      <alignment wrapText="1"/>
    </xf>
    <xf numFmtId="0" fontId="44" fillId="0" borderId="29" xfId="0" applyFont="1" applyFill="1" applyBorder="1" applyAlignment="1">
      <alignment horizontal="left" wrapText="1"/>
    </xf>
    <xf numFmtId="0" fontId="44" fillId="0" borderId="30" xfId="0" applyFont="1" applyFill="1" applyBorder="1" applyAlignment="1">
      <alignment wrapText="1"/>
    </xf>
    <xf numFmtId="0" fontId="43" fillId="0" borderId="24" xfId="0" applyFont="1" applyFill="1" applyBorder="1" applyAlignment="1">
      <alignment vertical="top"/>
    </xf>
    <xf numFmtId="0" fontId="50" fillId="0" borderId="29" xfId="0" applyFont="1" applyFill="1" applyBorder="1" applyAlignment="1">
      <alignment horizontal="center" vertical="top" wrapText="1"/>
    </xf>
    <xf numFmtId="0" fontId="50" fillId="0" borderId="3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wrapText="1"/>
    </xf>
    <xf numFmtId="0" fontId="50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wrapText="1"/>
    </xf>
    <xf numFmtId="0" fontId="83" fillId="0" borderId="18" xfId="0" applyFont="1" applyFill="1" applyBorder="1" applyAlignment="1">
      <alignment horizontal="center"/>
    </xf>
    <xf numFmtId="0" fontId="75" fillId="0" borderId="21" xfId="0" applyFont="1" applyFill="1" applyBorder="1" applyAlignment="1">
      <alignment horizontal="center" wrapText="1"/>
    </xf>
    <xf numFmtId="0" fontId="83" fillId="0" borderId="20" xfId="0" applyFont="1" applyFill="1" applyBorder="1" applyAlignment="1">
      <alignment horizontal="center"/>
    </xf>
    <xf numFmtId="0" fontId="73" fillId="42" borderId="0" xfId="0" applyFont="1" applyFill="1" applyAlignment="1">
      <alignment/>
    </xf>
    <xf numFmtId="0" fontId="73" fillId="42" borderId="0" xfId="0" applyFont="1" applyFill="1" applyAlignment="1">
      <alignment wrapText="1"/>
    </xf>
    <xf numFmtId="0" fontId="73" fillId="0" borderId="0" xfId="0" applyFont="1" applyFill="1" applyAlignment="1">
      <alignment wrapText="1"/>
    </xf>
    <xf numFmtId="164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44" fillId="0" borderId="19" xfId="121" applyFont="1" applyFill="1" applyBorder="1" applyAlignment="1">
      <alignment horizontal="left" wrapText="1"/>
      <protection/>
    </xf>
    <xf numFmtId="164" fontId="43" fillId="0" borderId="21" xfId="0" applyNumberFormat="1" applyFont="1" applyFill="1" applyBorder="1" applyAlignment="1">
      <alignment/>
    </xf>
    <xf numFmtId="164" fontId="43" fillId="0" borderId="20" xfId="0" applyNumberFormat="1" applyFont="1" applyFill="1" applyBorder="1" applyAlignment="1">
      <alignment/>
    </xf>
    <xf numFmtId="0" fontId="55" fillId="0" borderId="31" xfId="80" applyFont="1" applyFill="1" applyBorder="1" applyAlignment="1" applyProtection="1">
      <alignment horizontal="center" vertical="top" wrapText="1"/>
      <protection/>
    </xf>
    <xf numFmtId="0" fontId="44" fillId="0" borderId="24" xfId="0" applyFont="1" applyFill="1" applyBorder="1" applyAlignment="1">
      <alignment horizontal="right" wrapText="1"/>
    </xf>
    <xf numFmtId="0" fontId="43" fillId="0" borderId="31" xfId="0" applyFont="1" applyFill="1" applyBorder="1" applyAlignment="1">
      <alignment horizontal="center" vertical="top" wrapText="1"/>
    </xf>
    <xf numFmtId="0" fontId="43" fillId="0" borderId="3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43" fillId="0" borderId="32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44" fillId="0" borderId="22" xfId="0" applyFont="1" applyFill="1" applyBorder="1" applyAlignment="1">
      <alignment vertical="top" wrapText="1"/>
    </xf>
    <xf numFmtId="0" fontId="44" fillId="0" borderId="33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/>
    </xf>
    <xf numFmtId="0" fontId="22" fillId="0" borderId="20" xfId="0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vertical="top" wrapText="1"/>
    </xf>
    <xf numFmtId="0" fontId="44" fillId="0" borderId="24" xfId="0" applyFont="1" applyFill="1" applyBorder="1" applyAlignment="1">
      <alignment/>
    </xf>
    <xf numFmtId="0" fontId="44" fillId="0" borderId="29" xfId="0" applyFont="1" applyFill="1" applyBorder="1" applyAlignment="1">
      <alignment/>
    </xf>
    <xf numFmtId="0" fontId="44" fillId="0" borderId="3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0" xfId="0" applyNumberFormat="1" applyFont="1" applyFill="1" applyBorder="1" applyAlignment="1">
      <alignment/>
    </xf>
    <xf numFmtId="49" fontId="43" fillId="0" borderId="24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49" fontId="44" fillId="0" borderId="29" xfId="0" applyNumberFormat="1" applyFont="1" applyFill="1" applyBorder="1" applyAlignment="1">
      <alignment wrapText="1"/>
    </xf>
    <xf numFmtId="49" fontId="44" fillId="0" borderId="30" xfId="0" applyNumberFormat="1" applyFont="1" applyFill="1" applyBorder="1" applyAlignment="1">
      <alignment wrapText="1"/>
    </xf>
    <xf numFmtId="0" fontId="51" fillId="0" borderId="17" xfId="0" applyFont="1" applyFill="1" applyBorder="1" applyAlignment="1">
      <alignment/>
    </xf>
    <xf numFmtId="164" fontId="51" fillId="0" borderId="0" xfId="0" applyNumberFormat="1" applyFont="1" applyFill="1" applyBorder="1" applyAlignment="1">
      <alignment/>
    </xf>
    <xf numFmtId="164" fontId="51" fillId="0" borderId="18" xfId="0" applyNumberFormat="1" applyFont="1" applyFill="1" applyBorder="1" applyAlignment="1">
      <alignment/>
    </xf>
    <xf numFmtId="0" fontId="51" fillId="0" borderId="19" xfId="0" applyFont="1" applyFill="1" applyBorder="1" applyAlignment="1">
      <alignment/>
    </xf>
    <xf numFmtId="164" fontId="51" fillId="0" borderId="21" xfId="0" applyNumberFormat="1" applyFont="1" applyFill="1" applyBorder="1" applyAlignment="1">
      <alignment/>
    </xf>
    <xf numFmtId="164" fontId="51" fillId="0" borderId="20" xfId="0" applyNumberFormat="1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50" fillId="0" borderId="29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44" fillId="0" borderId="34" xfId="0" applyFont="1" applyFill="1" applyBorder="1" applyAlignment="1">
      <alignment/>
    </xf>
    <xf numFmtId="0" fontId="44" fillId="0" borderId="35" xfId="0" applyFont="1" applyFill="1" applyBorder="1" applyAlignment="1">
      <alignment/>
    </xf>
    <xf numFmtId="0" fontId="44" fillId="0" borderId="36" xfId="0" applyFont="1" applyFill="1" applyBorder="1" applyAlignment="1">
      <alignment/>
    </xf>
    <xf numFmtId="164" fontId="0" fillId="0" borderId="19" xfId="0" applyNumberFormat="1" applyBorder="1" applyAlignment="1">
      <alignment/>
    </xf>
    <xf numFmtId="0" fontId="2" fillId="0" borderId="17" xfId="94" applyFont="1" applyFill="1" applyBorder="1">
      <alignment vertical="top"/>
      <protection/>
    </xf>
    <xf numFmtId="165" fontId="2" fillId="0" borderId="0" xfId="94" applyNumberFormat="1" applyFont="1" applyFill="1" applyBorder="1">
      <alignment vertical="top"/>
      <protection/>
    </xf>
    <xf numFmtId="165" fontId="2" fillId="0" borderId="18" xfId="94" applyNumberFormat="1" applyFont="1" applyFill="1" applyBorder="1">
      <alignment vertical="top"/>
      <protection/>
    </xf>
    <xf numFmtId="0" fontId="43" fillId="0" borderId="17" xfId="0" applyFont="1" applyFill="1" applyBorder="1" applyAlignment="1">
      <alignment/>
    </xf>
    <xf numFmtId="165" fontId="43" fillId="0" borderId="0" xfId="0" applyNumberFormat="1" applyFont="1" applyFill="1" applyBorder="1" applyAlignment="1">
      <alignment/>
    </xf>
    <xf numFmtId="165" fontId="43" fillId="0" borderId="18" xfId="0" applyNumberFormat="1" applyFont="1" applyFill="1" applyBorder="1" applyAlignment="1">
      <alignment/>
    </xf>
    <xf numFmtId="165" fontId="43" fillId="0" borderId="21" xfId="0" applyNumberFormat="1" applyFont="1" applyFill="1" applyBorder="1" applyAlignment="1">
      <alignment/>
    </xf>
    <xf numFmtId="165" fontId="43" fillId="0" borderId="20" xfId="0" applyNumberFormat="1" applyFont="1" applyFill="1" applyBorder="1" applyAlignment="1">
      <alignment/>
    </xf>
    <xf numFmtId="0" fontId="23" fillId="0" borderId="24" xfId="94" applyFont="1" applyFill="1" applyBorder="1">
      <alignment vertical="top"/>
      <protection/>
    </xf>
    <xf numFmtId="0" fontId="23" fillId="0" borderId="29" xfId="94" applyFont="1" applyFill="1" applyBorder="1">
      <alignment vertical="top"/>
      <protection/>
    </xf>
    <xf numFmtId="0" fontId="23" fillId="0" borderId="30" xfId="94" applyFont="1" applyFill="1" applyBorder="1">
      <alignment vertical="top"/>
      <protection/>
    </xf>
    <xf numFmtId="197" fontId="0" fillId="0" borderId="0" xfId="0" applyNumberForma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7" fillId="0" borderId="29" xfId="0" applyFont="1" applyFill="1" applyBorder="1" applyAlignment="1">
      <alignment horizontal="center" vertical="top" wrapText="1"/>
    </xf>
    <xf numFmtId="0" fontId="17" fillId="0" borderId="30" xfId="0" applyFont="1" applyFill="1" applyBorder="1" applyAlignment="1">
      <alignment horizontal="center" vertical="top" wrapText="1"/>
    </xf>
    <xf numFmtId="196" fontId="43" fillId="0" borderId="0" xfId="47" applyNumberFormat="1" applyFont="1" applyFill="1" applyBorder="1" applyAlignment="1">
      <alignment/>
    </xf>
    <xf numFmtId="196" fontId="43" fillId="0" borderId="18" xfId="47" applyNumberFormat="1" applyFont="1" applyFill="1" applyBorder="1" applyAlignment="1">
      <alignment/>
    </xf>
    <xf numFmtId="196" fontId="43" fillId="0" borderId="0" xfId="0" applyNumberFormat="1" applyFont="1" applyFill="1" applyBorder="1" applyAlignment="1">
      <alignment/>
    </xf>
    <xf numFmtId="196" fontId="43" fillId="0" borderId="18" xfId="0" applyNumberFormat="1" applyFont="1" applyFill="1" applyBorder="1" applyAlignment="1">
      <alignment/>
    </xf>
    <xf numFmtId="196" fontId="43" fillId="0" borderId="21" xfId="0" applyNumberFormat="1" applyFont="1" applyFill="1" applyBorder="1" applyAlignment="1">
      <alignment/>
    </xf>
    <xf numFmtId="196" fontId="43" fillId="0" borderId="20" xfId="0" applyNumberFormat="1" applyFont="1" applyFill="1" applyBorder="1" applyAlignment="1">
      <alignment/>
    </xf>
    <xf numFmtId="0" fontId="84" fillId="22" borderId="33" xfId="0" applyFont="1" applyFill="1" applyBorder="1" applyAlignment="1">
      <alignment horizontal="left"/>
    </xf>
    <xf numFmtId="0" fontId="85" fillId="0" borderId="17" xfId="0" applyFont="1" applyBorder="1" applyAlignment="1">
      <alignment vertical="top" wrapText="1"/>
    </xf>
    <xf numFmtId="0" fontId="79" fillId="0" borderId="0" xfId="0" applyFont="1" applyBorder="1" applyAlignment="1">
      <alignment horizontal="right" vertical="top"/>
    </xf>
    <xf numFmtId="0" fontId="79" fillId="0" borderId="0" xfId="0" applyFont="1" applyBorder="1" applyAlignment="1">
      <alignment horizontal="right" vertical="top" wrapText="1"/>
    </xf>
    <xf numFmtId="186" fontId="86" fillId="0" borderId="0" xfId="0" applyNumberFormat="1" applyFont="1" applyBorder="1" applyAlignment="1">
      <alignment horizontal="right" vertical="top" wrapText="1"/>
    </xf>
    <xf numFmtId="164" fontId="83" fillId="0" borderId="18" xfId="0" applyNumberFormat="1" applyFont="1" applyBorder="1" applyAlignment="1">
      <alignment horizontal="right" vertical="top" wrapText="1"/>
    </xf>
    <xf numFmtId="0" fontId="85" fillId="0" borderId="19" xfId="0" applyFont="1" applyBorder="1" applyAlignment="1">
      <alignment vertical="top" wrapText="1"/>
    </xf>
    <xf numFmtId="0" fontId="79" fillId="0" borderId="21" xfId="0" applyFont="1" applyBorder="1" applyAlignment="1">
      <alignment horizontal="right" vertical="top"/>
    </xf>
    <xf numFmtId="0" fontId="79" fillId="0" borderId="21" xfId="0" applyFont="1" applyBorder="1" applyAlignment="1">
      <alignment horizontal="right" vertical="top" wrapText="1"/>
    </xf>
    <xf numFmtId="186" fontId="86" fillId="0" borderId="21" xfId="0" applyNumberFormat="1" applyFont="1" applyBorder="1" applyAlignment="1">
      <alignment horizontal="right" vertical="top" wrapText="1"/>
    </xf>
    <xf numFmtId="0" fontId="83" fillId="0" borderId="18" xfId="0" applyFont="1" applyBorder="1" applyAlignment="1">
      <alignment horizontal="right" vertical="top" wrapText="1"/>
    </xf>
    <xf numFmtId="0" fontId="83" fillId="0" borderId="20" xfId="0" applyFont="1" applyBorder="1" applyAlignment="1">
      <alignment horizontal="right" vertical="top" wrapText="1"/>
    </xf>
    <xf numFmtId="0" fontId="84" fillId="22" borderId="0" xfId="0" applyFont="1" applyFill="1" applyBorder="1" applyAlignment="1">
      <alignment horizontal="left"/>
    </xf>
    <xf numFmtId="0" fontId="73" fillId="22" borderId="0" xfId="0" applyFont="1" applyFill="1" applyAlignment="1">
      <alignment horizontal="left"/>
    </xf>
    <xf numFmtId="0" fontId="53" fillId="22" borderId="0" xfId="0" applyFont="1" applyFill="1" applyBorder="1" applyAlignment="1">
      <alignment horizontal="left"/>
    </xf>
    <xf numFmtId="0" fontId="73" fillId="22" borderId="0" xfId="0" applyFont="1" applyFill="1" applyAlignment="1">
      <alignment/>
    </xf>
    <xf numFmtId="0" fontId="86" fillId="0" borderId="0" xfId="0" applyFont="1" applyBorder="1" applyAlignment="1">
      <alignment horizontal="right" vertical="top"/>
    </xf>
    <xf numFmtId="0" fontId="86" fillId="0" borderId="0" xfId="0" applyFont="1" applyBorder="1" applyAlignment="1">
      <alignment horizontal="right" vertical="top" wrapText="1"/>
    </xf>
    <xf numFmtId="0" fontId="73" fillId="22" borderId="21" xfId="0" applyFont="1" applyFill="1" applyBorder="1" applyAlignment="1">
      <alignment horizontal="left"/>
    </xf>
    <xf numFmtId="0" fontId="43" fillId="0" borderId="17" xfId="0" applyFont="1" applyFill="1" applyBorder="1" applyAlignment="1">
      <alignment horizontal="center"/>
    </xf>
    <xf numFmtId="1" fontId="51" fillId="0" borderId="17" xfId="0" applyNumberFormat="1" applyFont="1" applyFill="1" applyBorder="1" applyAlignment="1">
      <alignment horizontal="center"/>
    </xf>
    <xf numFmtId="1" fontId="51" fillId="0" borderId="19" xfId="0" applyNumberFormat="1" applyFont="1" applyFill="1" applyBorder="1" applyAlignment="1">
      <alignment horizontal="center"/>
    </xf>
    <xf numFmtId="0" fontId="84" fillId="22" borderId="0" xfId="0" applyFont="1" applyFill="1" applyAlignment="1">
      <alignment horizontal="left"/>
    </xf>
    <xf numFmtId="0" fontId="73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0" borderId="0" xfId="0" applyAlignment="1">
      <alignment/>
    </xf>
    <xf numFmtId="0" fontId="73" fillId="22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79" fillId="0" borderId="0" xfId="0" applyFont="1" applyAlignment="1">
      <alignment horizontal="right" vertical="top" wrapText="1"/>
    </xf>
    <xf numFmtId="0" fontId="85" fillId="0" borderId="0" xfId="0" applyFont="1" applyAlignment="1">
      <alignment vertical="top"/>
    </xf>
    <xf numFmtId="0" fontId="86" fillId="0" borderId="0" xfId="0" applyFont="1" applyAlignment="1">
      <alignment horizontal="right" vertical="top"/>
    </xf>
    <xf numFmtId="0" fontId="86" fillId="0" borderId="0" xfId="0" applyFont="1" applyAlignment="1">
      <alignment horizontal="right" vertical="top" wrapText="1"/>
    </xf>
    <xf numFmtId="186" fontId="86" fillId="0" borderId="0" xfId="0" applyNumberFormat="1" applyFont="1" applyAlignment="1">
      <alignment horizontal="right" vertical="top" wrapText="1"/>
    </xf>
    <xf numFmtId="0" fontId="83" fillId="0" borderId="0" xfId="0" applyFont="1" applyAlignment="1">
      <alignment horizontal="right" vertical="top" wrapText="1"/>
    </xf>
    <xf numFmtId="164" fontId="83" fillId="0" borderId="0" xfId="0" applyNumberFormat="1" applyFont="1" applyAlignment="1">
      <alignment horizontal="right" vertical="top" wrapText="1"/>
    </xf>
    <xf numFmtId="0" fontId="79" fillId="0" borderId="0" xfId="0" applyFont="1" applyAlignment="1">
      <alignment horizontal="right" vertical="top"/>
    </xf>
    <xf numFmtId="0" fontId="85" fillId="0" borderId="40" xfId="0" applyFont="1" applyBorder="1" applyAlignment="1">
      <alignment vertical="top"/>
    </xf>
    <xf numFmtId="0" fontId="79" fillId="0" borderId="40" xfId="0" applyFont="1" applyBorder="1" applyAlignment="1">
      <alignment horizontal="right" vertical="top"/>
    </xf>
    <xf numFmtId="0" fontId="79" fillId="0" borderId="40" xfId="0" applyFont="1" applyBorder="1" applyAlignment="1">
      <alignment horizontal="right" vertical="top" wrapText="1"/>
    </xf>
    <xf numFmtId="186" fontId="86" fillId="0" borderId="40" xfId="0" applyNumberFormat="1" applyFont="1" applyBorder="1" applyAlignment="1">
      <alignment horizontal="right" vertical="top" wrapText="1"/>
    </xf>
    <xf numFmtId="0" fontId="83" fillId="0" borderId="40" xfId="0" applyFont="1" applyBorder="1" applyAlignment="1">
      <alignment horizontal="right" vertical="top" wrapText="1"/>
    </xf>
  </cellXfs>
  <cellStyles count="1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sum" xfId="42"/>
    <cellStyle name="Column label" xfId="43"/>
    <cellStyle name="Column label (left aligned)" xfId="44"/>
    <cellStyle name="Column label (no wrap)" xfId="45"/>
    <cellStyle name="Column label (not bold)" xfId="46"/>
    <cellStyle name="Comma" xfId="47"/>
    <cellStyle name="Comma [0]" xfId="48"/>
    <cellStyle name="Comma 2" xfId="49"/>
    <cellStyle name="Currency" xfId="50"/>
    <cellStyle name="Currency (2dp)" xfId="51"/>
    <cellStyle name="Currency [0]" xfId="52"/>
    <cellStyle name="Currency Dollar" xfId="53"/>
    <cellStyle name="Currency Dollar (2dp)" xfId="54"/>
    <cellStyle name="Currency EUR" xfId="55"/>
    <cellStyle name="Currency EUR (2dp)" xfId="56"/>
    <cellStyle name="Currency Euro" xfId="57"/>
    <cellStyle name="Currency Euro (2dp)" xfId="58"/>
    <cellStyle name="Currency GBP" xfId="59"/>
    <cellStyle name="Currency GBP (2dp)" xfId="60"/>
    <cellStyle name="Currency Pound" xfId="61"/>
    <cellStyle name="Currency Pound (2dp)" xfId="62"/>
    <cellStyle name="Currency USD" xfId="63"/>
    <cellStyle name="Currency USD (2dp)" xfId="64"/>
    <cellStyle name="Date" xfId="65"/>
    <cellStyle name="Date (Month)" xfId="66"/>
    <cellStyle name="Date (Year)" xfId="67"/>
    <cellStyle name="Explanatory Text" xfId="68"/>
    <cellStyle name="Good" xfId="69"/>
    <cellStyle name="H0" xfId="70"/>
    <cellStyle name="H1" xfId="71"/>
    <cellStyle name="H2" xfId="72"/>
    <cellStyle name="H3" xfId="73"/>
    <cellStyle name="H4" xfId="74"/>
    <cellStyle name="Heading 1" xfId="75"/>
    <cellStyle name="Heading 2" xfId="76"/>
    <cellStyle name="Heading 3" xfId="77"/>
    <cellStyle name="Heading 4" xfId="78"/>
    <cellStyle name="Highlight" xfId="79"/>
    <cellStyle name="Hyperlink" xfId="80"/>
    <cellStyle name="Hyperlink 2" xfId="81"/>
    <cellStyle name="Hyperlink 2 2" xfId="82"/>
    <cellStyle name="Hyperlink 3" xfId="83"/>
    <cellStyle name="Input" xfId="84"/>
    <cellStyle name="Input calculation" xfId="85"/>
    <cellStyle name="Input data" xfId="86"/>
    <cellStyle name="Input estimate" xfId="87"/>
    <cellStyle name="Input link" xfId="88"/>
    <cellStyle name="Input link (different workbook)" xfId="89"/>
    <cellStyle name="Input parameter" xfId="90"/>
    <cellStyle name="Linked Cell" xfId="91"/>
    <cellStyle name="Name" xfId="92"/>
    <cellStyle name="Neutral" xfId="93"/>
    <cellStyle name="Normal 10" xfId="94"/>
    <cellStyle name="Normal 10 2" xfId="95"/>
    <cellStyle name="Normal 12" xfId="96"/>
    <cellStyle name="Normal 12 2" xfId="97"/>
    <cellStyle name="Normal 13" xfId="98"/>
    <cellStyle name="Normal 13 2" xfId="99"/>
    <cellStyle name="Normal 16" xfId="100"/>
    <cellStyle name="Normal 16 2" xfId="101"/>
    <cellStyle name="Normal 17" xfId="102"/>
    <cellStyle name="Normal 18" xfId="103"/>
    <cellStyle name="Normal 18 2" xfId="104"/>
    <cellStyle name="Normal 19" xfId="105"/>
    <cellStyle name="Normal 2" xfId="106"/>
    <cellStyle name="Normal 2 2" xfId="107"/>
    <cellStyle name="Normal 2 2 2" xfId="108"/>
    <cellStyle name="Normal 2 3" xfId="109"/>
    <cellStyle name="Normal 2 3 2" xfId="110"/>
    <cellStyle name="Normal 2 3 2 2" xfId="111"/>
    <cellStyle name="Normal 2 4" xfId="112"/>
    <cellStyle name="Normal 2 5" xfId="113"/>
    <cellStyle name="Normal 2 6" xfId="114"/>
    <cellStyle name="Normal 2 7" xfId="115"/>
    <cellStyle name="Normal 2 8" xfId="116"/>
    <cellStyle name="Normal 2 9" xfId="117"/>
    <cellStyle name="Normal 20" xfId="118"/>
    <cellStyle name="Normal 20 2" xfId="119"/>
    <cellStyle name="Normal 21" xfId="120"/>
    <cellStyle name="Normal 3" xfId="121"/>
    <cellStyle name="Normal 3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 6 2" xfId="129"/>
    <cellStyle name="Normal 6 3" xfId="130"/>
    <cellStyle name="Normal 7" xfId="131"/>
    <cellStyle name="Normal 7 2" xfId="132"/>
    <cellStyle name="Normal 8" xfId="133"/>
    <cellStyle name="Normal 8 2" xfId="134"/>
    <cellStyle name="Normal 9" xfId="135"/>
    <cellStyle name="Note" xfId="136"/>
    <cellStyle name="Number" xfId="137"/>
    <cellStyle name="Number (2dp)" xfId="138"/>
    <cellStyle name="Output" xfId="139"/>
    <cellStyle name="Percent" xfId="140"/>
    <cellStyle name="Percent 2" xfId="141"/>
    <cellStyle name="Percentage" xfId="142"/>
    <cellStyle name="Percentage (2dp)" xfId="143"/>
    <cellStyle name="Row label" xfId="144"/>
    <cellStyle name="Row label (indent)" xfId="145"/>
    <cellStyle name="Style 1" xfId="146"/>
    <cellStyle name="Sub-total row" xfId="147"/>
    <cellStyle name="Table finish row" xfId="148"/>
    <cellStyle name="Table shading" xfId="149"/>
    <cellStyle name="Table unfinish row" xfId="150"/>
    <cellStyle name="Table unshading" xfId="151"/>
    <cellStyle name="Text" xfId="152"/>
    <cellStyle name="Title" xfId="153"/>
    <cellStyle name="Total" xfId="154"/>
    <cellStyle name="Total row" xfId="155"/>
    <cellStyle name="Unhighlight" xfId="156"/>
    <cellStyle name="Untotal row" xfId="157"/>
    <cellStyle name="Warning Text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085"/>
          <c:w val="0.93025"/>
          <c:h val="0.97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'Overview 1'!$B$1:$Q$1</c:f>
              <c:numCache/>
            </c:numRef>
          </c:cat>
          <c:val>
            <c:numRef>
              <c:f>'Overview 1'!$B$2:$Q$2</c:f>
              <c:numCache/>
            </c:numRef>
          </c:val>
        </c:ser>
        <c:axId val="55075518"/>
        <c:axId val="25917615"/>
      </c:bar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7615"/>
        <c:crosses val="autoZero"/>
        <c:auto val="1"/>
        <c:lblOffset val="100"/>
        <c:tickLblSkip val="1"/>
        <c:noMultiLvlLbl val="0"/>
      </c:catAx>
      <c:valAx>
        <c:axId val="25917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75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-0.0075"/>
          <c:w val="0.93825"/>
          <c:h val="0.78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Timeline!$A$3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Timeline!$C$2:$P$2</c:f>
              <c:strCache/>
            </c:strRef>
          </c:cat>
          <c:val>
            <c:numRef>
              <c:f>Timeline!$C$3:$P$3</c:f>
              <c:numCache/>
            </c:numRef>
          </c:val>
        </c:ser>
        <c:ser>
          <c:idx val="2"/>
          <c:order val="1"/>
          <c:tx>
            <c:strRef>
              <c:f>Timeline!$A$4</c:f>
              <c:strCache>
                <c:ptCount val="1"/>
                <c:pt idx="0">
                  <c:v>Other ODA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Timeline!$C$2:$P$2</c:f>
              <c:strCache/>
            </c:strRef>
          </c:cat>
          <c:val>
            <c:numRef>
              <c:f>Timeline!$C$4:$P$4</c:f>
              <c:numCache/>
            </c:numRef>
          </c:val>
        </c:ser>
        <c:overlap val="100"/>
        <c:axId val="31931944"/>
        <c:axId val="18952041"/>
      </c:barChart>
      <c:catAx>
        <c:axId val="3193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2041"/>
        <c:crosses val="autoZero"/>
        <c:auto val="1"/>
        <c:lblOffset val="100"/>
        <c:tickLblSkip val="1"/>
        <c:noMultiLvlLbl val="0"/>
      </c:catAx>
      <c:valAx>
        <c:axId val="18952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 (constant 2008 prices)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1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675"/>
          <c:y val="0.90975"/>
          <c:w val="0.32275"/>
          <c:h val="0.0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275"/>
          <c:w val="0.6575"/>
          <c:h val="0.9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 what how 1'!$A$3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 what how 1'!$B$2:$F$2</c:f>
              <c:numCache/>
            </c:numRef>
          </c:cat>
          <c:val>
            <c:numRef>
              <c:f>'Who what how 1'!$B$3:$F$3</c:f>
              <c:numCache/>
            </c:numRef>
          </c:val>
        </c:ser>
        <c:ser>
          <c:idx val="1"/>
          <c:order val="1"/>
          <c:tx>
            <c:strRef>
              <c:f>'Who what how 1'!$A$4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 what how 1'!$B$2:$F$2</c:f>
              <c:numCache/>
            </c:numRef>
          </c:cat>
          <c:val>
            <c:numRef>
              <c:f>'Who what how 1'!$B$4:$F$4</c:f>
              <c:numCache/>
            </c:numRef>
          </c:val>
        </c:ser>
        <c:ser>
          <c:idx val="2"/>
          <c:order val="2"/>
          <c:tx>
            <c:strRef>
              <c:f>'Who what how 1'!$A$5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 what how 1'!$B$2:$F$2</c:f>
              <c:numCache/>
            </c:numRef>
          </c:cat>
          <c:val>
            <c:numRef>
              <c:f>'Who what how 1'!$B$5:$F$5</c:f>
              <c:numCache/>
            </c:numRef>
          </c:val>
        </c:ser>
        <c:ser>
          <c:idx val="3"/>
          <c:order val="3"/>
          <c:tx>
            <c:strRef>
              <c:f>'Who what how 1'!$A$6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 what how 1'!$B$2:$F$2</c:f>
              <c:numCache/>
            </c:numRef>
          </c:cat>
          <c:val>
            <c:numRef>
              <c:f>'Who what how 1'!$B$6:$F$6</c:f>
              <c:numCache/>
            </c:numRef>
          </c:val>
        </c:ser>
        <c:ser>
          <c:idx val="4"/>
          <c:order val="4"/>
          <c:tx>
            <c:strRef>
              <c:f>'Who what how 1'!$A$7</c:f>
              <c:strCache>
                <c:ptCount val="1"/>
                <c:pt idx="0">
                  <c:v>Water and sanitation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 what how 1'!$B$2:$F$2</c:f>
              <c:numCache/>
            </c:numRef>
          </c:cat>
          <c:val>
            <c:numRef>
              <c:f>'Who what how 1'!$B$7:$F$7</c:f>
              <c:numCache/>
            </c:numRef>
          </c:val>
        </c:ser>
        <c:ser>
          <c:idx val="5"/>
          <c:order val="5"/>
          <c:tx>
            <c:strRef>
              <c:f>'Who what how 1'!$A$8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 what how 1'!$B$2:$F$2</c:f>
              <c:numCache/>
            </c:numRef>
          </c:cat>
          <c:val>
            <c:numRef>
              <c:f>'Who what how 1'!$B$8:$F$8</c:f>
              <c:numCache/>
            </c:numRef>
          </c:val>
        </c:ser>
        <c:ser>
          <c:idx val="6"/>
          <c:order val="6"/>
          <c:tx>
            <c:strRef>
              <c:f>'Who what how 1'!$A$9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 what how 1'!$B$2:$F$2</c:f>
              <c:numCache/>
            </c:numRef>
          </c:cat>
          <c:val>
            <c:numRef>
              <c:f>'Who what how 1'!$B$9:$F$9</c:f>
              <c:numCache/>
            </c:numRef>
          </c:val>
        </c:ser>
        <c:overlap val="100"/>
        <c:axId val="36350642"/>
        <c:axId val="58720323"/>
      </c:barChart>
      <c:catAx>
        <c:axId val="36350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0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975"/>
          <c:y val="0.19325"/>
          <c:w val="0.31225"/>
          <c:h val="0.6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4425"/>
          <c:w val="0.632"/>
          <c:h val="0.91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 what how 2'!$A$6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 what how 2'!$B$5:$E$5</c:f>
              <c:strCache/>
            </c:strRef>
          </c:cat>
          <c:val>
            <c:numRef>
              <c:f>'Who what how 2'!$B$6:$E$6</c:f>
              <c:numCache/>
            </c:numRef>
          </c:val>
        </c:ser>
        <c:ser>
          <c:idx val="1"/>
          <c:order val="1"/>
          <c:tx>
            <c:strRef>
              <c:f>'Who what how 2'!$A$7</c:f>
              <c:strCache>
                <c:ptCount val="1"/>
                <c:pt idx="0">
                  <c:v>NGOs and civil society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 what how 2'!$B$5:$E$5</c:f>
              <c:strCache/>
            </c:strRef>
          </c:cat>
          <c:val>
            <c:numRef>
              <c:f>'Who what how 2'!$B$7:$E$7</c:f>
              <c:numCache/>
            </c:numRef>
          </c:val>
        </c:ser>
        <c:ser>
          <c:idx val="2"/>
          <c:order val="2"/>
          <c:tx>
            <c:strRef>
              <c:f>'Who what how 2'!$A$8</c:f>
              <c:strCache>
                <c:ptCount val="1"/>
                <c:pt idx="0">
                  <c:v>Multilateral organisations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 what how 2'!$B$5:$E$5</c:f>
              <c:strCache/>
            </c:strRef>
          </c:cat>
          <c:val>
            <c:numRef>
              <c:f>'Who what how 2'!$B$8:$E$8</c:f>
              <c:numCache/>
            </c:numRef>
          </c:val>
        </c:ser>
        <c:ser>
          <c:idx val="3"/>
          <c:order val="3"/>
          <c:tx>
            <c:strRef>
              <c:f>'Who what how 2'!$A$9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 what how 2'!$B$5:$E$5</c:f>
              <c:strCache/>
            </c:strRef>
          </c:cat>
          <c:val>
            <c:numRef>
              <c:f>'Who what how 2'!$B$9:$E$9</c:f>
              <c:numCache/>
            </c:numRef>
          </c:val>
        </c:ser>
        <c:ser>
          <c:idx val="4"/>
          <c:order val="4"/>
          <c:tx>
            <c:strRef>
              <c:f>'Who what how 2'!$A$10</c:f>
              <c:strCache>
                <c:ptCount val="1"/>
                <c:pt idx="0">
                  <c:v>To be defined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 what how 2'!$B$5:$E$5</c:f>
              <c:strCache/>
            </c:strRef>
          </c:cat>
          <c:val>
            <c:numRef>
              <c:f>'Who what how 2'!$B$10:$E$10</c:f>
              <c:numCache/>
            </c:numRef>
          </c:val>
        </c:ser>
        <c:overlap val="100"/>
        <c:axId val="58720860"/>
        <c:axId val="58725693"/>
      </c:barChart>
      <c:catAx>
        <c:axId val="5872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"/>
          <c:y val="0.1845"/>
          <c:w val="0.332"/>
          <c:h val="0.6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0625"/>
          <c:w val="0.93025"/>
          <c:h val="0.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'Who what how 3'!$A$3:$H$4</c:f>
              <c:multiLvlStrCache/>
            </c:multiLvlStrRef>
          </c:cat>
          <c:val>
            <c:numRef>
              <c:f>'Who what how 3'!$A$5:$H$5</c:f>
              <c:numCache/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9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-0.007"/>
          <c:w val="0.735"/>
          <c:h val="0.98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Appeals!$B$1</c:f>
              <c:strCache>
                <c:ptCount val="1"/>
                <c:pt idx="0">
                  <c:v>Funding for the appeal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Appeals!$A$2:$A$5</c:f>
              <c:strCache/>
            </c:strRef>
          </c:cat>
          <c:val>
            <c:numRef>
              <c:f>Appeals!$B$2:$B$5</c:f>
              <c:numCache/>
            </c:numRef>
          </c:val>
        </c:ser>
        <c:ser>
          <c:idx val="4"/>
          <c:order val="1"/>
          <c:tx>
            <c:strRef>
              <c:f>Appeals!$C$1</c:f>
              <c:strCache>
                <c:ptCount val="1"/>
                <c:pt idx="0">
                  <c:v>Unmet need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Appeals!$A$2:$A$5</c:f>
              <c:strCache/>
            </c:strRef>
          </c:cat>
          <c:val>
            <c:numRef>
              <c:f>Appeals!$C$2:$C$5</c:f>
              <c:numCache/>
            </c:numRef>
          </c:val>
        </c:ser>
        <c:overlap val="100"/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83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5"/>
          <c:y val="0.43075"/>
          <c:w val="0.188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-0.00875"/>
          <c:w val="0.58475"/>
          <c:h val="0.97275"/>
        </c:manualLayout>
      </c:layout>
      <c:areaChart>
        <c:grouping val="stacked"/>
        <c:varyColors val="0"/>
        <c:ser>
          <c:idx val="2"/>
          <c:order val="1"/>
          <c:tx>
            <c:strRef>
              <c:f>'Governance and security'!$A$6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 and security'!$B$3:$H$3</c:f>
              <c:strCache/>
            </c:strRef>
          </c:cat>
          <c:val>
            <c:numRef>
              <c:f>'Governance and security'!$B$6:$H$6</c:f>
              <c:numCache/>
            </c:numRef>
          </c:val>
        </c:ser>
        <c:ser>
          <c:idx val="3"/>
          <c:order val="2"/>
          <c:tx>
            <c:strRef>
              <c:f>'Governance and security'!$A$7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 and security'!$B$3:$H$3</c:f>
              <c:strCache/>
            </c:strRef>
          </c:cat>
          <c:val>
            <c:numRef>
              <c:f>'Governance and security'!$B$7:$H$7</c:f>
              <c:numCache/>
            </c:numRef>
          </c:val>
        </c:ser>
        <c:ser>
          <c:idx val="4"/>
          <c:order val="3"/>
          <c:tx>
            <c:strRef>
              <c:f>'Governance and security'!$A$8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 and security'!$B$3:$H$3</c:f>
              <c:strCache/>
            </c:strRef>
          </c:cat>
          <c:val>
            <c:numRef>
              <c:f>'Governance and security'!$B$8:$H$8</c:f>
              <c:numCache/>
            </c:numRef>
          </c:val>
        </c:ser>
        <c:ser>
          <c:idx val="1"/>
          <c:order val="4"/>
          <c:tx>
            <c:strRef>
              <c:f>'Governance and security'!$A$5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 and security'!$B$3:$H$3</c:f>
              <c:strCache/>
            </c:strRef>
          </c:cat>
          <c:val>
            <c:numRef>
              <c:f>'Governance and security'!$B$5:$H$5</c:f>
              <c:numCache/>
            </c:numRef>
          </c:val>
        </c:ser>
        <c:axId val="44232730"/>
        <c:axId val="62550251"/>
      </c:areaChart>
      <c:lineChart>
        <c:grouping val="standard"/>
        <c:varyColors val="0"/>
        <c:ser>
          <c:idx val="0"/>
          <c:order val="0"/>
          <c:tx>
            <c:strRef>
              <c:f>'Governance and security'!$A$4</c:f>
              <c:strCache>
                <c:ptCount val="1"/>
                <c:pt idx="0">
                  <c:v>Total ODA excluding debt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'Governance and security'!$B$3:$H$3</c:f>
              <c:strCache/>
            </c:strRef>
          </c:cat>
          <c:val>
            <c:numRef>
              <c:f>'Governance and security'!$B$4:$H$4</c:f>
              <c:numCache/>
            </c:numRef>
          </c:val>
          <c:smooth val="0"/>
        </c:ser>
        <c:axId val="44232730"/>
        <c:axId val="62550251"/>
      </c:line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 (constant 2008 prices)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2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925"/>
          <c:y val="0.12825"/>
          <c:w val="0.32425"/>
          <c:h val="0.7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5</xdr:row>
      <xdr:rowOff>0</xdr:rowOff>
    </xdr:from>
    <xdr:to>
      <xdr:col>11</xdr:col>
      <xdr:colOff>304800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1200150" y="971550"/>
        <a:ext cx="6724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6</xdr:row>
      <xdr:rowOff>76200</xdr:rowOff>
    </xdr:from>
    <xdr:to>
      <xdr:col>12</xdr:col>
      <xdr:colOff>552450</xdr:colOff>
      <xdr:row>22</xdr:row>
      <xdr:rowOff>171450</xdr:rowOff>
    </xdr:to>
    <xdr:graphicFrame>
      <xdr:nvGraphicFramePr>
        <xdr:cNvPr id="1" name="Chart 3"/>
        <xdr:cNvGraphicFramePr/>
      </xdr:nvGraphicFramePr>
      <xdr:xfrm>
        <a:off x="1428750" y="1200150"/>
        <a:ext cx="7553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</xdr:row>
      <xdr:rowOff>57150</xdr:rowOff>
    </xdr:from>
    <xdr:to>
      <xdr:col>4</xdr:col>
      <xdr:colOff>447675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304800" y="2228850"/>
        <a:ext cx="59436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6</xdr:row>
      <xdr:rowOff>76200</xdr:rowOff>
    </xdr:from>
    <xdr:to>
      <xdr:col>12</xdr:col>
      <xdr:colOff>76200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4914900" y="1257300"/>
        <a:ext cx="47625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38100</xdr:rowOff>
    </xdr:from>
    <xdr:to>
      <xdr:col>12</xdr:col>
      <xdr:colOff>9525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600075" y="1476375"/>
        <a:ext cx="67246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104775</xdr:rowOff>
    </xdr:from>
    <xdr:to>
      <xdr:col>3</xdr:col>
      <xdr:colOff>666750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571500" y="1381125"/>
        <a:ext cx="69246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10</xdr:row>
      <xdr:rowOff>133350</xdr:rowOff>
    </xdr:from>
    <xdr:to>
      <xdr:col>6</xdr:col>
      <xdr:colOff>600075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981075" y="2028825"/>
        <a:ext cx="6048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GHA\Information%20and%20outreach\Products\Country%20profiles\Data\gha-profiles-govt-recipi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me%20resources\Data\GHA%20calcs%20and%20analyses\gha-FTS-CAP-analysis%202000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2008"/>
      <sheetName val="Afghanistan"/>
      <sheetName val="Afghanistan 2008"/>
      <sheetName val="Bangladesh"/>
      <sheetName val="Bangladesh 2008"/>
      <sheetName val="CAR"/>
      <sheetName val="CAR 2008"/>
      <sheetName val="Chad"/>
      <sheetName val="Chad 2008"/>
      <sheetName val="Colombia"/>
      <sheetName val="Colombia 2008"/>
      <sheetName val="DRC"/>
      <sheetName val="DRC 2008"/>
      <sheetName val="Ethiopia"/>
      <sheetName val="Ethiopia 2008"/>
      <sheetName val="Haiti"/>
      <sheetName val="Haiti 2008"/>
      <sheetName val="Indonesia"/>
      <sheetName val="Indonesia 2008"/>
      <sheetName val="Iraq"/>
      <sheetName val="Iraq 2008"/>
      <sheetName val="Liberia"/>
      <sheetName val="Liberia 2008"/>
      <sheetName val="Niger"/>
      <sheetName val="Niger 2008"/>
      <sheetName val="Pakistan"/>
      <sheetName val="Pakistan 2008"/>
      <sheetName val="Palestine-OPT"/>
      <sheetName val="Palestine-OPT 2008"/>
      <sheetName val="Somalia"/>
      <sheetName val="Somalia 2008"/>
      <sheetName val="Sudan"/>
      <sheetName val="Sudan 2008"/>
      <sheetName val="Uganda"/>
      <sheetName val="Uganda 2008"/>
      <sheetName val="Yemen"/>
      <sheetName val="Yemen 2008"/>
      <sheetName val="Zimbabwe"/>
      <sheetName val="Zimbabwe 2008"/>
      <sheetName val="afghan bilat"/>
      <sheetName val="bangla bilat"/>
      <sheetName val="CAR bilat"/>
      <sheetName val="Chad bilat"/>
    </sheetNames>
    <sheetDataSet>
      <sheetData sheetId="1">
        <row r="64">
          <cell r="C64">
            <v>717.5899999999999</v>
          </cell>
          <cell r="D64">
            <v>18.295845361762343</v>
          </cell>
          <cell r="E64">
            <v>62.81</v>
          </cell>
          <cell r="G64">
            <v>830.2238853617622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ummary 2000-10"/>
      <sheetName val="Appeal requirements"/>
      <sheetName val="Number of appeals "/>
      <sheetName val="Best and worst covered appeals"/>
      <sheetName val="% needs met-unmet"/>
      <sheetName val="Outside CAP 2009"/>
      <sheetName val="Pivot"/>
      <sheetName val="All appeals all years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</sheetNames>
    <sheetDataSet>
      <sheetData sheetId="10">
        <row r="20">
          <cell r="J20">
            <v>102377219</v>
          </cell>
          <cell r="L20">
            <v>148467876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5"/>
  <sheetViews>
    <sheetView tabSelected="1" zoomScalePageLayoutView="0" workbookViewId="0" topLeftCell="A8">
      <selection activeCell="B10" sqref="B10:I10"/>
    </sheetView>
  </sheetViews>
  <sheetFormatPr defaultColWidth="9.140625" defaultRowHeight="15"/>
  <cols>
    <col min="2" max="2" width="21.00390625" style="0" customWidth="1"/>
    <col min="3" max="3" width="12.00390625" style="0" customWidth="1"/>
    <col min="4" max="4" width="13.28125" style="0" customWidth="1"/>
    <col min="5" max="5" width="12.8515625" style="0" customWidth="1"/>
    <col min="6" max="6" width="14.00390625" style="0" customWidth="1"/>
    <col min="8" max="8" width="17.28125" style="0" customWidth="1"/>
  </cols>
  <sheetData>
    <row r="2" spans="2:12" ht="15.75" thickBot="1">
      <c r="B2" s="194" t="s">
        <v>127</v>
      </c>
      <c r="C2" s="194"/>
      <c r="D2" s="194"/>
      <c r="E2" s="194"/>
      <c r="F2" s="194"/>
      <c r="G2" s="194"/>
      <c r="H2" s="50"/>
      <c r="I2" s="50"/>
      <c r="J2" s="50"/>
      <c r="K2" s="50"/>
      <c r="L2" s="50"/>
    </row>
    <row r="3" spans="2:12" ht="15.75" thickBot="1">
      <c r="B3" s="101" t="s">
        <v>114</v>
      </c>
      <c r="C3" s="102">
        <v>1999</v>
      </c>
      <c r="D3" s="102">
        <v>2000</v>
      </c>
      <c r="E3" s="102">
        <v>2001</v>
      </c>
      <c r="F3" s="102">
        <v>2002</v>
      </c>
      <c r="G3" s="102">
        <v>2003</v>
      </c>
      <c r="H3" s="102">
        <v>2004</v>
      </c>
      <c r="I3" s="102">
        <v>2005</v>
      </c>
      <c r="J3" s="102">
        <v>2006</v>
      </c>
      <c r="K3" s="102">
        <v>2007</v>
      </c>
      <c r="L3" s="103">
        <v>2008</v>
      </c>
    </row>
    <row r="4" spans="2:12" ht="15">
      <c r="B4" s="200">
        <v>1</v>
      </c>
      <c r="C4" s="104" t="s">
        <v>3</v>
      </c>
      <c r="D4" s="104" t="s">
        <v>10</v>
      </c>
      <c r="E4" s="104" t="s">
        <v>10</v>
      </c>
      <c r="F4" s="104" t="s">
        <v>10</v>
      </c>
      <c r="G4" s="104" t="s">
        <v>10</v>
      </c>
      <c r="H4" s="104" t="s">
        <v>10</v>
      </c>
      <c r="I4" s="104" t="s">
        <v>10</v>
      </c>
      <c r="J4" s="104" t="s">
        <v>10</v>
      </c>
      <c r="K4" s="104" t="s">
        <v>10</v>
      </c>
      <c r="L4" s="105" t="s">
        <v>10</v>
      </c>
    </row>
    <row r="5" spans="2:12" ht="15">
      <c r="B5" s="200"/>
      <c r="C5" s="104">
        <v>23.7</v>
      </c>
      <c r="D5" s="104">
        <v>100.5</v>
      </c>
      <c r="E5" s="104">
        <v>70.7</v>
      </c>
      <c r="F5" s="104">
        <v>79.9</v>
      </c>
      <c r="G5" s="104">
        <v>545.6</v>
      </c>
      <c r="H5" s="104">
        <v>322.7</v>
      </c>
      <c r="I5" s="104">
        <v>541.4</v>
      </c>
      <c r="J5" s="104">
        <v>176.3</v>
      </c>
      <c r="K5" s="104">
        <v>211.3</v>
      </c>
      <c r="L5" s="105">
        <v>562.7</v>
      </c>
    </row>
    <row r="6" spans="2:12" ht="15">
      <c r="B6" s="200">
        <v>2</v>
      </c>
      <c r="C6" s="104" t="s">
        <v>2</v>
      </c>
      <c r="D6" s="104" t="s">
        <v>3</v>
      </c>
      <c r="E6" s="104" t="s">
        <v>9</v>
      </c>
      <c r="F6" s="104" t="s">
        <v>9</v>
      </c>
      <c r="G6" s="104" t="s">
        <v>7</v>
      </c>
      <c r="H6" s="104" t="s">
        <v>0</v>
      </c>
      <c r="I6" s="104" t="s">
        <v>7</v>
      </c>
      <c r="J6" s="104" t="s">
        <v>9</v>
      </c>
      <c r="K6" s="104" t="s">
        <v>7</v>
      </c>
      <c r="L6" s="105" t="s">
        <v>9</v>
      </c>
    </row>
    <row r="7" spans="2:12" ht="15">
      <c r="B7" s="200"/>
      <c r="C7" s="104">
        <v>17.6</v>
      </c>
      <c r="D7" s="104">
        <v>23.8</v>
      </c>
      <c r="E7" s="104">
        <v>38.6</v>
      </c>
      <c r="F7" s="104">
        <v>50</v>
      </c>
      <c r="G7" s="104">
        <v>104.4</v>
      </c>
      <c r="H7" s="104">
        <v>32</v>
      </c>
      <c r="I7" s="104">
        <v>26.4</v>
      </c>
      <c r="J7" s="104">
        <v>76.1</v>
      </c>
      <c r="K7" s="104">
        <v>27.9</v>
      </c>
      <c r="L7" s="105">
        <v>62.8</v>
      </c>
    </row>
    <row r="8" spans="2:12" ht="15">
      <c r="B8" s="201">
        <v>3</v>
      </c>
      <c r="C8" s="104" t="s">
        <v>10</v>
      </c>
      <c r="D8" s="104" t="s">
        <v>2</v>
      </c>
      <c r="E8" s="104" t="s">
        <v>2</v>
      </c>
      <c r="F8" s="104" t="s">
        <v>3</v>
      </c>
      <c r="G8" s="104" t="s">
        <v>9</v>
      </c>
      <c r="H8" s="104" t="s">
        <v>9</v>
      </c>
      <c r="I8" s="104" t="s">
        <v>0</v>
      </c>
      <c r="J8" s="104" t="s">
        <v>0</v>
      </c>
      <c r="K8" s="104" t="s">
        <v>9</v>
      </c>
      <c r="L8" s="105" t="s">
        <v>7</v>
      </c>
    </row>
    <row r="9" spans="2:12" ht="15.75" thickBot="1">
      <c r="B9" s="202"/>
      <c r="C9" s="106">
        <v>17.6</v>
      </c>
      <c r="D9" s="106">
        <v>21.1</v>
      </c>
      <c r="E9" s="106">
        <v>30.9</v>
      </c>
      <c r="F9" s="106">
        <v>23.4</v>
      </c>
      <c r="G9" s="106">
        <v>63.7</v>
      </c>
      <c r="H9" s="106">
        <v>23.1</v>
      </c>
      <c r="I9" s="106">
        <v>18.3</v>
      </c>
      <c r="J9" s="106">
        <v>26.9</v>
      </c>
      <c r="K9" s="106">
        <v>16.6</v>
      </c>
      <c r="L9" s="107">
        <v>62.8</v>
      </c>
    </row>
    <row r="10" spans="2:9" ht="15">
      <c r="B10" s="203" t="s">
        <v>136</v>
      </c>
      <c r="C10" s="203"/>
      <c r="D10" s="203"/>
      <c r="E10" s="203"/>
      <c r="F10" s="203"/>
      <c r="G10" s="203"/>
      <c r="H10" s="203"/>
      <c r="I10" s="203"/>
    </row>
    <row r="13" spans="2:8" ht="15.75" thickBot="1">
      <c r="B13" s="199" t="s">
        <v>125</v>
      </c>
      <c r="C13" s="199"/>
      <c r="D13" s="199"/>
      <c r="E13" s="199"/>
      <c r="F13" s="199"/>
      <c r="G13" s="199"/>
      <c r="H13" s="49"/>
    </row>
    <row r="14" spans="2:8" ht="60.75" thickBot="1">
      <c r="B14" s="78"/>
      <c r="C14" s="79" t="s">
        <v>126</v>
      </c>
      <c r="D14" s="79" t="s">
        <v>121</v>
      </c>
      <c r="E14" s="79" t="s">
        <v>122</v>
      </c>
      <c r="F14" s="79" t="s">
        <v>123</v>
      </c>
      <c r="G14" s="80" t="s">
        <v>124</v>
      </c>
      <c r="H14" s="15"/>
    </row>
    <row r="15" spans="2:8" ht="15">
      <c r="B15" s="81" t="s">
        <v>10</v>
      </c>
      <c r="C15" s="16">
        <v>562.3</v>
      </c>
      <c r="D15" s="16"/>
      <c r="E15" s="16"/>
      <c r="F15" s="16">
        <v>0.3478394584527546</v>
      </c>
      <c r="G15" s="85">
        <v>562.6478394584527</v>
      </c>
      <c r="H15" s="18"/>
    </row>
    <row r="16" spans="2:8" ht="15">
      <c r="B16" s="81" t="s">
        <v>9</v>
      </c>
      <c r="C16" s="16">
        <v>47.04</v>
      </c>
      <c r="D16" s="16">
        <v>9.559602669206672</v>
      </c>
      <c r="E16" s="16">
        <v>0.6459340211921161</v>
      </c>
      <c r="F16" s="16">
        <v>5.582058061358116</v>
      </c>
      <c r="G16" s="85">
        <v>62.827594751756905</v>
      </c>
      <c r="H16" s="14"/>
    </row>
    <row r="17" spans="2:8" ht="15">
      <c r="B17" s="81" t="s">
        <v>7</v>
      </c>
      <c r="C17" s="16">
        <v>62.81</v>
      </c>
      <c r="D17" s="16"/>
      <c r="E17" s="16"/>
      <c r="F17" s="16"/>
      <c r="G17" s="85">
        <v>62.81</v>
      </c>
      <c r="H17" s="14"/>
    </row>
    <row r="18" spans="2:8" ht="15">
      <c r="B18" s="81" t="s">
        <v>2</v>
      </c>
      <c r="C18" s="16">
        <v>31.73</v>
      </c>
      <c r="D18" s="16">
        <v>2.6945495878916677</v>
      </c>
      <c r="E18" s="16">
        <v>3.22566289762651</v>
      </c>
      <c r="F18" s="16">
        <v>4.445388279026203</v>
      </c>
      <c r="G18" s="85">
        <v>42.095600764544386</v>
      </c>
      <c r="H18" s="14"/>
    </row>
    <row r="19" spans="2:8" ht="15">
      <c r="B19" s="81" t="s">
        <v>4</v>
      </c>
      <c r="C19" s="16">
        <v>17.03</v>
      </c>
      <c r="D19" s="16">
        <v>5.378793780660365</v>
      </c>
      <c r="E19" s="16">
        <v>0.839181929903957</v>
      </c>
      <c r="F19" s="16">
        <v>3.167563018281631</v>
      </c>
      <c r="G19" s="85">
        <v>26.415538728845956</v>
      </c>
      <c r="H19" s="14"/>
    </row>
    <row r="20" spans="2:8" ht="15">
      <c r="B20" s="81" t="s">
        <v>8</v>
      </c>
      <c r="C20" s="16">
        <v>9.71</v>
      </c>
      <c r="D20" s="16">
        <v>11.989808497635263</v>
      </c>
      <c r="E20" s="16">
        <v>0.1055899045377272</v>
      </c>
      <c r="F20" s="16">
        <v>1.0289091181032481</v>
      </c>
      <c r="G20" s="85">
        <v>22.834307520276237</v>
      </c>
      <c r="H20" s="14"/>
    </row>
    <row r="21" spans="2:8" ht="15">
      <c r="B21" s="81" t="s">
        <v>1</v>
      </c>
      <c r="C21" s="16">
        <v>12.92</v>
      </c>
      <c r="D21" s="16">
        <v>0.8509213167645779</v>
      </c>
      <c r="E21" s="16">
        <v>0.8437523252512213</v>
      </c>
      <c r="F21" s="16">
        <v>2.316685509211021</v>
      </c>
      <c r="G21" s="85">
        <v>16.931359151226822</v>
      </c>
      <c r="H21" s="14"/>
    </row>
    <row r="22" spans="2:8" ht="15">
      <c r="B22" s="81" t="s">
        <v>3</v>
      </c>
      <c r="C22" s="16">
        <v>7.52</v>
      </c>
      <c r="D22" s="16"/>
      <c r="E22" s="16">
        <v>1.616311254573365</v>
      </c>
      <c r="F22" s="16">
        <v>3.844235778473606</v>
      </c>
      <c r="G22" s="85">
        <v>12.980547033046971</v>
      </c>
      <c r="H22" s="14"/>
    </row>
    <row r="23" spans="2:8" ht="15">
      <c r="B23" s="81" t="s">
        <v>5</v>
      </c>
      <c r="C23" s="16">
        <v>1.74</v>
      </c>
      <c r="D23" s="16">
        <v>1.7044016913784845</v>
      </c>
      <c r="E23" s="16">
        <v>3.940718211085736</v>
      </c>
      <c r="F23" s="16">
        <v>3.914195685233833</v>
      </c>
      <c r="G23" s="85">
        <v>11.299315587698054</v>
      </c>
      <c r="H23" s="14"/>
    </row>
    <row r="24" spans="2:8" ht="15">
      <c r="B24" s="81" t="s">
        <v>0</v>
      </c>
      <c r="C24" s="16">
        <v>7.49</v>
      </c>
      <c r="D24" s="16"/>
      <c r="E24" s="16">
        <v>0.9173635192467025</v>
      </c>
      <c r="F24" s="16">
        <v>2.7157581719313906</v>
      </c>
      <c r="G24" s="85">
        <v>11.123121691178094</v>
      </c>
      <c r="H24" s="14"/>
    </row>
    <row r="25" spans="2:8" ht="15">
      <c r="B25" s="82" t="s">
        <v>86</v>
      </c>
      <c r="C25" s="16">
        <v>20.110000000000014</v>
      </c>
      <c r="D25" s="16">
        <v>30.631922456462974</v>
      </c>
      <c r="E25" s="16">
        <v>6.161331298345008</v>
      </c>
      <c r="F25" s="16">
        <v>4.1654069199281984</v>
      </c>
      <c r="G25" s="86">
        <v>61.06866067473619</v>
      </c>
      <c r="H25" s="25"/>
    </row>
    <row r="26" spans="2:8" ht="15.75" thickBot="1">
      <c r="B26" s="83" t="s">
        <v>87</v>
      </c>
      <c r="C26" s="84">
        <v>780.3999999999999</v>
      </c>
      <c r="D26" s="87"/>
      <c r="E26" s="87">
        <v>18.295845361762343</v>
      </c>
      <c r="F26" s="87">
        <v>31.52804</v>
      </c>
      <c r="G26" s="88">
        <v>830.2238853617622</v>
      </c>
      <c r="H26" s="14"/>
    </row>
    <row r="27" spans="2:8" ht="15">
      <c r="B27" s="193" t="s">
        <v>135</v>
      </c>
      <c r="C27" s="193"/>
      <c r="D27" s="193"/>
      <c r="E27" s="193"/>
      <c r="F27" s="193"/>
      <c r="G27" s="193"/>
      <c r="H27" s="193"/>
    </row>
    <row r="30" spans="2:9" ht="15.75" thickBot="1">
      <c r="B30" s="194" t="s">
        <v>128</v>
      </c>
      <c r="C30" s="194"/>
      <c r="D30" s="194"/>
      <c r="E30" s="194"/>
      <c r="F30" s="194"/>
      <c r="G30" s="194"/>
      <c r="H30" s="194"/>
      <c r="I30" s="194"/>
    </row>
    <row r="31" spans="2:9" ht="15.75" thickBot="1">
      <c r="B31" s="94">
        <v>2005</v>
      </c>
      <c r="C31" s="95" t="s">
        <v>74</v>
      </c>
      <c r="D31" s="96">
        <v>2006</v>
      </c>
      <c r="E31" s="95" t="s">
        <v>74</v>
      </c>
      <c r="F31" s="96">
        <v>2007</v>
      </c>
      <c r="G31" s="95" t="s">
        <v>74</v>
      </c>
      <c r="H31" s="96">
        <v>2008</v>
      </c>
      <c r="I31" s="97" t="s">
        <v>74</v>
      </c>
    </row>
    <row r="32" spans="2:9" ht="15">
      <c r="B32" s="57" t="s">
        <v>30</v>
      </c>
      <c r="C32" s="91">
        <v>364.3</v>
      </c>
      <c r="D32" s="90" t="s">
        <v>30</v>
      </c>
      <c r="E32" s="91">
        <v>99.5</v>
      </c>
      <c r="F32" s="90" t="s">
        <v>59</v>
      </c>
      <c r="G32" s="91">
        <v>127.5</v>
      </c>
      <c r="H32" s="90" t="s">
        <v>30</v>
      </c>
      <c r="I32" s="65">
        <v>359.5</v>
      </c>
    </row>
    <row r="33" spans="2:9" ht="51.75">
      <c r="B33" s="57" t="s">
        <v>60</v>
      </c>
      <c r="C33" s="91">
        <v>37.5</v>
      </c>
      <c r="D33" s="90" t="s">
        <v>33</v>
      </c>
      <c r="E33" s="91">
        <v>10.7</v>
      </c>
      <c r="F33" s="90" t="s">
        <v>33</v>
      </c>
      <c r="G33" s="91">
        <v>15.4</v>
      </c>
      <c r="H33" s="90" t="s">
        <v>33</v>
      </c>
      <c r="I33" s="65">
        <v>72.4</v>
      </c>
    </row>
    <row r="34" spans="2:9" ht="15">
      <c r="B34" s="57" t="s">
        <v>34</v>
      </c>
      <c r="C34" s="91">
        <v>3.1</v>
      </c>
      <c r="D34" s="90" t="s">
        <v>34</v>
      </c>
      <c r="E34" s="91">
        <v>8.7</v>
      </c>
      <c r="F34" s="90" t="s">
        <v>35</v>
      </c>
      <c r="G34" s="91">
        <v>4.3</v>
      </c>
      <c r="H34" s="90" t="s">
        <v>34</v>
      </c>
      <c r="I34" s="65">
        <v>13.5</v>
      </c>
    </row>
    <row r="35" spans="2:9" ht="15">
      <c r="B35" s="57" t="s">
        <v>35</v>
      </c>
      <c r="C35" s="91">
        <v>3.1</v>
      </c>
      <c r="D35" s="90" t="s">
        <v>35</v>
      </c>
      <c r="E35" s="91">
        <v>3.5</v>
      </c>
      <c r="F35" s="90" t="s">
        <v>34</v>
      </c>
      <c r="G35" s="91">
        <v>4.1</v>
      </c>
      <c r="H35" s="90" t="s">
        <v>35</v>
      </c>
      <c r="I35" s="65">
        <v>8.2</v>
      </c>
    </row>
    <row r="36" spans="2:9" ht="39">
      <c r="B36" s="57" t="s">
        <v>36</v>
      </c>
      <c r="C36" s="91">
        <v>2.6</v>
      </c>
      <c r="D36" s="90" t="s">
        <v>37</v>
      </c>
      <c r="E36" s="91">
        <v>2.1</v>
      </c>
      <c r="F36" s="90" t="s">
        <v>61</v>
      </c>
      <c r="G36" s="91">
        <v>1.7</v>
      </c>
      <c r="H36" s="90" t="s">
        <v>38</v>
      </c>
      <c r="I36" s="65">
        <v>4.1</v>
      </c>
    </row>
    <row r="37" spans="2:9" ht="51.75">
      <c r="B37" s="57" t="s">
        <v>62</v>
      </c>
      <c r="C37" s="91">
        <v>1.7</v>
      </c>
      <c r="D37" s="90" t="s">
        <v>38</v>
      </c>
      <c r="E37" s="92">
        <v>2</v>
      </c>
      <c r="F37" s="90" t="s">
        <v>63</v>
      </c>
      <c r="G37" s="91">
        <v>1.4</v>
      </c>
      <c r="H37" s="90" t="s">
        <v>36</v>
      </c>
      <c r="I37" s="65">
        <v>1.6</v>
      </c>
    </row>
    <row r="38" spans="2:9" ht="26.25">
      <c r="B38" s="57" t="s">
        <v>64</v>
      </c>
      <c r="C38" s="91">
        <v>0.5</v>
      </c>
      <c r="D38" s="90" t="s">
        <v>61</v>
      </c>
      <c r="E38" s="91">
        <v>1.7</v>
      </c>
      <c r="F38" s="90" t="s">
        <v>38</v>
      </c>
      <c r="G38" s="91">
        <v>0.8</v>
      </c>
      <c r="H38" s="90" t="s">
        <v>65</v>
      </c>
      <c r="I38" s="65">
        <v>1.4</v>
      </c>
    </row>
    <row r="39" spans="2:9" ht="26.25">
      <c r="B39" s="57" t="s">
        <v>66</v>
      </c>
      <c r="C39" s="91">
        <v>0.4</v>
      </c>
      <c r="D39" s="90" t="s">
        <v>67</v>
      </c>
      <c r="E39" s="91">
        <v>1.2</v>
      </c>
      <c r="F39" s="90" t="s">
        <v>68</v>
      </c>
      <c r="G39" s="91">
        <v>0.8</v>
      </c>
      <c r="H39" s="90" t="s">
        <v>69</v>
      </c>
      <c r="I39" s="65">
        <v>1.4</v>
      </c>
    </row>
    <row r="40" spans="2:9" ht="26.25">
      <c r="B40" s="57" t="s">
        <v>70</v>
      </c>
      <c r="C40" s="91">
        <v>0.3</v>
      </c>
      <c r="D40" s="90" t="s">
        <v>36</v>
      </c>
      <c r="E40" s="91">
        <v>1.3</v>
      </c>
      <c r="F40" s="90" t="s">
        <v>69</v>
      </c>
      <c r="G40" s="91">
        <v>0.6</v>
      </c>
      <c r="H40" s="90" t="s">
        <v>71</v>
      </c>
      <c r="I40" s="65">
        <v>1.2</v>
      </c>
    </row>
    <row r="41" spans="2:9" ht="39.75" thickBot="1">
      <c r="B41" s="61" t="s">
        <v>72</v>
      </c>
      <c r="C41" s="93">
        <v>0.2</v>
      </c>
      <c r="D41" s="63" t="s">
        <v>73</v>
      </c>
      <c r="E41" s="93">
        <v>0.5</v>
      </c>
      <c r="F41" s="63" t="s">
        <v>37</v>
      </c>
      <c r="G41" s="93">
        <v>0.6</v>
      </c>
      <c r="H41" s="63" t="s">
        <v>61</v>
      </c>
      <c r="I41" s="89">
        <v>1</v>
      </c>
    </row>
    <row r="42" spans="2:5" ht="15">
      <c r="B42" s="195" t="s">
        <v>134</v>
      </c>
      <c r="C42" s="195"/>
      <c r="D42" s="195"/>
      <c r="E42" s="195"/>
    </row>
    <row r="45" spans="2:8" ht="15.75" thickBot="1">
      <c r="B45" s="196" t="s">
        <v>132</v>
      </c>
      <c r="C45" s="196"/>
      <c r="D45" s="196"/>
      <c r="E45" s="196"/>
      <c r="F45" s="196"/>
      <c r="G45" s="196"/>
      <c r="H45" s="196"/>
    </row>
    <row r="46" spans="2:8" ht="51.75" thickBot="1">
      <c r="B46" s="98"/>
      <c r="C46" s="99" t="s">
        <v>131</v>
      </c>
      <c r="D46" s="99" t="s">
        <v>130</v>
      </c>
      <c r="E46" s="99" t="s">
        <v>91</v>
      </c>
      <c r="F46" s="100" t="s">
        <v>129</v>
      </c>
      <c r="G46" s="44"/>
      <c r="H46" s="44"/>
    </row>
    <row r="47" spans="2:8" ht="15">
      <c r="B47" s="182" t="s">
        <v>94</v>
      </c>
      <c r="C47" s="197">
        <v>250.8</v>
      </c>
      <c r="D47" s="198">
        <v>102.4</v>
      </c>
      <c r="E47" s="185">
        <v>0.408</v>
      </c>
      <c r="F47" s="191">
        <v>100.3</v>
      </c>
      <c r="G47" s="44"/>
      <c r="H47" s="44"/>
    </row>
    <row r="48" spans="2:8" ht="15">
      <c r="B48" s="182"/>
      <c r="C48" s="197"/>
      <c r="D48" s="198"/>
      <c r="E48" s="185"/>
      <c r="F48" s="191"/>
      <c r="G48" s="44"/>
      <c r="H48" s="44"/>
    </row>
    <row r="49" spans="2:8" ht="15">
      <c r="B49" s="182" t="s">
        <v>54</v>
      </c>
      <c r="C49" s="183">
        <v>350.7</v>
      </c>
      <c r="D49" s="184">
        <v>252.1</v>
      </c>
      <c r="E49" s="185">
        <v>0.719</v>
      </c>
      <c r="F49" s="186">
        <v>127</v>
      </c>
      <c r="G49" s="44"/>
      <c r="H49" s="44"/>
    </row>
    <row r="50" spans="2:8" ht="28.5" customHeight="1">
      <c r="B50" s="182"/>
      <c r="C50" s="183"/>
      <c r="D50" s="184"/>
      <c r="E50" s="185"/>
      <c r="F50" s="186"/>
      <c r="G50" s="44"/>
      <c r="H50" s="44"/>
    </row>
    <row r="51" spans="2:8" ht="15">
      <c r="B51" s="182" t="s">
        <v>55</v>
      </c>
      <c r="C51" s="183">
        <v>28.3</v>
      </c>
      <c r="D51" s="184">
        <v>5.2</v>
      </c>
      <c r="E51" s="185">
        <v>0.184</v>
      </c>
      <c r="F51" s="186">
        <v>3</v>
      </c>
      <c r="G51" s="44"/>
      <c r="H51" s="44"/>
    </row>
    <row r="52" spans="2:8" ht="21.75" customHeight="1">
      <c r="B52" s="182"/>
      <c r="C52" s="183"/>
      <c r="D52" s="184"/>
      <c r="E52" s="185"/>
      <c r="F52" s="186"/>
      <c r="G52" s="44"/>
      <c r="H52" s="44"/>
    </row>
    <row r="53" spans="2:8" ht="15">
      <c r="B53" s="182" t="s">
        <v>56</v>
      </c>
      <c r="C53" s="183">
        <v>7.5</v>
      </c>
      <c r="D53" s="184">
        <v>3.7</v>
      </c>
      <c r="E53" s="185">
        <v>0.499</v>
      </c>
      <c r="F53" s="191">
        <v>0.8</v>
      </c>
      <c r="G53" s="44"/>
      <c r="H53" s="44"/>
    </row>
    <row r="54" spans="2:8" ht="24.75" customHeight="1" thickBot="1">
      <c r="B54" s="187"/>
      <c r="C54" s="188"/>
      <c r="D54" s="189"/>
      <c r="E54" s="190"/>
      <c r="F54" s="192"/>
      <c r="G54" s="44"/>
      <c r="H54" s="44"/>
    </row>
    <row r="55" spans="2:6" ht="15">
      <c r="B55" s="181" t="s">
        <v>133</v>
      </c>
      <c r="C55" s="181"/>
      <c r="D55" s="181"/>
      <c r="E55" s="181"/>
      <c r="F55" s="181"/>
    </row>
  </sheetData>
  <sheetProtection/>
  <mergeCells count="31">
    <mergeCell ref="B4:B5"/>
    <mergeCell ref="B6:B7"/>
    <mergeCell ref="B8:B9"/>
    <mergeCell ref="B10:I10"/>
    <mergeCell ref="B2:G2"/>
    <mergeCell ref="B47:B48"/>
    <mergeCell ref="C47:C48"/>
    <mergeCell ref="D47:D48"/>
    <mergeCell ref="E47:E48"/>
    <mergeCell ref="F47:F48"/>
    <mergeCell ref="B13:G13"/>
    <mergeCell ref="F53:F54"/>
    <mergeCell ref="B27:H27"/>
    <mergeCell ref="B49:B50"/>
    <mergeCell ref="C49:C50"/>
    <mergeCell ref="D49:D50"/>
    <mergeCell ref="E49:E50"/>
    <mergeCell ref="F49:F50"/>
    <mergeCell ref="B30:I30"/>
    <mergeCell ref="B42:E42"/>
    <mergeCell ref="B45:H45"/>
    <mergeCell ref="B55:F55"/>
    <mergeCell ref="B51:B52"/>
    <mergeCell ref="C51:C52"/>
    <mergeCell ref="D51:D52"/>
    <mergeCell ref="E51:E52"/>
    <mergeCell ref="F51:F52"/>
    <mergeCell ref="B53:B54"/>
    <mergeCell ref="C53:C54"/>
    <mergeCell ref="D53:D54"/>
    <mergeCell ref="E53:E5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A10" sqref="A10:G10"/>
    </sheetView>
  </sheetViews>
  <sheetFormatPr defaultColWidth="9.140625" defaultRowHeight="15"/>
  <cols>
    <col min="1" max="2" width="27.421875" style="0" customWidth="1"/>
    <col min="3" max="3" width="9.8515625" style="0" customWidth="1"/>
    <col min="4" max="10" width="10.57421875" style="0" bestFit="1" customWidth="1"/>
  </cols>
  <sheetData>
    <row r="1" spans="1:2" ht="15" hidden="1">
      <c r="A1" s="7" t="e">
        <f>DotStatQuery(B1)</f>
        <v>#NAME?</v>
      </c>
      <c r="B1" s="7" t="s">
        <v>95</v>
      </c>
    </row>
    <row r="2" ht="15.75" thickBot="1"/>
    <row r="3" spans="1:8" ht="15.75" thickBot="1">
      <c r="A3" s="130" t="s">
        <v>146</v>
      </c>
      <c r="B3" s="173" t="s">
        <v>18</v>
      </c>
      <c r="C3" s="173" t="s">
        <v>19</v>
      </c>
      <c r="D3" s="173" t="s">
        <v>20</v>
      </c>
      <c r="E3" s="173" t="s">
        <v>21</v>
      </c>
      <c r="F3" s="173" t="s">
        <v>25</v>
      </c>
      <c r="G3" s="173" t="s">
        <v>26</v>
      </c>
      <c r="H3" s="174" t="s">
        <v>27</v>
      </c>
    </row>
    <row r="4" spans="1:8" ht="15">
      <c r="A4" s="171" t="s">
        <v>40</v>
      </c>
      <c r="B4" s="175">
        <v>1.88187</v>
      </c>
      <c r="C4" s="175">
        <v>2.0322999999999998</v>
      </c>
      <c r="D4" s="175">
        <v>2.01541</v>
      </c>
      <c r="E4" s="175">
        <v>2.16927</v>
      </c>
      <c r="F4" s="175">
        <v>2.0853699999999997</v>
      </c>
      <c r="G4" s="175">
        <v>2.66823</v>
      </c>
      <c r="H4" s="176">
        <v>3.3273800000000002</v>
      </c>
    </row>
    <row r="5" spans="1:8" ht="15">
      <c r="A5" s="171" t="s">
        <v>41</v>
      </c>
      <c r="B5" s="177">
        <v>1.5019570672564893</v>
      </c>
      <c r="C5" s="177">
        <v>1.1642798796823202</v>
      </c>
      <c r="D5" s="177">
        <v>1.393463510592821</v>
      </c>
      <c r="E5" s="177">
        <v>1.4202172275678329</v>
      </c>
      <c r="F5" s="177">
        <v>1.604960561591576</v>
      </c>
      <c r="G5" s="177">
        <v>2.1556387882459624</v>
      </c>
      <c r="H5" s="178">
        <v>2.2739593163582374</v>
      </c>
    </row>
    <row r="6" spans="1:11" ht="15">
      <c r="A6" s="171" t="s">
        <v>22</v>
      </c>
      <c r="B6" s="177">
        <v>0.24314034238351073</v>
      </c>
      <c r="C6" s="177">
        <v>0.8134120633876798</v>
      </c>
      <c r="D6" s="177">
        <v>0.4447751402671792</v>
      </c>
      <c r="E6" s="177">
        <v>0.657705832812167</v>
      </c>
      <c r="F6" s="177">
        <v>0.3557928448984239</v>
      </c>
      <c r="G6" s="177">
        <v>0.30390843377403753</v>
      </c>
      <c r="H6" s="178">
        <v>0.8403038853617624</v>
      </c>
      <c r="K6" s="170"/>
    </row>
    <row r="7" spans="1:8" ht="15">
      <c r="A7" s="171" t="s">
        <v>42</v>
      </c>
      <c r="B7" s="177">
        <v>0.12699742539000003</v>
      </c>
      <c r="C7" s="177">
        <v>0.04820095809000001</v>
      </c>
      <c r="D7" s="177">
        <v>0.17456386542000002</v>
      </c>
      <c r="E7" s="177">
        <v>0.08661262318</v>
      </c>
      <c r="F7" s="177">
        <v>0.12024142306</v>
      </c>
      <c r="G7" s="177">
        <v>0.19437286799999998</v>
      </c>
      <c r="H7" s="178">
        <v>0.20106764694</v>
      </c>
    </row>
    <row r="8" spans="1:8" ht="27.75" customHeight="1" thickBot="1">
      <c r="A8" s="172" t="s">
        <v>43</v>
      </c>
      <c r="B8" s="179">
        <v>0.009775164969999998</v>
      </c>
      <c r="C8" s="179">
        <v>0.00640709884</v>
      </c>
      <c r="D8" s="179">
        <v>0.00260748372</v>
      </c>
      <c r="E8" s="179">
        <v>0.00473431644</v>
      </c>
      <c r="F8" s="179">
        <v>0.00437517045</v>
      </c>
      <c r="G8" s="179">
        <v>0.01430990998</v>
      </c>
      <c r="H8" s="180">
        <v>0.01204915134</v>
      </c>
    </row>
    <row r="10" spans="1:7" ht="15">
      <c r="A10" s="204" t="s">
        <v>147</v>
      </c>
      <c r="B10" s="205"/>
      <c r="C10" s="205"/>
      <c r="D10" s="205"/>
      <c r="E10" s="205"/>
      <c r="F10" s="205"/>
      <c r="G10" s="205"/>
    </row>
    <row r="26" spans="1:4" ht="15">
      <c r="A26" s="204" t="s">
        <v>140</v>
      </c>
      <c r="B26" s="205"/>
      <c r="C26" s="205"/>
      <c r="D26" s="206"/>
    </row>
  </sheetData>
  <sheetProtection/>
  <mergeCells count="2">
    <mergeCell ref="A10:G10"/>
    <mergeCell ref="A26:D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3" sqref="A13"/>
    </sheetView>
  </sheetViews>
  <sheetFormatPr defaultColWidth="9.140625" defaultRowHeight="15"/>
  <sheetData>
    <row r="1" ht="15">
      <c r="A1" s="33" t="s">
        <v>96</v>
      </c>
    </row>
    <row r="2" ht="15">
      <c r="A2" s="33" t="s">
        <v>97</v>
      </c>
    </row>
    <row r="3" ht="15">
      <c r="A3" s="33" t="s">
        <v>98</v>
      </c>
    </row>
    <row r="4" ht="15">
      <c r="A4" s="33" t="s">
        <v>99</v>
      </c>
    </row>
    <row r="5" ht="15">
      <c r="A5" s="33" t="s">
        <v>100</v>
      </c>
    </row>
    <row r="6" ht="15">
      <c r="A6" s="33" t="s">
        <v>101</v>
      </c>
    </row>
    <row r="7" ht="15">
      <c r="A7" s="33" t="s">
        <v>102</v>
      </c>
    </row>
    <row r="8" ht="15">
      <c r="A8" s="33" t="s">
        <v>103</v>
      </c>
    </row>
    <row r="9" ht="15">
      <c r="A9" s="33" t="s">
        <v>104</v>
      </c>
    </row>
    <row r="10" ht="15">
      <c r="A10" s="33" t="s">
        <v>105</v>
      </c>
    </row>
    <row r="11" ht="15">
      <c r="A11" s="31" t="s">
        <v>106</v>
      </c>
    </row>
    <row r="12" ht="15">
      <c r="A12" s="41" t="s">
        <v>107</v>
      </c>
    </row>
    <row r="13" ht="15">
      <c r="A13" s="42" t="s">
        <v>108</v>
      </c>
    </row>
    <row r="14" ht="15">
      <c r="A14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B21" sqref="B21:N21"/>
    </sheetView>
  </sheetViews>
  <sheetFormatPr defaultColWidth="9.140625" defaultRowHeight="15"/>
  <cols>
    <col min="1" max="1" width="22.8515625" style="47" customWidth="1"/>
    <col min="16" max="17" width="9.57421875" style="0" bestFit="1" customWidth="1"/>
  </cols>
  <sheetData>
    <row r="1" spans="1:17" ht="15.75" thickBot="1">
      <c r="A1" s="117"/>
      <c r="B1" s="118">
        <v>1995</v>
      </c>
      <c r="C1" s="118">
        <v>1996</v>
      </c>
      <c r="D1" s="118">
        <v>1997</v>
      </c>
      <c r="E1" s="118">
        <v>1998</v>
      </c>
      <c r="F1" s="118">
        <v>1999</v>
      </c>
      <c r="G1" s="118">
        <v>2000</v>
      </c>
      <c r="H1" s="118">
        <v>2001</v>
      </c>
      <c r="I1" s="118">
        <v>2002</v>
      </c>
      <c r="J1" s="118">
        <v>2003</v>
      </c>
      <c r="K1" s="118">
        <v>2004</v>
      </c>
      <c r="L1" s="116">
        <v>2005</v>
      </c>
      <c r="M1" s="118">
        <v>2006</v>
      </c>
      <c r="N1" s="118">
        <v>2007</v>
      </c>
      <c r="O1" s="118">
        <v>2008</v>
      </c>
      <c r="P1" s="118">
        <v>2009</v>
      </c>
      <c r="Q1" s="119">
        <v>2010</v>
      </c>
    </row>
    <row r="2" spans="1:17" s="120" customFormat="1" ht="15.75" thickBot="1">
      <c r="A2" s="113" t="s">
        <v>22</v>
      </c>
      <c r="B2" s="121">
        <v>142.85</v>
      </c>
      <c r="C2" s="121">
        <v>90.37</v>
      </c>
      <c r="D2" s="121">
        <v>102.15</v>
      </c>
      <c r="E2" s="121">
        <v>90.94</v>
      </c>
      <c r="F2" s="121">
        <v>116.24</v>
      </c>
      <c r="G2" s="121">
        <v>235.37</v>
      </c>
      <c r="H2" s="121">
        <v>222.01</v>
      </c>
      <c r="I2" s="121">
        <v>243.14</v>
      </c>
      <c r="J2" s="121">
        <v>813.41</v>
      </c>
      <c r="K2" s="121">
        <v>444.78</v>
      </c>
      <c r="L2" s="121">
        <v>657.71</v>
      </c>
      <c r="M2" s="121">
        <v>355.79</v>
      </c>
      <c r="N2" s="121">
        <v>303.91</v>
      </c>
      <c r="O2" s="121">
        <v>840.3</v>
      </c>
      <c r="P2" s="114">
        <v>700.9</v>
      </c>
      <c r="Q2" s="115">
        <v>570.2</v>
      </c>
    </row>
    <row r="4" spans="2:6" ht="15">
      <c r="B4" s="204" t="s">
        <v>137</v>
      </c>
      <c r="C4" s="205"/>
      <c r="D4" s="205"/>
      <c r="E4" s="205"/>
      <c r="F4" s="205"/>
    </row>
    <row r="21" spans="2:14" ht="15">
      <c r="B21" s="204" t="s">
        <v>139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6"/>
      <c r="N21" s="206"/>
    </row>
  </sheetData>
  <sheetProtection/>
  <mergeCells count="2">
    <mergeCell ref="B4:F4"/>
    <mergeCell ref="B21:N21"/>
  </mergeCells>
  <hyperlinks>
    <hyperlink ref="L1" r:id="rId1" tooltip="Click once to display linked information. Click and hold to select this cell." display="http://stats.oecd.org/OECDStat_Metadata/ShowMetadata.ashx?Dataset=TABLE2A&amp;Coords=%5bTIME%5d.%5b2005%5d&amp;ShowOnWeb=true&amp;Lang=en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K2" sqref="K2"/>
    </sheetView>
  </sheetViews>
  <sheetFormatPr defaultColWidth="9.140625" defaultRowHeight="15"/>
  <sheetData>
    <row r="1" spans="1:7" ht="75">
      <c r="A1" s="123" t="s">
        <v>6</v>
      </c>
      <c r="B1" s="124" t="s">
        <v>81</v>
      </c>
      <c r="C1" s="124" t="s">
        <v>82</v>
      </c>
      <c r="D1" s="124" t="s">
        <v>109</v>
      </c>
      <c r="E1" s="124" t="s">
        <v>84</v>
      </c>
      <c r="F1" s="124" t="s">
        <v>110</v>
      </c>
      <c r="G1" s="125" t="s">
        <v>85</v>
      </c>
    </row>
    <row r="2" spans="1:7" ht="15" customHeight="1" thickBot="1">
      <c r="A2" s="126"/>
      <c r="B2" s="128" t="s">
        <v>78</v>
      </c>
      <c r="C2" s="128" t="s">
        <v>79</v>
      </c>
      <c r="D2" s="128" t="s">
        <v>80</v>
      </c>
      <c r="E2" s="129" t="s">
        <v>111</v>
      </c>
      <c r="F2" s="129" t="s">
        <v>112</v>
      </c>
      <c r="G2" s="127" t="s">
        <v>83</v>
      </c>
    </row>
    <row r="4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5.421875" style="0" customWidth="1"/>
    <col min="2" max="6" width="13.57421875" style="0" customWidth="1"/>
  </cols>
  <sheetData>
    <row r="1" spans="1:14" s="1" customFormat="1" ht="15">
      <c r="A1" s="48" t="s">
        <v>115</v>
      </c>
      <c r="B1" s="48"/>
      <c r="C1" s="48"/>
      <c r="D1" s="48"/>
      <c r="E1" s="48"/>
      <c r="F1" s="48"/>
      <c r="G1" s="48"/>
      <c r="H1" s="48"/>
      <c r="I1" s="51"/>
      <c r="J1" s="51"/>
      <c r="K1" s="36"/>
      <c r="L1" s="36"/>
      <c r="M1" s="36"/>
      <c r="N1" s="36"/>
    </row>
    <row r="2" spans="1:26" ht="60.75" customHeight="1">
      <c r="A2" s="52"/>
      <c r="B2" s="46" t="s">
        <v>120</v>
      </c>
      <c r="C2" s="46" t="s">
        <v>121</v>
      </c>
      <c r="D2" s="46" t="s">
        <v>122</v>
      </c>
      <c r="E2" s="46" t="s">
        <v>123</v>
      </c>
      <c r="F2" s="46" t="s">
        <v>124</v>
      </c>
      <c r="G2" s="15"/>
      <c r="H2" s="15"/>
      <c r="I2" s="15"/>
      <c r="J2" s="15"/>
      <c r="K2" s="15"/>
      <c r="L2" s="15"/>
      <c r="M2" s="1"/>
      <c r="N2" s="207" t="s">
        <v>113</v>
      </c>
      <c r="O2" s="207"/>
      <c r="P2" s="207"/>
      <c r="Q2" s="207"/>
      <c r="R2" s="207"/>
      <c r="S2" s="207"/>
      <c r="T2" s="207"/>
      <c r="U2" s="207"/>
      <c r="V2" s="207"/>
      <c r="W2" s="207"/>
      <c r="X2" s="15"/>
      <c r="Y2" s="15"/>
      <c r="Z2" s="15"/>
    </row>
    <row r="3" spans="1:26" ht="36">
      <c r="A3" s="2" t="s">
        <v>10</v>
      </c>
      <c r="B3" s="16">
        <v>562.3</v>
      </c>
      <c r="C3" s="17">
        <v>0</v>
      </c>
      <c r="D3" s="16">
        <v>0</v>
      </c>
      <c r="E3" s="16">
        <v>0.3478394584527546</v>
      </c>
      <c r="F3" s="3">
        <v>562.6478394584527</v>
      </c>
      <c r="G3" s="18"/>
      <c r="H3" s="18"/>
      <c r="I3" s="18"/>
      <c r="J3" s="18"/>
      <c r="K3" s="18"/>
      <c r="L3" s="18"/>
      <c r="M3" s="37" t="s">
        <v>114</v>
      </c>
      <c r="N3" s="53">
        <v>1999</v>
      </c>
      <c r="O3" s="53">
        <v>2000</v>
      </c>
      <c r="P3" s="53">
        <v>2001</v>
      </c>
      <c r="Q3" s="53">
        <v>2002</v>
      </c>
      <c r="R3" s="53">
        <v>2003</v>
      </c>
      <c r="S3" s="53">
        <v>2004</v>
      </c>
      <c r="T3" s="53">
        <v>2005</v>
      </c>
      <c r="U3" s="53">
        <v>2006</v>
      </c>
      <c r="V3" s="53">
        <v>2007</v>
      </c>
      <c r="W3" s="54">
        <v>2008</v>
      </c>
      <c r="X3" s="18"/>
      <c r="Y3" s="18"/>
      <c r="Z3" s="18"/>
    </row>
    <row r="4" spans="1:26" ht="15">
      <c r="A4" s="2" t="s">
        <v>9</v>
      </c>
      <c r="B4" s="19">
        <v>47.04</v>
      </c>
      <c r="C4" s="17">
        <v>9.559602669206672</v>
      </c>
      <c r="D4" s="19">
        <v>0.6459340211921161</v>
      </c>
      <c r="E4" s="19">
        <v>5.582058061358116</v>
      </c>
      <c r="F4" s="3">
        <v>62.827594751756905</v>
      </c>
      <c r="G4" s="14"/>
      <c r="H4" s="14"/>
      <c r="I4" s="14"/>
      <c r="J4" s="14"/>
      <c r="K4" s="14"/>
      <c r="L4" s="14"/>
      <c r="M4" s="208">
        <v>1</v>
      </c>
      <c r="N4" s="55" t="s">
        <v>3</v>
      </c>
      <c r="O4" s="55" t="s">
        <v>10</v>
      </c>
      <c r="P4" s="55" t="s">
        <v>10</v>
      </c>
      <c r="Q4" s="55" t="s">
        <v>10</v>
      </c>
      <c r="R4" s="55" t="s">
        <v>10</v>
      </c>
      <c r="S4" s="55" t="s">
        <v>10</v>
      </c>
      <c r="T4" s="55" t="s">
        <v>10</v>
      </c>
      <c r="U4" s="55" t="s">
        <v>10</v>
      </c>
      <c r="V4" s="55" t="s">
        <v>10</v>
      </c>
      <c r="W4" s="56" t="s">
        <v>10</v>
      </c>
      <c r="X4" s="14"/>
      <c r="Y4" s="14"/>
      <c r="Z4" s="14"/>
    </row>
    <row r="5" spans="1:26" ht="15">
      <c r="A5" s="2" t="s">
        <v>7</v>
      </c>
      <c r="B5" s="21">
        <v>62.81</v>
      </c>
      <c r="C5" s="21"/>
      <c r="D5" s="21">
        <v>0</v>
      </c>
      <c r="E5" s="21"/>
      <c r="F5" s="22">
        <v>62.81</v>
      </c>
      <c r="G5" s="14"/>
      <c r="H5" s="14"/>
      <c r="I5" s="14"/>
      <c r="J5" s="14"/>
      <c r="K5" s="14"/>
      <c r="L5" s="14"/>
      <c r="M5" s="208"/>
      <c r="N5" s="55">
        <v>23.7</v>
      </c>
      <c r="O5" s="55">
        <v>100.5</v>
      </c>
      <c r="P5" s="55">
        <v>70.7</v>
      </c>
      <c r="Q5" s="55">
        <v>79.9</v>
      </c>
      <c r="R5" s="55">
        <v>545.6</v>
      </c>
      <c r="S5" s="55">
        <v>322.7</v>
      </c>
      <c r="T5" s="55">
        <v>541.4</v>
      </c>
      <c r="U5" s="55">
        <v>176.3</v>
      </c>
      <c r="V5" s="55">
        <v>211.3</v>
      </c>
      <c r="W5" s="56">
        <v>562.7</v>
      </c>
      <c r="X5" s="14"/>
      <c r="Y5" s="14"/>
      <c r="Z5" s="14"/>
    </row>
    <row r="6" spans="1:26" ht="25.5">
      <c r="A6" s="2" t="s">
        <v>2</v>
      </c>
      <c r="B6" s="23">
        <v>31.73</v>
      </c>
      <c r="C6" s="24">
        <v>2.6945495878916677</v>
      </c>
      <c r="D6" s="23">
        <v>3.22566289762651</v>
      </c>
      <c r="E6" s="23">
        <v>4.445388279026203</v>
      </c>
      <c r="F6" s="3">
        <v>42.095600764544386</v>
      </c>
      <c r="G6" s="14"/>
      <c r="H6" s="14"/>
      <c r="I6" s="14"/>
      <c r="J6" s="14"/>
      <c r="K6" s="14"/>
      <c r="L6" s="14"/>
      <c r="M6" s="208">
        <v>2</v>
      </c>
      <c r="N6" s="55" t="s">
        <v>2</v>
      </c>
      <c r="O6" s="55" t="s">
        <v>3</v>
      </c>
      <c r="P6" s="55" t="s">
        <v>9</v>
      </c>
      <c r="Q6" s="55" t="s">
        <v>9</v>
      </c>
      <c r="R6" s="55" t="s">
        <v>7</v>
      </c>
      <c r="S6" s="55" t="s">
        <v>0</v>
      </c>
      <c r="T6" s="55" t="s">
        <v>7</v>
      </c>
      <c r="U6" s="55" t="s">
        <v>9</v>
      </c>
      <c r="V6" s="55" t="s">
        <v>7</v>
      </c>
      <c r="W6" s="56" t="s">
        <v>9</v>
      </c>
      <c r="X6" s="14"/>
      <c r="Y6" s="14"/>
      <c r="Z6" s="14"/>
    </row>
    <row r="7" spans="1:26" ht="15">
      <c r="A7" s="2" t="s">
        <v>4</v>
      </c>
      <c r="B7" s="23">
        <v>17.03</v>
      </c>
      <c r="C7" s="24">
        <v>5.378793780660365</v>
      </c>
      <c r="D7" s="23">
        <v>0.839181929903957</v>
      </c>
      <c r="E7" s="23">
        <v>3.167563018281631</v>
      </c>
      <c r="F7" s="3">
        <v>26.415538728845956</v>
      </c>
      <c r="G7" s="14"/>
      <c r="H7" s="14"/>
      <c r="I7" s="14"/>
      <c r="J7" s="14"/>
      <c r="K7" s="14"/>
      <c r="L7" s="14"/>
      <c r="M7" s="208"/>
      <c r="N7" s="55">
        <v>17.6</v>
      </c>
      <c r="O7" s="55">
        <v>23.8</v>
      </c>
      <c r="P7" s="55">
        <v>38.6</v>
      </c>
      <c r="Q7" s="55">
        <v>50</v>
      </c>
      <c r="R7" s="55">
        <v>104.4</v>
      </c>
      <c r="S7" s="55">
        <v>32</v>
      </c>
      <c r="T7" s="55">
        <v>26.4</v>
      </c>
      <c r="U7" s="55">
        <v>76.1</v>
      </c>
      <c r="V7" s="55">
        <v>27.9</v>
      </c>
      <c r="W7" s="56">
        <v>62.8</v>
      </c>
      <c r="X7" s="14"/>
      <c r="Y7" s="14"/>
      <c r="Z7" s="14"/>
    </row>
    <row r="8" spans="1:26" ht="25.5">
      <c r="A8" s="2" t="s">
        <v>8</v>
      </c>
      <c r="B8" s="23">
        <v>9.71</v>
      </c>
      <c r="C8" s="24">
        <v>11.989808497635263</v>
      </c>
      <c r="D8" s="23">
        <v>0.1055899045377272</v>
      </c>
      <c r="E8" s="23">
        <v>1.0289091181032481</v>
      </c>
      <c r="F8" s="3">
        <v>22.834307520276237</v>
      </c>
      <c r="G8" s="14"/>
      <c r="H8" s="14"/>
      <c r="I8" s="14"/>
      <c r="J8" s="14"/>
      <c r="K8" s="14"/>
      <c r="L8" s="14"/>
      <c r="M8" s="209">
        <v>3</v>
      </c>
      <c r="N8" s="55" t="s">
        <v>10</v>
      </c>
      <c r="O8" s="55" t="s">
        <v>2</v>
      </c>
      <c r="P8" s="55" t="s">
        <v>2</v>
      </c>
      <c r="Q8" s="55" t="s">
        <v>3</v>
      </c>
      <c r="R8" s="55" t="s">
        <v>9</v>
      </c>
      <c r="S8" s="55" t="s">
        <v>9</v>
      </c>
      <c r="T8" s="55" t="s">
        <v>0</v>
      </c>
      <c r="U8" s="55" t="s">
        <v>0</v>
      </c>
      <c r="V8" s="55" t="s">
        <v>9</v>
      </c>
      <c r="W8" s="56" t="s">
        <v>7</v>
      </c>
      <c r="X8" s="14"/>
      <c r="Y8" s="14"/>
      <c r="Z8" s="14"/>
    </row>
    <row r="9" spans="1:26" ht="15">
      <c r="A9" s="2" t="s">
        <v>1</v>
      </c>
      <c r="B9" s="23">
        <v>12.92</v>
      </c>
      <c r="C9" s="24">
        <v>0.8509213167645779</v>
      </c>
      <c r="D9" s="23">
        <v>0.8437523252512213</v>
      </c>
      <c r="E9" s="23">
        <v>2.316685509211021</v>
      </c>
      <c r="F9" s="3">
        <v>16.931359151226822</v>
      </c>
      <c r="G9" s="14"/>
      <c r="H9" s="14"/>
      <c r="I9" s="14"/>
      <c r="J9" s="14"/>
      <c r="K9" s="14"/>
      <c r="L9" s="14"/>
      <c r="M9" s="209"/>
      <c r="N9" s="55">
        <v>17.6</v>
      </c>
      <c r="O9" s="55">
        <v>21.1</v>
      </c>
      <c r="P9" s="55">
        <v>30.9</v>
      </c>
      <c r="Q9" s="55">
        <v>23.4</v>
      </c>
      <c r="R9" s="55">
        <v>63.7</v>
      </c>
      <c r="S9" s="55">
        <v>23.1</v>
      </c>
      <c r="T9" s="55">
        <v>18.3</v>
      </c>
      <c r="U9" s="55">
        <v>26.9</v>
      </c>
      <c r="V9" s="55">
        <v>16.6</v>
      </c>
      <c r="W9" s="56">
        <v>62.8</v>
      </c>
      <c r="X9" s="14"/>
      <c r="Y9" s="14"/>
      <c r="Z9" s="14"/>
    </row>
    <row r="10" spans="1:26" ht="15">
      <c r="A10" s="2" t="s">
        <v>3</v>
      </c>
      <c r="B10" s="23">
        <v>7.52</v>
      </c>
      <c r="C10" s="24">
        <v>0</v>
      </c>
      <c r="D10" s="23">
        <v>1.616311254573365</v>
      </c>
      <c r="E10" s="23">
        <v>3.844235778473606</v>
      </c>
      <c r="F10" s="3">
        <v>12.980547033046971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>
      <c r="A11" s="2" t="s">
        <v>5</v>
      </c>
      <c r="B11" s="23">
        <v>1.74</v>
      </c>
      <c r="C11" s="24">
        <v>1.7044016913784845</v>
      </c>
      <c r="D11" s="23">
        <v>3.940718211085736</v>
      </c>
      <c r="E11" s="23">
        <v>3.914195685233833</v>
      </c>
      <c r="F11" s="3">
        <v>11.299315587698054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>
      <c r="A12" s="2" t="s">
        <v>0</v>
      </c>
      <c r="B12" s="23">
        <v>7.49</v>
      </c>
      <c r="C12" s="24">
        <v>0</v>
      </c>
      <c r="D12" s="23">
        <v>0.9173635192467025</v>
      </c>
      <c r="E12" s="23">
        <v>2.7157581719313906</v>
      </c>
      <c r="F12" s="3">
        <v>11.123121691178094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">
      <c r="A13" s="20" t="s">
        <v>86</v>
      </c>
      <c r="B13" s="23">
        <f>B14-SUM(B3:B12)</f>
        <v>20.110000000000014</v>
      </c>
      <c r="C13" s="24">
        <f>B5-SUM(C3:C12)</f>
        <v>30.631922456462974</v>
      </c>
      <c r="D13" s="23">
        <f>D14-SUM(D3:D12)</f>
        <v>6.161331298345008</v>
      </c>
      <c r="E13" s="23">
        <f>E14-SUM(E3:E12)</f>
        <v>4.1654069199281984</v>
      </c>
      <c r="F13" s="23">
        <f>B13+C13+D13+E13</f>
        <v>61.06866067473619</v>
      </c>
      <c r="G13" s="2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">
      <c r="A14" s="26" t="s">
        <v>87</v>
      </c>
      <c r="B14" s="27">
        <f>'[1]2008'!C64+'[1]2008'!E64</f>
        <v>780.3999999999999</v>
      </c>
      <c r="C14" s="28"/>
      <c r="D14" s="28">
        <f>'[1]2008'!D64</f>
        <v>18.295845361762343</v>
      </c>
      <c r="E14" s="28">
        <v>31.52804</v>
      </c>
      <c r="F14" s="28">
        <f>'[1]2008'!G64</f>
        <v>830.2238853617622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">
      <c r="A15" s="14"/>
      <c r="B15" s="14"/>
      <c r="C15" s="14"/>
      <c r="D15" s="14"/>
      <c r="E15" s="14"/>
      <c r="F15" s="2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18.75">
      <c r="A17" s="30" t="s">
        <v>88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</sheetData>
  <sheetProtection/>
  <mergeCells count="4">
    <mergeCell ref="N2:W2"/>
    <mergeCell ref="M4:M5"/>
    <mergeCell ref="M6:M7"/>
    <mergeCell ref="M8:M9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1.57421875" style="0" customWidth="1"/>
    <col min="3" max="16" width="9.57421875" style="0" bestFit="1" customWidth="1"/>
  </cols>
  <sheetData>
    <row r="1" s="38" customFormat="1" ht="12" customHeight="1" thickBot="1"/>
    <row r="2" spans="1:16" ht="15.75" thickBot="1">
      <c r="A2" s="130" t="s">
        <v>6</v>
      </c>
      <c r="B2" s="131"/>
      <c r="C2" s="131" t="s">
        <v>11</v>
      </c>
      <c r="D2" s="131" t="s">
        <v>12</v>
      </c>
      <c r="E2" s="131" t="s">
        <v>13</v>
      </c>
      <c r="F2" s="131" t="s">
        <v>14</v>
      </c>
      <c r="G2" s="131" t="s">
        <v>15</v>
      </c>
      <c r="H2" s="131" t="s">
        <v>16</v>
      </c>
      <c r="I2" s="131" t="s">
        <v>17</v>
      </c>
      <c r="J2" s="131" t="s">
        <v>18</v>
      </c>
      <c r="K2" s="131" t="s">
        <v>19</v>
      </c>
      <c r="L2" s="131" t="s">
        <v>20</v>
      </c>
      <c r="M2" s="131" t="s">
        <v>21</v>
      </c>
      <c r="N2" s="131">
        <v>2006</v>
      </c>
      <c r="O2" s="131">
        <v>2007</v>
      </c>
      <c r="P2" s="132">
        <v>2008</v>
      </c>
    </row>
    <row r="3" spans="1:18" ht="15">
      <c r="A3" s="133" t="s">
        <v>22</v>
      </c>
      <c r="B3" s="134"/>
      <c r="C3" s="34">
        <v>0.14285115715841268</v>
      </c>
      <c r="D3" s="34">
        <v>0.09037459299339277</v>
      </c>
      <c r="E3" s="34">
        <v>0.10214881812691728</v>
      </c>
      <c r="F3" s="34">
        <v>0.09094226352382154</v>
      </c>
      <c r="G3" s="34">
        <v>0.1162396674389179</v>
      </c>
      <c r="H3" s="34">
        <v>0.23536697909798568</v>
      </c>
      <c r="I3" s="34">
        <v>0.22201311222697792</v>
      </c>
      <c r="J3" s="34">
        <v>0.24314034238351073</v>
      </c>
      <c r="K3" s="34">
        <v>0.8134120633876798</v>
      </c>
      <c r="L3" s="34">
        <v>0.4447751402671792</v>
      </c>
      <c r="M3" s="34">
        <v>0.657705832812167</v>
      </c>
      <c r="N3" s="34">
        <v>0.3557928448984239</v>
      </c>
      <c r="O3" s="34">
        <v>0.30390843377403753</v>
      </c>
      <c r="P3" s="135">
        <v>0.8403038853617624</v>
      </c>
      <c r="R3">
        <v>1000</v>
      </c>
    </row>
    <row r="4" spans="1:16" ht="15.75" thickBot="1">
      <c r="A4" s="122" t="s">
        <v>23</v>
      </c>
      <c r="B4" s="136"/>
      <c r="C4" s="111">
        <v>0.8830388428415874</v>
      </c>
      <c r="D4" s="111">
        <v>1.0130854070066073</v>
      </c>
      <c r="E4" s="111">
        <v>0.7389211818730828</v>
      </c>
      <c r="F4" s="111">
        <v>0.8432477364761785</v>
      </c>
      <c r="G4" s="111">
        <v>0.8344603325610822</v>
      </c>
      <c r="H4" s="111">
        <v>0.8283630209020143</v>
      </c>
      <c r="I4" s="111">
        <v>1.483756887773022</v>
      </c>
      <c r="J4" s="111">
        <v>1.6387296576164891</v>
      </c>
      <c r="K4" s="111">
        <v>1.2188879366123202</v>
      </c>
      <c r="L4" s="111">
        <v>1.570634859732821</v>
      </c>
      <c r="M4" s="111">
        <v>1.511564167187833</v>
      </c>
      <c r="N4" s="111">
        <v>1.729577155101576</v>
      </c>
      <c r="O4" s="111">
        <v>2.3643215662259625</v>
      </c>
      <c r="P4" s="112">
        <v>2.487076114638238</v>
      </c>
    </row>
    <row r="6" spans="2:11" ht="15">
      <c r="B6" s="204" t="s">
        <v>141</v>
      </c>
      <c r="C6" s="205"/>
      <c r="D6" s="205"/>
      <c r="E6" s="205"/>
      <c r="F6" s="205"/>
      <c r="G6" s="205"/>
      <c r="H6" s="205"/>
      <c r="I6" s="205"/>
      <c r="J6" s="205"/>
      <c r="K6" s="205"/>
    </row>
    <row r="24" spans="2:9" ht="15">
      <c r="B24" s="204" t="s">
        <v>140</v>
      </c>
      <c r="C24" s="205"/>
      <c r="D24" s="205"/>
      <c r="E24" s="205"/>
      <c r="F24" s="205"/>
      <c r="G24" s="205"/>
      <c r="H24" s="205"/>
      <c r="I24" s="205"/>
    </row>
  </sheetData>
  <sheetProtection/>
  <mergeCells count="2">
    <mergeCell ref="B6:K6"/>
    <mergeCell ref="B24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5">
      <selection activeCell="F18" sqref="F18"/>
    </sheetView>
  </sheetViews>
  <sheetFormatPr defaultColWidth="9.140625" defaultRowHeight="15"/>
  <cols>
    <col min="1" max="1" width="36.7109375" style="0" customWidth="1"/>
    <col min="2" max="2" width="26.421875" style="0" customWidth="1"/>
    <col min="3" max="3" width="12.8515625" style="0" customWidth="1"/>
    <col min="4" max="4" width="11.00390625" style="0" customWidth="1"/>
    <col min="5" max="5" width="10.57421875" style="0" customWidth="1"/>
    <col min="6" max="6" width="10.7109375" style="0" customWidth="1"/>
    <col min="7" max="7" width="9.140625" style="8" customWidth="1"/>
    <col min="8" max="8" width="15.140625" style="8" customWidth="1"/>
    <col min="9" max="9" width="14.28125" style="8" customWidth="1"/>
    <col min="10" max="13" width="9.57421875" style="8" bestFit="1" customWidth="1"/>
    <col min="14" max="26" width="9.140625" style="8" customWidth="1"/>
  </cols>
  <sheetData>
    <row r="1" ht="19.5" thickBot="1">
      <c r="A1" s="39" t="s">
        <v>116</v>
      </c>
    </row>
    <row r="2" spans="1:26" ht="15.75" thickBot="1">
      <c r="A2" s="138" t="s">
        <v>44</v>
      </c>
      <c r="B2" s="144">
        <v>2005</v>
      </c>
      <c r="C2" s="144">
        <v>2006</v>
      </c>
      <c r="D2" s="144">
        <v>2007</v>
      </c>
      <c r="E2" s="144">
        <v>2008</v>
      </c>
      <c r="F2" s="145">
        <v>2009</v>
      </c>
      <c r="U2"/>
      <c r="V2"/>
      <c r="W2"/>
      <c r="X2"/>
      <c r="Y2"/>
      <c r="Z2"/>
    </row>
    <row r="3" spans="1:26" ht="15">
      <c r="A3" s="140" t="s">
        <v>47</v>
      </c>
      <c r="B3" s="137">
        <v>473.445335</v>
      </c>
      <c r="C3" s="137">
        <v>290.778703</v>
      </c>
      <c r="D3" s="137">
        <v>201.308992</v>
      </c>
      <c r="E3" s="137">
        <v>791.44343</v>
      </c>
      <c r="F3" s="139">
        <v>526.228785</v>
      </c>
      <c r="H3" s="35"/>
      <c r="U3"/>
      <c r="V3"/>
      <c r="W3"/>
      <c r="X3"/>
      <c r="Y3"/>
      <c r="Z3"/>
    </row>
    <row r="4" spans="1:26" ht="15">
      <c r="A4" s="140" t="s">
        <v>48</v>
      </c>
      <c r="B4" s="137">
        <v>32.074099</v>
      </c>
      <c r="C4" s="137">
        <v>20.794513</v>
      </c>
      <c r="D4" s="137">
        <v>24.073674</v>
      </c>
      <c r="E4" s="137">
        <v>47.814114</v>
      </c>
      <c r="F4" s="139">
        <v>64.240513</v>
      </c>
      <c r="H4" s="35"/>
      <c r="U4"/>
      <c r="V4"/>
      <c r="W4"/>
      <c r="X4"/>
      <c r="Y4"/>
      <c r="Z4"/>
    </row>
    <row r="5" spans="1:26" ht="15">
      <c r="A5" s="140" t="s">
        <v>49</v>
      </c>
      <c r="B5" s="137">
        <v>15.55436</v>
      </c>
      <c r="C5" s="137">
        <v>21.7208</v>
      </c>
      <c r="D5" s="137">
        <v>15.78455</v>
      </c>
      <c r="E5" s="137">
        <v>63.509093</v>
      </c>
      <c r="F5" s="139">
        <v>41.990497</v>
      </c>
      <c r="H5" s="35"/>
      <c r="U5"/>
      <c r="V5"/>
      <c r="W5"/>
      <c r="X5"/>
      <c r="Y5"/>
      <c r="Z5"/>
    </row>
    <row r="6" spans="1:20" s="9" customFormat="1" ht="15">
      <c r="A6" s="140" t="s">
        <v>46</v>
      </c>
      <c r="B6" s="137">
        <v>4.814441</v>
      </c>
      <c r="C6" s="137"/>
      <c r="D6" s="137">
        <v>5.12511</v>
      </c>
      <c r="E6" s="137">
        <v>19.930049</v>
      </c>
      <c r="F6" s="139">
        <v>13.298673</v>
      </c>
      <c r="G6" s="8"/>
      <c r="H6" s="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6" ht="15">
      <c r="A7" s="140" t="s">
        <v>50</v>
      </c>
      <c r="B7" s="137"/>
      <c r="C7" s="137">
        <v>15.088955</v>
      </c>
      <c r="D7" s="137">
        <v>5.056736</v>
      </c>
      <c r="E7" s="137">
        <v>13.368269</v>
      </c>
      <c r="F7" s="139">
        <v>10.655565</v>
      </c>
      <c r="H7" s="35"/>
      <c r="U7"/>
      <c r="V7"/>
      <c r="W7"/>
      <c r="X7"/>
      <c r="Y7"/>
      <c r="Z7"/>
    </row>
    <row r="8" spans="1:26" ht="15">
      <c r="A8" s="140" t="s">
        <v>45</v>
      </c>
      <c r="B8" s="137">
        <v>6.484078</v>
      </c>
      <c r="C8" s="137">
        <v>11.394567</v>
      </c>
      <c r="D8" s="137"/>
      <c r="E8" s="137"/>
      <c r="F8" s="139"/>
      <c r="H8" s="35"/>
      <c r="U8"/>
      <c r="V8"/>
      <c r="W8"/>
      <c r="X8"/>
      <c r="Y8"/>
      <c r="Z8"/>
    </row>
    <row r="9" spans="1:26" ht="15.75" thickBot="1">
      <c r="A9" s="141" t="s">
        <v>51</v>
      </c>
      <c r="B9" s="142">
        <v>12.29414200000004</v>
      </c>
      <c r="C9" s="142">
        <v>33.34175399999997</v>
      </c>
      <c r="D9" s="142">
        <v>24.151310000000045</v>
      </c>
      <c r="E9" s="142">
        <v>81.56515299999992</v>
      </c>
      <c r="F9" s="143">
        <v>51.516325999999935</v>
      </c>
      <c r="H9" s="35"/>
      <c r="U9"/>
      <c r="V9"/>
      <c r="W9"/>
      <c r="X9"/>
      <c r="Y9"/>
      <c r="Z9"/>
    </row>
    <row r="10" spans="1:26" ht="15">
      <c r="A10" s="35"/>
      <c r="B10" s="35"/>
      <c r="C10" s="35"/>
      <c r="D10" s="35"/>
      <c r="E10" s="35"/>
      <c r="F10" s="35"/>
      <c r="H10" s="35"/>
      <c r="U10"/>
      <c r="V10"/>
      <c r="W10"/>
      <c r="X10"/>
      <c r="Y10"/>
      <c r="Z10"/>
    </row>
    <row r="11" spans="1:8" s="8" customFormat="1" ht="15">
      <c r="A11" s="204" t="s">
        <v>142</v>
      </c>
      <c r="B11" s="205"/>
      <c r="C11" s="35"/>
      <c r="D11" s="35"/>
      <c r="E11" s="35"/>
      <c r="F11" s="35"/>
      <c r="H11" s="35"/>
    </row>
    <row r="12" spans="1:26" ht="15">
      <c r="A12" s="35"/>
      <c r="B12" s="8"/>
      <c r="C12" s="8"/>
      <c r="D12" s="8"/>
      <c r="E12" s="8"/>
      <c r="F12" s="8"/>
      <c r="H12" s="35"/>
      <c r="U12"/>
      <c r="V12"/>
      <c r="W12"/>
      <c r="X12"/>
      <c r="Y12"/>
      <c r="Z12"/>
    </row>
    <row r="13" spans="1:26" ht="15">
      <c r="A13" s="35"/>
      <c r="B13" s="35"/>
      <c r="C13" s="35"/>
      <c r="D13" s="35"/>
      <c r="E13" s="35"/>
      <c r="F13" s="35"/>
      <c r="G13" s="35"/>
      <c r="H13" s="35"/>
      <c r="U13"/>
      <c r="V13"/>
      <c r="W13"/>
      <c r="X13"/>
      <c r="Y13"/>
      <c r="Z13"/>
    </row>
    <row r="15" ht="15">
      <c r="A15">
        <v>1000000</v>
      </c>
    </row>
    <row r="28" spans="1:3" ht="15">
      <c r="A28" s="204" t="s">
        <v>133</v>
      </c>
      <c r="B28" s="205"/>
      <c r="C28" s="205"/>
    </row>
  </sheetData>
  <sheetProtection/>
  <mergeCells count="2">
    <mergeCell ref="A11:B11"/>
    <mergeCell ref="A28:C2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4">
      <selection activeCell="G21" sqref="G21"/>
    </sheetView>
  </sheetViews>
  <sheetFormatPr defaultColWidth="8.8515625" defaultRowHeight="15"/>
  <cols>
    <col min="1" max="1" width="28.28125" style="5" customWidth="1"/>
    <col min="2" max="9" width="8.8515625" style="5" customWidth="1"/>
    <col min="10" max="10" width="18.00390625" style="5" customWidth="1"/>
    <col min="11" max="11" width="8.8515625" style="5" customWidth="1"/>
    <col min="12" max="12" width="18.00390625" style="5" customWidth="1"/>
    <col min="13" max="13" width="8.8515625" style="5" customWidth="1"/>
    <col min="14" max="14" width="18.00390625" style="5" customWidth="1"/>
    <col min="15" max="15" width="8.8515625" style="5" customWidth="1"/>
    <col min="16" max="16" width="18.00390625" style="5" customWidth="1"/>
    <col min="17" max="16384" width="8.8515625" style="5" customWidth="1"/>
  </cols>
  <sheetData>
    <row r="1" ht="18.75">
      <c r="A1" s="39" t="s">
        <v>67</v>
      </c>
    </row>
    <row r="3" spans="1:17" ht="15">
      <c r="A3" s="4" t="s">
        <v>24</v>
      </c>
      <c r="Q3" s="6"/>
    </row>
    <row r="4" ht="15.75" thickBot="1">
      <c r="A4" s="4"/>
    </row>
    <row r="5" spans="1:17" ht="13.5" thickBot="1">
      <c r="A5" s="152"/>
      <c r="B5" s="153" t="s">
        <v>21</v>
      </c>
      <c r="C5" s="153" t="s">
        <v>25</v>
      </c>
      <c r="D5" s="153" t="s">
        <v>26</v>
      </c>
      <c r="E5" s="154" t="s">
        <v>27</v>
      </c>
      <c r="Q5" s="6"/>
    </row>
    <row r="6" spans="1:17" ht="15">
      <c r="A6" s="146" t="s">
        <v>28</v>
      </c>
      <c r="B6" s="147">
        <v>0.71924121</v>
      </c>
      <c r="C6" s="147">
        <v>8.24445562</v>
      </c>
      <c r="D6" s="147">
        <v>6.64269433</v>
      </c>
      <c r="E6" s="148">
        <v>22.97581843</v>
      </c>
      <c r="G6" s="204" t="s">
        <v>138</v>
      </c>
      <c r="H6" s="205"/>
      <c r="I6" s="205"/>
      <c r="J6" s="205"/>
      <c r="K6" s="205"/>
      <c r="L6" s="205"/>
      <c r="M6" s="6"/>
      <c r="O6" s="6"/>
      <c r="Q6" s="6"/>
    </row>
    <row r="7" spans="1:5" ht="12.75">
      <c r="A7" s="146" t="s">
        <v>76</v>
      </c>
      <c r="B7" s="147">
        <v>180.33761323</v>
      </c>
      <c r="C7" s="147">
        <v>97.20508374</v>
      </c>
      <c r="D7" s="147">
        <v>113.38521237</v>
      </c>
      <c r="E7" s="148">
        <v>312.94262822</v>
      </c>
    </row>
    <row r="8" spans="1:7" ht="12.75">
      <c r="A8" s="146" t="s">
        <v>75</v>
      </c>
      <c r="B8" s="147">
        <v>370.6034404221672</v>
      </c>
      <c r="C8" s="147">
        <v>120.84478061842388</v>
      </c>
      <c r="D8" s="147">
        <v>153.15534845403755</v>
      </c>
      <c r="E8" s="148">
        <v>462.77542305176235</v>
      </c>
      <c r="G8" s="6"/>
    </row>
    <row r="9" spans="1:5" ht="12.75">
      <c r="A9" s="146" t="s">
        <v>31</v>
      </c>
      <c r="B9" s="147">
        <v>15.23641431</v>
      </c>
      <c r="C9" s="147">
        <v>14.69168787</v>
      </c>
      <c r="D9" s="147" t="s">
        <v>29</v>
      </c>
      <c r="E9" s="148">
        <v>6.91449585</v>
      </c>
    </row>
    <row r="10" spans="1:5" ht="13.5" thickBot="1">
      <c r="A10" s="149" t="s">
        <v>32</v>
      </c>
      <c r="B10" s="150">
        <v>76.85749764</v>
      </c>
      <c r="C10" s="150">
        <v>30.38566933</v>
      </c>
      <c r="D10" s="150">
        <v>14.70619698</v>
      </c>
      <c r="E10" s="151">
        <v>10.06663769</v>
      </c>
    </row>
    <row r="11" spans="2:5" ht="12.75">
      <c r="B11" s="6"/>
      <c r="C11" s="6"/>
      <c r="D11" s="6"/>
      <c r="E11" s="6"/>
    </row>
    <row r="12" spans="2:5" ht="12.75">
      <c r="B12" s="6"/>
      <c r="C12" s="6"/>
      <c r="D12" s="6"/>
      <c r="E12" s="6"/>
    </row>
    <row r="18" spans="13:17" ht="12.75">
      <c r="M18" s="6"/>
      <c r="Q18" s="6"/>
    </row>
    <row r="19" ht="12.75">
      <c r="Q19" s="6"/>
    </row>
    <row r="20" spans="7:17" ht="15">
      <c r="G20" s="204" t="s">
        <v>143</v>
      </c>
      <c r="H20" s="205"/>
      <c r="I20" s="205"/>
      <c r="J20" s="205"/>
      <c r="K20" s="205"/>
      <c r="L20" s="205"/>
      <c r="Q20" s="6"/>
    </row>
    <row r="23" ht="12.75">
      <c r="R23" s="6"/>
    </row>
    <row r="24" ht="12.75">
      <c r="R24" s="6"/>
    </row>
    <row r="25" spans="1:8" ht="15.75" thickBot="1">
      <c r="A25" s="194" t="s">
        <v>117</v>
      </c>
      <c r="B25" s="194"/>
      <c r="C25" s="194"/>
      <c r="D25" s="194"/>
      <c r="E25" s="194"/>
      <c r="F25" s="194"/>
      <c r="G25" s="194"/>
      <c r="H25" s="194"/>
    </row>
    <row r="26" spans="1:8" ht="15.75" thickBot="1">
      <c r="A26" s="70">
        <v>2005</v>
      </c>
      <c r="B26" s="71" t="s">
        <v>74</v>
      </c>
      <c r="C26" s="72">
        <v>2006</v>
      </c>
      <c r="D26" s="71" t="s">
        <v>74</v>
      </c>
      <c r="E26" s="72">
        <v>2007</v>
      </c>
      <c r="F26" s="71" t="s">
        <v>74</v>
      </c>
      <c r="G26" s="72">
        <v>2008</v>
      </c>
      <c r="H26" s="71" t="s">
        <v>74</v>
      </c>
    </row>
    <row r="27" spans="1:8" ht="12.75">
      <c r="A27" s="57" t="s">
        <v>30</v>
      </c>
      <c r="B27" s="58">
        <v>364.3</v>
      </c>
      <c r="C27" s="59" t="s">
        <v>30</v>
      </c>
      <c r="D27" s="58">
        <v>99.5</v>
      </c>
      <c r="E27" s="68" t="s">
        <v>59</v>
      </c>
      <c r="F27" s="69">
        <v>127.5</v>
      </c>
      <c r="G27" s="59" t="s">
        <v>30</v>
      </c>
      <c r="H27" s="65">
        <v>359.5</v>
      </c>
    </row>
    <row r="28" spans="1:8" ht="38.25">
      <c r="A28" s="57" t="s">
        <v>60</v>
      </c>
      <c r="B28" s="58">
        <v>37.5</v>
      </c>
      <c r="C28" s="59" t="s">
        <v>33</v>
      </c>
      <c r="D28" s="58">
        <v>10.7</v>
      </c>
      <c r="E28" s="57" t="s">
        <v>33</v>
      </c>
      <c r="F28" s="58">
        <v>15.4</v>
      </c>
      <c r="G28" s="59" t="s">
        <v>33</v>
      </c>
      <c r="H28" s="65">
        <v>72.4</v>
      </c>
    </row>
    <row r="29" spans="1:8" ht="12.75">
      <c r="A29" s="57" t="s">
        <v>34</v>
      </c>
      <c r="B29" s="58">
        <v>3.1</v>
      </c>
      <c r="C29" s="59" t="s">
        <v>34</v>
      </c>
      <c r="D29" s="58">
        <v>8.7</v>
      </c>
      <c r="E29" s="57" t="s">
        <v>35</v>
      </c>
      <c r="F29" s="58">
        <v>4.3</v>
      </c>
      <c r="G29" s="59" t="s">
        <v>34</v>
      </c>
      <c r="H29" s="65">
        <v>13.5</v>
      </c>
    </row>
    <row r="30" spans="1:8" ht="12.75">
      <c r="A30" s="57" t="s">
        <v>35</v>
      </c>
      <c r="B30" s="58">
        <v>3.1</v>
      </c>
      <c r="C30" s="59" t="s">
        <v>35</v>
      </c>
      <c r="D30" s="58">
        <v>3.5</v>
      </c>
      <c r="E30" s="57" t="s">
        <v>34</v>
      </c>
      <c r="F30" s="58">
        <v>4.1</v>
      </c>
      <c r="G30" s="59" t="s">
        <v>35</v>
      </c>
      <c r="H30" s="65">
        <v>8.2</v>
      </c>
    </row>
    <row r="31" spans="1:8" ht="51">
      <c r="A31" s="57" t="s">
        <v>36</v>
      </c>
      <c r="B31" s="58">
        <v>2.6</v>
      </c>
      <c r="C31" s="59" t="s">
        <v>37</v>
      </c>
      <c r="D31" s="58">
        <v>2.1</v>
      </c>
      <c r="E31" s="57" t="s">
        <v>61</v>
      </c>
      <c r="F31" s="58">
        <v>1.7</v>
      </c>
      <c r="G31" s="59" t="s">
        <v>38</v>
      </c>
      <c r="H31" s="65">
        <v>4.1</v>
      </c>
    </row>
    <row r="32" spans="1:8" ht="39">
      <c r="A32" s="57" t="s">
        <v>62</v>
      </c>
      <c r="B32" s="58">
        <v>1.7</v>
      </c>
      <c r="C32" s="59" t="s">
        <v>38</v>
      </c>
      <c r="D32" s="58">
        <v>2</v>
      </c>
      <c r="E32" s="57" t="s">
        <v>63</v>
      </c>
      <c r="F32" s="58">
        <v>1.4</v>
      </c>
      <c r="G32" s="60" t="s">
        <v>36</v>
      </c>
      <c r="H32" s="66">
        <v>1.6</v>
      </c>
    </row>
    <row r="33" spans="1:8" ht="39">
      <c r="A33" s="57" t="s">
        <v>64</v>
      </c>
      <c r="B33" s="58">
        <v>0.5</v>
      </c>
      <c r="C33" s="59" t="s">
        <v>61</v>
      </c>
      <c r="D33" s="58">
        <v>1.7</v>
      </c>
      <c r="E33" s="57" t="s">
        <v>38</v>
      </c>
      <c r="F33" s="58">
        <v>0.8</v>
      </c>
      <c r="G33" s="60" t="s">
        <v>65</v>
      </c>
      <c r="H33" s="66">
        <v>1.4</v>
      </c>
    </row>
    <row r="34" spans="1:8" ht="39">
      <c r="A34" s="57" t="s">
        <v>66</v>
      </c>
      <c r="B34" s="58">
        <v>0.4</v>
      </c>
      <c r="C34" s="59" t="s">
        <v>67</v>
      </c>
      <c r="D34" s="58">
        <v>1.2</v>
      </c>
      <c r="E34" s="57" t="s">
        <v>68</v>
      </c>
      <c r="F34" s="58">
        <v>0.8</v>
      </c>
      <c r="G34" s="60" t="s">
        <v>69</v>
      </c>
      <c r="H34" s="66">
        <v>1.4</v>
      </c>
    </row>
    <row r="35" spans="1:8" ht="26.25">
      <c r="A35" s="57" t="s">
        <v>70</v>
      </c>
      <c r="B35" s="58">
        <v>0.3</v>
      </c>
      <c r="C35" s="59" t="s">
        <v>36</v>
      </c>
      <c r="D35" s="58">
        <v>1.3</v>
      </c>
      <c r="E35" s="57" t="s">
        <v>69</v>
      </c>
      <c r="F35" s="58">
        <v>0.6</v>
      </c>
      <c r="G35" s="60" t="s">
        <v>71</v>
      </c>
      <c r="H35" s="66">
        <v>1.2</v>
      </c>
    </row>
    <row r="36" spans="1:8" ht="52.5" thickBot="1">
      <c r="A36" s="61" t="s">
        <v>72</v>
      </c>
      <c r="B36" s="62">
        <v>0.2</v>
      </c>
      <c r="C36" s="63" t="s">
        <v>73</v>
      </c>
      <c r="D36" s="62">
        <v>0.5</v>
      </c>
      <c r="E36" s="61" t="s">
        <v>37</v>
      </c>
      <c r="F36" s="62">
        <v>0.6</v>
      </c>
      <c r="G36" s="64" t="s">
        <v>61</v>
      </c>
      <c r="H36" s="67">
        <v>1</v>
      </c>
    </row>
  </sheetData>
  <sheetProtection/>
  <mergeCells count="3">
    <mergeCell ref="A25:H25"/>
    <mergeCell ref="G6:L6"/>
    <mergeCell ref="G20:L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B28" sqref="B28:L28"/>
    </sheetView>
  </sheetViews>
  <sheetFormatPr defaultColWidth="9.140625" defaultRowHeight="15"/>
  <sheetData>
    <row r="1" ht="21">
      <c r="A1" s="40" t="s">
        <v>118</v>
      </c>
    </row>
    <row r="2" ht="15.75" thickBot="1"/>
    <row r="3" spans="1:8" ht="15">
      <c r="A3" s="212">
        <v>2006</v>
      </c>
      <c r="B3" s="210"/>
      <c r="C3" s="210">
        <v>2007</v>
      </c>
      <c r="D3" s="210"/>
      <c r="E3" s="210">
        <v>2008</v>
      </c>
      <c r="F3" s="210"/>
      <c r="G3" s="210">
        <v>2009</v>
      </c>
      <c r="H3" s="211"/>
    </row>
    <row r="4" spans="1:8" ht="15.75" thickBot="1">
      <c r="A4" s="155" t="s">
        <v>39</v>
      </c>
      <c r="B4" s="156" t="s">
        <v>77</v>
      </c>
      <c r="C4" s="156" t="s">
        <v>39</v>
      </c>
      <c r="D4" s="156" t="s">
        <v>77</v>
      </c>
      <c r="E4" s="156" t="s">
        <v>39</v>
      </c>
      <c r="F4" s="156" t="s">
        <v>77</v>
      </c>
      <c r="G4" s="156" t="s">
        <v>39</v>
      </c>
      <c r="H4" s="157" t="s">
        <v>77</v>
      </c>
    </row>
    <row r="5" spans="1:8" ht="15.75" thickBot="1">
      <c r="A5" s="158">
        <v>9.972986</v>
      </c>
      <c r="B5" s="111">
        <v>15.7</v>
      </c>
      <c r="C5" s="111">
        <v>12.365659</v>
      </c>
      <c r="D5" s="111">
        <v>16.4</v>
      </c>
      <c r="E5" s="111">
        <v>31.52804</v>
      </c>
      <c r="F5" s="111">
        <v>68.2</v>
      </c>
      <c r="G5" s="111">
        <v>15.645398</v>
      </c>
      <c r="H5" s="112">
        <v>45.56393200000001</v>
      </c>
    </row>
    <row r="7" spans="2:10" ht="15">
      <c r="B7" s="204" t="s">
        <v>144</v>
      </c>
      <c r="C7" s="205"/>
      <c r="D7" s="205"/>
      <c r="E7" s="205"/>
      <c r="F7" s="205"/>
      <c r="G7" s="205"/>
      <c r="H7" s="205"/>
      <c r="I7" s="205"/>
      <c r="J7" s="205"/>
    </row>
    <row r="28" spans="2:12" ht="15">
      <c r="B28" s="204" t="s">
        <v>148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</sheetData>
  <sheetProtection/>
  <mergeCells count="6">
    <mergeCell ref="G3:H3"/>
    <mergeCell ref="E3:F3"/>
    <mergeCell ref="C3:D3"/>
    <mergeCell ref="A3:B3"/>
    <mergeCell ref="B7:J7"/>
    <mergeCell ref="B28:L2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66.140625" style="12" bestFit="1" customWidth="1"/>
    <col min="2" max="2" width="21.140625" style="10" customWidth="1"/>
    <col min="3" max="3" width="15.140625" style="10" customWidth="1"/>
    <col min="4" max="4" width="21.28125" style="10" customWidth="1"/>
    <col min="5" max="5" width="23.28125" style="10" bestFit="1" customWidth="1"/>
    <col min="6" max="6" width="17.8515625" style="10" customWidth="1"/>
    <col min="7" max="7" width="14.28125" style="10" bestFit="1" customWidth="1"/>
    <col min="8" max="8" width="12.57421875" style="13" bestFit="1" customWidth="1"/>
    <col min="9" max="11" width="12.57421875" style="13" customWidth="1"/>
    <col min="12" max="12" width="36.421875" style="13" bestFit="1" customWidth="1"/>
    <col min="13" max="13" width="28.00390625" style="10" bestFit="1" customWidth="1"/>
    <col min="14" max="14" width="34.57421875" style="10" bestFit="1" customWidth="1"/>
    <col min="15" max="15" width="24.140625" style="10" bestFit="1" customWidth="1"/>
    <col min="16" max="16384" width="9.140625" style="10" customWidth="1"/>
  </cols>
  <sheetData>
    <row r="1" spans="1:3" ht="13.5" thickBot="1">
      <c r="A1" s="167" t="s">
        <v>52</v>
      </c>
      <c r="B1" s="168" t="s">
        <v>57</v>
      </c>
      <c r="C1" s="169" t="s">
        <v>53</v>
      </c>
    </row>
    <row r="2" spans="1:3" ht="12.75">
      <c r="A2" s="159" t="s">
        <v>58</v>
      </c>
      <c r="B2" s="160">
        <f>('[2]2001'!J20)/1000000</f>
        <v>102.377219</v>
      </c>
      <c r="C2" s="161">
        <f>('[2]2001'!L20)/1000000</f>
        <v>148.467876</v>
      </c>
    </row>
    <row r="3" spans="1:3" ht="15">
      <c r="A3" s="162" t="s">
        <v>54</v>
      </c>
      <c r="B3" s="163">
        <v>252.082449</v>
      </c>
      <c r="C3" s="164">
        <v>98.653337</v>
      </c>
    </row>
    <row r="4" spans="1:3" ht="15">
      <c r="A4" s="162" t="s">
        <v>55</v>
      </c>
      <c r="B4" s="163">
        <v>5.206729</v>
      </c>
      <c r="C4" s="164">
        <v>23.111225</v>
      </c>
    </row>
    <row r="5" spans="1:3" ht="15.75" thickBot="1">
      <c r="A5" s="126" t="s">
        <v>56</v>
      </c>
      <c r="B5" s="165">
        <v>3.743188</v>
      </c>
      <c r="C5" s="166">
        <v>3.759531</v>
      </c>
    </row>
    <row r="7" ht="15">
      <c r="A7" s="108" t="s">
        <v>145</v>
      </c>
    </row>
    <row r="12" spans="1:7" s="45" customFormat="1" ht="15">
      <c r="A12" s="44"/>
      <c r="B12" s="44"/>
      <c r="C12" s="44"/>
      <c r="D12" s="44"/>
      <c r="E12" s="44"/>
      <c r="F12" s="44"/>
      <c r="G12" s="44"/>
    </row>
    <row r="13" spans="1:7" s="45" customFormat="1" ht="15">
      <c r="A13" s="44"/>
      <c r="B13" s="44"/>
      <c r="C13" s="44"/>
      <c r="D13" s="44"/>
      <c r="E13" s="44"/>
      <c r="F13" s="44"/>
      <c r="G13" s="44"/>
    </row>
    <row r="14" spans="1:7" s="45" customFormat="1" ht="15">
      <c r="A14" s="44"/>
      <c r="B14" s="44"/>
      <c r="C14" s="44"/>
      <c r="D14" s="44"/>
      <c r="E14" s="44"/>
      <c r="F14" s="44"/>
      <c r="G14" s="44"/>
    </row>
    <row r="15" spans="1:7" s="45" customFormat="1" ht="15">
      <c r="A15" s="44"/>
      <c r="B15" s="44"/>
      <c r="C15" s="44"/>
      <c r="D15" s="44"/>
      <c r="E15" s="44"/>
      <c r="F15" s="44"/>
      <c r="G15" s="44"/>
    </row>
    <row r="16" spans="1:7" s="45" customFormat="1" ht="15">
      <c r="A16" s="44"/>
      <c r="B16" s="44"/>
      <c r="C16" s="44"/>
      <c r="D16" s="44"/>
      <c r="E16" s="44"/>
      <c r="F16" s="44"/>
      <c r="G16" s="44"/>
    </row>
    <row r="17" spans="1:7" s="45" customFormat="1" ht="15">
      <c r="A17" s="44"/>
      <c r="B17" s="44"/>
      <c r="C17" s="44"/>
      <c r="D17" s="44"/>
      <c r="E17" s="44"/>
      <c r="F17" s="44"/>
      <c r="G17" s="44"/>
    </row>
    <row r="18" spans="1:7" s="45" customFormat="1" ht="15">
      <c r="A18" s="44"/>
      <c r="B18" s="44"/>
      <c r="C18" s="44"/>
      <c r="D18" s="44"/>
      <c r="E18" s="44"/>
      <c r="F18" s="44"/>
      <c r="G18" s="44"/>
    </row>
    <row r="19" spans="1:7" s="45" customFormat="1" ht="15">
      <c r="A19" s="44"/>
      <c r="B19" s="44"/>
      <c r="C19" s="44"/>
      <c r="D19" s="44"/>
      <c r="E19" s="44"/>
      <c r="F19" s="44"/>
      <c r="G19" s="44"/>
    </row>
    <row r="20" spans="1:7" s="45" customFormat="1" ht="15">
      <c r="A20" s="44"/>
      <c r="B20" s="44"/>
      <c r="C20" s="44"/>
      <c r="D20" s="44"/>
      <c r="E20" s="44"/>
      <c r="F20" s="44"/>
      <c r="G20" s="44"/>
    </row>
    <row r="21" spans="1:7" s="45" customFormat="1" ht="15">
      <c r="A21" s="44"/>
      <c r="B21" s="44"/>
      <c r="C21" s="44"/>
      <c r="D21" s="44"/>
      <c r="E21" s="44"/>
      <c r="F21" s="44"/>
      <c r="G21" s="44"/>
    </row>
    <row r="22" spans="1:7" s="45" customFormat="1" ht="15">
      <c r="A22" s="44"/>
      <c r="B22" s="44"/>
      <c r="C22" s="44"/>
      <c r="D22" s="44"/>
      <c r="E22" s="44"/>
      <c r="F22" s="44"/>
      <c r="G22" s="44"/>
    </row>
    <row r="23" spans="1:7" s="45" customFormat="1" ht="15">
      <c r="A23" s="44"/>
      <c r="B23" s="44"/>
      <c r="C23" s="44"/>
      <c r="D23" s="44"/>
      <c r="E23" s="44"/>
      <c r="F23" s="44"/>
      <c r="G23" s="44"/>
    </row>
    <row r="24" spans="1:7" s="45" customFormat="1" ht="15">
      <c r="A24" s="44"/>
      <c r="B24" s="44"/>
      <c r="C24" s="44"/>
      <c r="D24" s="44"/>
      <c r="E24" s="44"/>
      <c r="F24" s="44"/>
      <c r="G24" s="44"/>
    </row>
    <row r="25" spans="1:7" s="45" customFormat="1" ht="15">
      <c r="A25" s="44"/>
      <c r="B25" s="44"/>
      <c r="C25" s="44"/>
      <c r="D25" s="44"/>
      <c r="E25" s="44"/>
      <c r="F25" s="44"/>
      <c r="G25" s="44"/>
    </row>
    <row r="26" spans="1:7" s="45" customFormat="1" ht="15">
      <c r="A26" s="44"/>
      <c r="B26" s="44"/>
      <c r="C26" s="44"/>
      <c r="D26" s="44"/>
      <c r="E26" s="44"/>
      <c r="F26" s="44"/>
      <c r="G26" s="44"/>
    </row>
    <row r="27" spans="1:7" s="45" customFormat="1" ht="15">
      <c r="A27" s="109" t="s">
        <v>133</v>
      </c>
      <c r="B27" s="110"/>
      <c r="C27" s="44"/>
      <c r="D27" s="44"/>
      <c r="E27" s="44"/>
      <c r="F27" s="44"/>
      <c r="G27" s="44"/>
    </row>
    <row r="28" spans="1:7" s="45" customFormat="1" ht="15">
      <c r="A28" s="44"/>
      <c r="B28" s="44"/>
      <c r="C28" s="44"/>
      <c r="D28" s="44"/>
      <c r="E28" s="44"/>
      <c r="F28" s="44"/>
      <c r="G28" s="44"/>
    </row>
    <row r="29" spans="1:7" s="45" customFormat="1" ht="15">
      <c r="A29" s="44"/>
      <c r="B29" s="44"/>
      <c r="C29" s="44"/>
      <c r="D29" s="44"/>
      <c r="E29" s="44"/>
      <c r="F29" s="44"/>
      <c r="G29" s="44"/>
    </row>
    <row r="30" spans="1:7" s="45" customFormat="1" ht="15">
      <c r="A30" s="44"/>
      <c r="B30" s="44"/>
      <c r="C30" s="44"/>
      <c r="D30" s="44"/>
      <c r="E30" s="44"/>
      <c r="F30" s="44"/>
      <c r="G30" s="44"/>
    </row>
    <row r="31" spans="1:7" s="45" customFormat="1" ht="15">
      <c r="A31" s="44"/>
      <c r="B31" s="44"/>
      <c r="C31" s="44"/>
      <c r="D31" s="44"/>
      <c r="E31" s="44"/>
      <c r="F31" s="44"/>
      <c r="G31" s="44"/>
    </row>
    <row r="32" spans="1:7" s="45" customFormat="1" ht="15">
      <c r="A32" s="44"/>
      <c r="B32" s="44"/>
      <c r="C32" s="44"/>
      <c r="D32" s="44"/>
      <c r="E32" s="44"/>
      <c r="F32" s="44"/>
      <c r="G32" s="44"/>
    </row>
    <row r="33" spans="1:7" s="45" customFormat="1" ht="15">
      <c r="A33" s="44"/>
      <c r="B33" s="44"/>
      <c r="C33" s="44"/>
      <c r="D33" s="44"/>
      <c r="E33" s="44"/>
      <c r="F33" s="44"/>
      <c r="G33" s="44"/>
    </row>
    <row r="34" spans="1:7" s="45" customFormat="1" ht="15">
      <c r="A34" s="44"/>
      <c r="B34" s="44"/>
      <c r="C34" s="44"/>
      <c r="D34" s="44"/>
      <c r="E34" s="44"/>
      <c r="F34" s="44"/>
      <c r="G34" s="44"/>
    </row>
    <row r="35" s="11" customFormat="1" ht="12.75"/>
    <row r="36" spans="8:12" ht="12.75">
      <c r="H36" s="10"/>
      <c r="I36" s="10"/>
      <c r="J36" s="10"/>
      <c r="K36" s="10"/>
      <c r="L36" s="10"/>
    </row>
    <row r="37" spans="8:12" ht="12.75">
      <c r="H37" s="10"/>
      <c r="I37" s="10"/>
      <c r="J37" s="10"/>
      <c r="K37" s="10"/>
      <c r="L37" s="10"/>
    </row>
    <row r="38" spans="8:12" ht="12.75">
      <c r="H38" s="10"/>
      <c r="I38" s="10"/>
      <c r="J38" s="10"/>
      <c r="K38" s="10"/>
      <c r="L38" s="10"/>
    </row>
    <row r="39" spans="8:12" ht="12.75">
      <c r="H39" s="10"/>
      <c r="I39" s="10"/>
      <c r="J39" s="10"/>
      <c r="K39" s="10"/>
      <c r="L39" s="10"/>
    </row>
    <row r="42" spans="1:7" s="43" customFormat="1" ht="15.75" thickBot="1">
      <c r="A42" s="196" t="s">
        <v>119</v>
      </c>
      <c r="B42" s="196"/>
      <c r="C42" s="196"/>
      <c r="D42" s="196"/>
      <c r="E42" s="196"/>
      <c r="F42" s="196"/>
      <c r="G42" s="196"/>
    </row>
    <row r="43" spans="1:7" s="45" customFormat="1" ht="25.5">
      <c r="A43" s="73"/>
      <c r="B43" s="74" t="s">
        <v>89</v>
      </c>
      <c r="C43" s="74" t="s">
        <v>90</v>
      </c>
      <c r="D43" s="74" t="s">
        <v>91</v>
      </c>
      <c r="E43" s="74" t="s">
        <v>92</v>
      </c>
      <c r="F43" s="44"/>
      <c r="G43" s="44"/>
    </row>
    <row r="44" spans="1:7" s="45" customFormat="1" ht="15">
      <c r="A44" s="75"/>
      <c r="B44" s="76" t="s">
        <v>74</v>
      </c>
      <c r="C44" s="77" t="s">
        <v>74</v>
      </c>
      <c r="D44" s="77" t="s">
        <v>93</v>
      </c>
      <c r="E44" s="77" t="s">
        <v>74</v>
      </c>
      <c r="F44" s="44"/>
      <c r="G44" s="44"/>
    </row>
    <row r="45" spans="1:7" s="45" customFormat="1" ht="15">
      <c r="A45" s="214" t="s">
        <v>94</v>
      </c>
      <c r="B45" s="215">
        <v>250.8</v>
      </c>
      <c r="C45" s="216">
        <v>102.4</v>
      </c>
      <c r="D45" s="217">
        <v>0.408</v>
      </c>
      <c r="E45" s="218">
        <v>100.3</v>
      </c>
      <c r="F45" s="44"/>
      <c r="G45" s="44"/>
    </row>
    <row r="46" spans="1:7" s="45" customFormat="1" ht="15">
      <c r="A46" s="214"/>
      <c r="B46" s="215"/>
      <c r="C46" s="216"/>
      <c r="D46" s="217"/>
      <c r="E46" s="218"/>
      <c r="F46" s="44"/>
      <c r="G46" s="44"/>
    </row>
    <row r="47" spans="1:7" s="45" customFormat="1" ht="15">
      <c r="A47" s="214" t="s">
        <v>54</v>
      </c>
      <c r="B47" s="220">
        <v>350.7</v>
      </c>
      <c r="C47" s="213">
        <v>252.1</v>
      </c>
      <c r="D47" s="217">
        <v>0.719</v>
      </c>
      <c r="E47" s="219">
        <v>127</v>
      </c>
      <c r="F47" s="44"/>
      <c r="G47" s="44"/>
    </row>
    <row r="48" spans="1:7" s="45" customFormat="1" ht="15">
      <c r="A48" s="214"/>
      <c r="B48" s="220"/>
      <c r="C48" s="213"/>
      <c r="D48" s="217"/>
      <c r="E48" s="219"/>
      <c r="F48" s="44"/>
      <c r="G48" s="44"/>
    </row>
    <row r="49" spans="1:7" s="45" customFormat="1" ht="15">
      <c r="A49" s="214" t="s">
        <v>55</v>
      </c>
      <c r="B49" s="220">
        <v>28.3</v>
      </c>
      <c r="C49" s="213">
        <v>5.2</v>
      </c>
      <c r="D49" s="217">
        <v>0.184</v>
      </c>
      <c r="E49" s="219">
        <v>3</v>
      </c>
      <c r="F49" s="44"/>
      <c r="G49" s="44"/>
    </row>
    <row r="50" spans="1:7" s="45" customFormat="1" ht="15">
      <c r="A50" s="214"/>
      <c r="B50" s="220"/>
      <c r="C50" s="213"/>
      <c r="D50" s="217"/>
      <c r="E50" s="219"/>
      <c r="F50" s="44"/>
      <c r="G50" s="44"/>
    </row>
    <row r="51" spans="1:7" s="45" customFormat="1" ht="15">
      <c r="A51" s="214" t="s">
        <v>56</v>
      </c>
      <c r="B51" s="220">
        <v>7.5</v>
      </c>
      <c r="C51" s="213">
        <v>3.7</v>
      </c>
      <c r="D51" s="217">
        <v>0.499</v>
      </c>
      <c r="E51" s="218">
        <v>0.8</v>
      </c>
      <c r="F51" s="44"/>
      <c r="G51" s="44"/>
    </row>
    <row r="52" spans="1:7" s="45" customFormat="1" ht="15.75" thickBot="1">
      <c r="A52" s="221"/>
      <c r="B52" s="222"/>
      <c r="C52" s="223"/>
      <c r="D52" s="224"/>
      <c r="E52" s="225"/>
      <c r="F52" s="44"/>
      <c r="G52" s="44"/>
    </row>
    <row r="67" spans="8:10" ht="12.75">
      <c r="H67" s="10"/>
      <c r="I67" s="10"/>
      <c r="J67" s="10"/>
    </row>
    <row r="68" spans="8:10" ht="12.75">
      <c r="H68" s="10"/>
      <c r="I68" s="10"/>
      <c r="J68" s="10"/>
    </row>
    <row r="69" spans="8:10" ht="12.75">
      <c r="H69" s="10"/>
      <c r="I69" s="10"/>
      <c r="J69" s="10"/>
    </row>
    <row r="70" spans="8:10" ht="12.75">
      <c r="H70" s="10"/>
      <c r="I70" s="10"/>
      <c r="J70" s="10"/>
    </row>
    <row r="71" spans="8:10" ht="12.75">
      <c r="H71" s="10"/>
      <c r="I71" s="10"/>
      <c r="J71" s="10"/>
    </row>
    <row r="72" spans="8:10" ht="12.75">
      <c r="H72" s="10"/>
      <c r="I72" s="10"/>
      <c r="J72" s="10"/>
    </row>
    <row r="73" spans="8:10" ht="12.75">
      <c r="H73" s="10"/>
      <c r="I73" s="10"/>
      <c r="J73" s="10"/>
    </row>
    <row r="74" spans="8:10" ht="12.75">
      <c r="H74" s="10"/>
      <c r="I74" s="10"/>
      <c r="J74" s="10"/>
    </row>
    <row r="75" spans="8:10" ht="12.75">
      <c r="H75" s="10"/>
      <c r="I75" s="10"/>
      <c r="J75" s="10"/>
    </row>
    <row r="76" spans="8:10" ht="12.75">
      <c r="H76" s="10"/>
      <c r="I76" s="10"/>
      <c r="J76" s="10"/>
    </row>
  </sheetData>
  <sheetProtection/>
  <mergeCells count="21">
    <mergeCell ref="A42:G42"/>
    <mergeCell ref="E47:E48"/>
    <mergeCell ref="A51:A52"/>
    <mergeCell ref="B51:B52"/>
    <mergeCell ref="C51:C52"/>
    <mergeCell ref="D51:D52"/>
    <mergeCell ref="E51:E52"/>
    <mergeCell ref="E45:E46"/>
    <mergeCell ref="C49:C50"/>
    <mergeCell ref="E49:E50"/>
    <mergeCell ref="A47:A48"/>
    <mergeCell ref="B47:B48"/>
    <mergeCell ref="B49:B50"/>
    <mergeCell ref="D47:D48"/>
    <mergeCell ref="D49:D50"/>
    <mergeCell ref="C47:C48"/>
    <mergeCell ref="A49:A50"/>
    <mergeCell ref="A45:A46"/>
    <mergeCell ref="B45:B46"/>
    <mergeCell ref="C45:C46"/>
    <mergeCell ref="D45:D4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Glanville</dc:creator>
  <cp:keywords/>
  <dc:description/>
  <cp:lastModifiedBy>Hannah Sweeney</cp:lastModifiedBy>
  <dcterms:created xsi:type="dcterms:W3CDTF">2009-12-22T11:44:40Z</dcterms:created>
  <dcterms:modified xsi:type="dcterms:W3CDTF">2011-01-20T17:44:14Z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