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TABLES" sheetId="1" r:id="rId1"/>
    <sheet name="Overview" sheetId="2" r:id="rId2"/>
    <sheet name="given-received(1)" sheetId="3" r:id="rId3"/>
    <sheet name="timeline" sheetId="4" r:id="rId4"/>
    <sheet name="who-what-how (1)" sheetId="5" r:id="rId5"/>
    <sheet name="who-what-how (2)" sheetId="6" r:id="rId6"/>
    <sheet name="who-what-how (3)" sheetId="7" r:id="rId7"/>
    <sheet name="Appeals" sheetId="8" r:id="rId8"/>
    <sheet name="Security-governance" sheetId="9" r:id="rId9"/>
    <sheet name="Security-governance (2)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a" localSheetId="2">#REF!</definedName>
    <definedName name="a" localSheetId="9">#REF!</definedName>
    <definedName name="a" localSheetId="3">#REF!</definedName>
    <definedName name="a">#REF!</definedName>
    <definedName name="area" localSheetId="9">#REF!</definedName>
    <definedName name="area" localSheetId="3">#REF!</definedName>
    <definedName name="area">#REF!</definedName>
    <definedName name="Print_Area_MI" localSheetId="2">#REF!</definedName>
    <definedName name="Print_Area_MI" localSheetId="9">#REF!</definedName>
    <definedName name="Print_Area_MI" localSheetId="3">#REF!</definedName>
    <definedName name="Print_Area_MI">#REF!</definedName>
  </definedNames>
  <calcPr fullCalcOnLoad="1"/>
</workbook>
</file>

<file path=xl/comments3.xml><?xml version="1.0" encoding="utf-8"?>
<comments xmlns="http://schemas.openxmlformats.org/spreadsheetml/2006/main">
  <authors>
    <author>LisaW</author>
  </authors>
  <commentList>
    <comment ref="A22" authorId="0">
      <text>
        <r>
          <rPr>
            <b/>
            <sz val="9"/>
            <rFont val="Tahoma"/>
            <family val="2"/>
          </rPr>
          <t>LisaW:</t>
        </r>
        <r>
          <rPr>
            <sz val="9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rFont val="Tahoma"/>
            <family val="2"/>
          </rPr>
          <t>LisaW:</t>
        </r>
        <r>
          <rPr>
            <sz val="9"/>
            <rFont val="Tahoma"/>
            <family val="2"/>
          </rPr>
          <t xml:space="preserve">
Total bilateral of DAC governments plus total bilateral of non DAC governments</t>
        </r>
      </text>
    </comment>
  </commentList>
</comments>
</file>

<file path=xl/sharedStrings.xml><?xml version="1.0" encoding="utf-8"?>
<sst xmlns="http://schemas.openxmlformats.org/spreadsheetml/2006/main" count="243" uniqueCount="155">
  <si>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</si>
  <si>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</si>
  <si>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</si>
  <si>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</si>
  <si>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</si>
  <si>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</si>
  <si>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</si>
  <si>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</si>
  <si>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</si>
  <si>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</si>
  <si>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</si>
  <si>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Total humanitarian aid</t>
  </si>
  <si>
    <t>Other ODA</t>
  </si>
  <si>
    <t>Total</t>
  </si>
  <si>
    <t>Sector</t>
  </si>
  <si>
    <t>2006</t>
  </si>
  <si>
    <t>2007</t>
  </si>
  <si>
    <t>2008</t>
  </si>
  <si>
    <t/>
  </si>
  <si>
    <t>Total humanitarian aid, 2008</t>
  </si>
  <si>
    <t>Total humanitarian aid per person, 2008</t>
  </si>
  <si>
    <t>US$</t>
  </si>
  <si>
    <t>Austria</t>
  </si>
  <si>
    <t>EC</t>
  </si>
  <si>
    <t>France</t>
  </si>
  <si>
    <t>Germany</t>
  </si>
  <si>
    <t>Ireland</t>
  </si>
  <si>
    <t>Netherlands</t>
  </si>
  <si>
    <t>Spain</t>
  </si>
  <si>
    <t>Sweden</t>
  </si>
  <si>
    <t>UK</t>
  </si>
  <si>
    <t>US</t>
  </si>
  <si>
    <t>US$m</t>
  </si>
  <si>
    <t>Total ODA excluding debt</t>
  </si>
  <si>
    <t xml:space="preserve">Other ODA </t>
  </si>
  <si>
    <t>Government and civil society</t>
  </si>
  <si>
    <t>Conflict prevention and resolution, peace and security</t>
  </si>
  <si>
    <t>Other Sectors</t>
  </si>
  <si>
    <t xml:space="preserve">Funding for the Appeal </t>
  </si>
  <si>
    <t>Other governments</t>
  </si>
  <si>
    <t xml:space="preserve">Chad 2004   </t>
  </si>
  <si>
    <t xml:space="preserve">Chad 2005   </t>
  </si>
  <si>
    <t xml:space="preserve">Chad 2006   </t>
  </si>
  <si>
    <t xml:space="preserve">Chad 2007   </t>
  </si>
  <si>
    <t xml:space="preserve">Chad 2008   </t>
  </si>
  <si>
    <t>Chad 2009</t>
  </si>
  <si>
    <t>Chad 2010</t>
  </si>
  <si>
    <t>Chad</t>
  </si>
  <si>
    <t>Cost of multilateral peacekeeping operations</t>
  </si>
  <si>
    <t>Education</t>
  </si>
  <si>
    <t>Food</t>
  </si>
  <si>
    <t>Health</t>
  </si>
  <si>
    <t>Multi-sector</t>
  </si>
  <si>
    <t>%</t>
  </si>
  <si>
    <t>Channels of delivery</t>
  </si>
  <si>
    <t>Public sector</t>
  </si>
  <si>
    <t>WFP</t>
  </si>
  <si>
    <t>NGOs and civil society</t>
  </si>
  <si>
    <t xml:space="preserve">Austrian Armed Forces </t>
  </si>
  <si>
    <t>UNHCR</t>
  </si>
  <si>
    <t>Multilateral organisations</t>
  </si>
  <si>
    <t>UNICEF</t>
  </si>
  <si>
    <t>Other</t>
  </si>
  <si>
    <t xml:space="preserve">ICRC </t>
  </si>
  <si>
    <t>To be defined</t>
  </si>
  <si>
    <t>MSF</t>
  </si>
  <si>
    <t>GTZ</t>
  </si>
  <si>
    <t>Oxfam</t>
  </si>
  <si>
    <t>OCHA</t>
  </si>
  <si>
    <t>Finnish Red Cross</t>
  </si>
  <si>
    <t>US 2.8</t>
  </si>
  <si>
    <t>US 4.1</t>
  </si>
  <si>
    <t xml:space="preserve"> US 0.7</t>
  </si>
  <si>
    <t xml:space="preserve"> US 41.7</t>
  </si>
  <si>
    <t xml:space="preserve"> US 57.2</t>
  </si>
  <si>
    <t>US 30.3</t>
  </si>
  <si>
    <t>US 53.3</t>
  </si>
  <si>
    <t>US 75.1</t>
  </si>
  <si>
    <t>UK 2.5</t>
  </si>
  <si>
    <t>EC 2.0</t>
  </si>
  <si>
    <t>Germany 1.5</t>
  </si>
  <si>
    <t>Canada 0.4</t>
  </si>
  <si>
    <t>EC 1.1</t>
  </si>
  <si>
    <t>EC 1.9</t>
  </si>
  <si>
    <t>Luxembourg 0.8</t>
  </si>
  <si>
    <t>UK 0.8</t>
  </si>
  <si>
    <t>Japan 0.9</t>
  </si>
  <si>
    <t>EC 1.3</t>
  </si>
  <si>
    <t>Canada 0.8</t>
  </si>
  <si>
    <t>Germany 0.7</t>
  </si>
  <si>
    <t>UK 10.6</t>
  </si>
  <si>
    <t>Germany 16.1</t>
  </si>
  <si>
    <t>Germany 15.4</t>
  </si>
  <si>
    <t>Germany 16.8</t>
  </si>
  <si>
    <t>Austria 29.6</t>
  </si>
  <si>
    <t>EC 45.5</t>
  </si>
  <si>
    <t>EC 35.2</t>
  </si>
  <si>
    <t>EC 21</t>
  </si>
  <si>
    <t>EC 31.2</t>
  </si>
  <si>
    <t>Germany 18.4</t>
  </si>
  <si>
    <t>Top 3 donors (US$m)</t>
  </si>
  <si>
    <t xml:space="preserve"> projects (US$m)</t>
  </si>
  <si>
    <t>Share via EC (US$m)</t>
  </si>
  <si>
    <t>Core to UN agencies  (US$m)</t>
  </si>
  <si>
    <t>Share via CERF  (US$m)</t>
  </si>
  <si>
    <t>Total humanitarian aid  (US$m)</t>
  </si>
  <si>
    <t>Coordination and support services</t>
  </si>
  <si>
    <t>Protection/human rights/rule of law</t>
  </si>
  <si>
    <t>Water and sanitation</t>
  </si>
  <si>
    <t>Top 10 humanitarian aid donors to Chad, 2008.  Source: Development Initiatives based on OECD DAC data and UNOCHA FTS</t>
  </si>
  <si>
    <t>Top three humanitarian aid donors to Chad 1999-2008.  Source: Development Initiatives based on OECD DAC and UN OCHA FTS data</t>
  </si>
  <si>
    <t>WHO</t>
  </si>
  <si>
    <t>Top ten delivery agencies for Chad in 2008. Source: OECD DAC and CRS data</t>
  </si>
  <si>
    <t>WHAT</t>
  </si>
  <si>
    <t>Funding for appeals to Chad 2004-2010. Source: Development Initiatives based on UN OCHA FTS data</t>
  </si>
  <si>
    <t>HOW</t>
  </si>
  <si>
    <t>UN appeal requirements</t>
  </si>
  <si>
    <t>UN appeal funding</t>
  </si>
  <si>
    <t xml:space="preserve"> UN appeal needs met</t>
  </si>
  <si>
    <t xml:space="preserve">Other funding to the emergency </t>
  </si>
  <si>
    <t xml:space="preserve"> Projects (US$m)</t>
  </si>
  <si>
    <t xml:space="preserve">EC </t>
  </si>
  <si>
    <t xml:space="preserve">Canada </t>
  </si>
  <si>
    <t xml:space="preserve">Germany </t>
  </si>
  <si>
    <t xml:space="preserve">US </t>
  </si>
  <si>
    <t xml:space="preserve">Japan </t>
  </si>
  <si>
    <t xml:space="preserve">UK </t>
  </si>
  <si>
    <t xml:space="preserve">Luxembourg </t>
  </si>
  <si>
    <t xml:space="preserve"> US </t>
  </si>
  <si>
    <t xml:space="preserve">Austria </t>
  </si>
  <si>
    <t>Funding for UN appeals, 2004-2009</t>
  </si>
  <si>
    <t>UN appeal requirements (US$m)</t>
  </si>
  <si>
    <t>UN appeal funding (US$m)</t>
  </si>
  <si>
    <t xml:space="preserve">Other funding to the emergency (US$m) </t>
  </si>
  <si>
    <t>Appeal</t>
  </si>
  <si>
    <t>Source: Development Initiatives based on OECD DAC (constant 2008 prices) and UN CERF data</t>
  </si>
  <si>
    <t>Top three humanitarian aid donors to Chad 1999-2008</t>
  </si>
  <si>
    <t xml:space="preserve">Top 10 humanitarian aid donors to Chad, 2008  </t>
  </si>
  <si>
    <t>Top ten delivery agencies for Chad in 2008</t>
  </si>
  <si>
    <t>Source: Development Initiatives based on OECD DAC (constant 2008 prices) data</t>
  </si>
  <si>
    <t xml:space="preserve">Funding for appeals to Chad 2004-2010 </t>
  </si>
  <si>
    <t>Source: Development Initiatives based on UN OCHA FTS data</t>
  </si>
  <si>
    <t>Humanitarian aid to Chad, 1995-2010</t>
  </si>
  <si>
    <t>Source: Development Initiatives based on OECD DAC (constant 2008 prices) for 1995 - 2008 and UN OCHA FTS data for 2009 - 2010</t>
  </si>
  <si>
    <t>Total aid, 2008</t>
  </si>
  <si>
    <t>Total aid per person, 2008</t>
  </si>
  <si>
    <t>Total humanitarian aid as a share of official development assistance (ODA or ‘aid’), 1995-2008</t>
  </si>
  <si>
    <t>First-level recipients of humanitarian aid, 2005-2008</t>
  </si>
  <si>
    <t>Humanitarian aid sectors 2005-2009</t>
  </si>
  <si>
    <t>Funding to Chad channelled through the CERF 2006-2010</t>
  </si>
  <si>
    <t>Source: Development Initiatives based on  UN CERF data</t>
  </si>
  <si>
    <t>Unmet need</t>
  </si>
  <si>
    <t>Humanitarian aid alongside official development assistance (ODA) on conflict prevention and governance, 2002-2008</t>
  </si>
  <si>
    <t>Cost of multilateral peacekeeping operations since 2007</t>
  </si>
  <si>
    <t>Source: Development Initiatives based on SIPRI. NOTE: EUFOR and MINURCAT are missions spanning Chad and CAR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</si>
</sst>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#,##0.00_);[Red]\-#,##0.00_);0.00_);@_)"/>
    <numFmt numFmtId="167" formatCode="* _(#,##0.00_);[Red]* \(#,##0.00\);* _(&quot;-&quot;?_);@_)"/>
    <numFmt numFmtId="168" formatCode="\$\ * _(#,##0_);[Red]\$\ * \(#,##0\);\$\ * _(&quot;-&quot;?_);@_)"/>
    <numFmt numFmtId="169" formatCode="\$\ * _(#,##0.00_);[Red]\$\ * \(#,##0.00\);\$\ * _(&quot;-&quot;?_);@_)"/>
    <numFmt numFmtId="170" formatCode="[$EUR]\ * _(#,##0_);[Red][$EUR]\ * \(#,##0\);[$EUR]\ * _(&quot;-&quot;?_);@_)"/>
    <numFmt numFmtId="171" formatCode="[$EUR]\ * _(#,##0.00_);[Red][$EUR]\ * \(#,##0.00\);[$EUR]\ * _(&quot;-&quot;?_);@_)"/>
    <numFmt numFmtId="172" formatCode="\€\ * _(#,##0_);[Red]\€\ * \(#,##0\);\€\ * _(&quot;-&quot;?_);@_)"/>
    <numFmt numFmtId="173" formatCode="\€\ * _(#,##0.00_);[Red]\€\ * \(#,##0.00\);\€\ * _(&quot;-&quot;?_);@_)"/>
    <numFmt numFmtId="174" formatCode="[$GBP]\ * _(#,##0_);[Red][$GBP]\ * \(#,##0\);[$GBP]\ * _(&quot;-&quot;?_);@_)"/>
    <numFmt numFmtId="175" formatCode="[$GBP]\ * _(#,##0.00_);[Red][$GBP]\ * \(#,##0.00\);[$GBP]\ * _(&quot;-&quot;?_);@_)"/>
    <numFmt numFmtId="176" formatCode="\£\ * _(#,##0_);[Red]\£\ * \(#,##0\);\£\ * _(&quot;-&quot;?_);@_)"/>
    <numFmt numFmtId="177" formatCode="\£\ * _(#,##0.00_);[Red]\£\ * \(#,##0.00\);\£\ * _(&quot;-&quot;?_);@_)"/>
    <numFmt numFmtId="178" formatCode="[$USD]\ * _(#,##0_);[Red][$USD]\ * \(#,##0\);[$USD]\ * _(&quot;-&quot;?_);@_)"/>
    <numFmt numFmtId="179" formatCode="[$USD]\ * _(#,##0.00_);[Red][$USD]\ * \(#,##0.00\);[$USD]\ * _(&quot;-&quot;?_);@_)"/>
    <numFmt numFmtId="180" formatCode="dd\ mmm\ yy_)"/>
    <numFmt numFmtId="181" formatCode="mmm\ yy_)"/>
    <numFmt numFmtId="182" formatCode="yyyy_)"/>
    <numFmt numFmtId="183" formatCode="#,##0_);[Red]\-#,##0_);0_);@_)"/>
    <numFmt numFmtId="184" formatCode="#,##0%;[Red]\-#,##0%;0%;@_)"/>
    <numFmt numFmtId="185" formatCode="#,##0.00%;[Red]\-#,##0.00%;0.00%;@_)"/>
    <numFmt numFmtId="186" formatCode="_-* #,##0_-;\-* #,##0_-;_-* &quot;-&quot;??_-;_-@_-"/>
    <numFmt numFmtId="187" formatCode="_-* #,##0.0_-;\-* #,##0.0_-;_-* &quot;-&quot;??_-;_-@_-"/>
    <numFmt numFmtId="188" formatCode="0.000"/>
    <numFmt numFmtId="189" formatCode="0.0%"/>
    <numFmt numFmtId="190" formatCode="#,##0;\-#,##0;\-"/>
    <numFmt numFmtId="191" formatCode="0.0000000"/>
    <numFmt numFmtId="192" formatCode="0.000000"/>
    <numFmt numFmtId="193" formatCode="0.00000"/>
    <numFmt numFmtId="194" formatCode="0.0000"/>
    <numFmt numFmtId="195" formatCode="[$-809]dd\ mmmm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56"/>
      <name val="Verdana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color indexed="1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Verdana"/>
      <family val="2"/>
    </font>
    <font>
      <i/>
      <sz val="10"/>
      <name val="Arial"/>
      <family val="2"/>
    </font>
    <font>
      <b/>
      <sz val="8"/>
      <name val="Verdana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41"/>
      </top>
      <bottom style="medium">
        <color indexed="41"/>
      </bottom>
    </border>
    <border>
      <left/>
      <right/>
      <top style="medium">
        <color indexed="41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0C0C0"/>
      </right>
      <top style="medium"/>
      <bottom style="medium"/>
    </border>
    <border>
      <left style="thin">
        <color rgb="FFC0C0C0"/>
      </left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66" fontId="3" fillId="0" borderId="0" applyNumberFormat="0" applyAlignment="0">
      <protection/>
    </xf>
    <xf numFmtId="0" fontId="4" fillId="29" borderId="0" applyNumberFormat="0">
      <alignment horizontal="center" vertical="top" wrapText="1"/>
      <protection/>
    </xf>
    <xf numFmtId="0" fontId="4" fillId="29" borderId="0" applyNumberFormat="0">
      <alignment horizontal="left" vertical="top" wrapText="1"/>
      <protection/>
    </xf>
    <xf numFmtId="0" fontId="4" fillId="29" borderId="0" applyNumberFormat="0">
      <alignment horizontal="centerContinuous" vertical="top"/>
      <protection/>
    </xf>
    <xf numFmtId="0" fontId="5" fillId="29" borderId="0" applyNumberFormat="0">
      <alignment horizontal="center" vertical="top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" fillId="29" borderId="0" applyNumberFormat="0">
      <alignment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" fillId="31" borderId="0" applyNumberFormat="0" applyFon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8" fillId="32" borderId="1" applyNumberFormat="0" applyAlignment="0" applyProtection="0"/>
    <xf numFmtId="0" fontId="5" fillId="0" borderId="6" applyNumberFormat="0" applyAlignment="0">
      <protection/>
    </xf>
    <xf numFmtId="0" fontId="5" fillId="0" borderId="7" applyNumberFormat="0" applyAlignment="0">
      <protection locked="0"/>
    </xf>
    <xf numFmtId="183" fontId="5" fillId="33" borderId="7" applyNumberFormat="0" applyAlignment="0">
      <protection locked="0"/>
    </xf>
    <xf numFmtId="0" fontId="5" fillId="34" borderId="0" applyNumberFormat="0" applyAlignment="0">
      <protection/>
    </xf>
    <xf numFmtId="0" fontId="5" fillId="35" borderId="0" applyNumberFormat="0" applyAlignment="0">
      <protection/>
    </xf>
    <xf numFmtId="0" fontId="5" fillId="0" borderId="8" applyNumberFormat="0" applyAlignment="0">
      <protection locked="0"/>
    </xf>
    <xf numFmtId="0" fontId="69" fillId="0" borderId="9" applyNumberFormat="0" applyFill="0" applyAlignment="0" applyProtection="0"/>
    <xf numFmtId="0" fontId="10" fillId="0" borderId="0" applyNumberFormat="0" applyAlignment="0">
      <protection/>
    </xf>
    <xf numFmtId="0" fontId="70" fillId="36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0" fillId="37" borderId="10" applyNumberFormat="0" applyFont="0" applyAlignment="0" applyProtection="0"/>
    <xf numFmtId="18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71" fillId="27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4" fillId="0" borderId="0" applyNumberFormat="0" applyFill="0" applyBorder="0">
      <alignment horizontal="left" vertical="center" wrapText="1"/>
      <protection/>
    </xf>
    <xf numFmtId="0" fontId="5" fillId="0" borderId="0" applyNumberFormat="0" applyFill="0" applyBorder="0">
      <alignment horizontal="left" vertical="center" wrapText="1" indent="1"/>
      <protection/>
    </xf>
    <xf numFmtId="0" fontId="12" fillId="0" borderId="0">
      <alignment vertical="top"/>
      <protection/>
    </xf>
    <xf numFmtId="183" fontId="4" fillId="0" borderId="12" applyNumberFormat="0" applyFill="0" applyAlignment="0" applyProtection="0"/>
    <xf numFmtId="183" fontId="5" fillId="0" borderId="13" applyNumberFormat="0" applyFont="0" applyFill="0" applyAlignment="0" applyProtection="0"/>
    <xf numFmtId="0" fontId="5" fillId="38" borderId="0" applyNumberFormat="0" applyFont="0" applyBorder="0" applyAlignment="0" applyProtection="0"/>
    <xf numFmtId="0" fontId="5" fillId="0" borderId="0" applyNumberFormat="0" applyFont="0" applyFill="0" applyAlignment="0" applyProtection="0"/>
    <xf numFmtId="183" fontId="5" fillId="0" borderId="0" applyNumberFormat="0" applyFont="0" applyBorder="0" applyAlignment="0" applyProtection="0"/>
    <xf numFmtId="49" fontId="5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4" applyNumberFormat="0" applyFill="0" applyAlignment="0" applyProtection="0"/>
    <xf numFmtId="183" fontId="4" fillId="29" borderId="0" applyNumberFormat="0" applyAlignment="0" applyProtection="0"/>
    <xf numFmtId="0" fontId="5" fillId="0" borderId="0" applyNumberFormat="0" applyFont="0" applyBorder="0" applyAlignment="0" applyProtection="0"/>
    <xf numFmtId="0" fontId="5" fillId="0" borderId="0" applyNumberFormat="0" applyFont="0" applyAlignment="0" applyProtection="0"/>
    <xf numFmtId="0" fontId="74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0" fontId="40" fillId="0" borderId="0" xfId="0" applyFont="1" applyFill="1" applyBorder="1" applyAlignment="1">
      <alignment vertical="top" wrapText="1"/>
    </xf>
    <xf numFmtId="2" fontId="40" fillId="0" borderId="0" xfId="0" applyNumberFormat="1" applyFont="1" applyFill="1" applyBorder="1" applyAlignment="1">
      <alignment/>
    </xf>
    <xf numFmtId="0" fontId="40" fillId="0" borderId="0" xfId="108" applyFont="1" applyFill="1" applyBorder="1">
      <alignment/>
      <protection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1" fillId="0" borderId="0" xfId="108">
      <alignment/>
      <protection/>
    </xf>
    <xf numFmtId="0" fontId="16" fillId="0" borderId="0" xfId="108" applyFont="1">
      <alignment/>
      <protection/>
    </xf>
    <xf numFmtId="0" fontId="41" fillId="0" borderId="0" xfId="108" applyFont="1" applyFill="1" applyBorder="1" applyAlignment="1">
      <alignment horizontal="center"/>
      <protection/>
    </xf>
    <xf numFmtId="165" fontId="40" fillId="0" borderId="0" xfId="108" applyNumberFormat="1" applyFont="1" applyFill="1" applyBorder="1" applyAlignment="1">
      <alignment horizontal="right"/>
      <protection/>
    </xf>
    <xf numFmtId="165" fontId="40" fillId="7" borderId="0" xfId="108" applyNumberFormat="1" applyFont="1" applyFill="1" applyBorder="1" applyAlignment="1">
      <alignment horizontal="right"/>
      <protection/>
    </xf>
    <xf numFmtId="0" fontId="17" fillId="0" borderId="0" xfId="108" applyFont="1" applyFill="1">
      <alignment/>
      <protection/>
    </xf>
    <xf numFmtId="0" fontId="42" fillId="0" borderId="0" xfId="108" applyFont="1" applyFill="1" applyBorder="1" applyAlignment="1">
      <alignment horizontal="center"/>
      <protection/>
    </xf>
    <xf numFmtId="165" fontId="40" fillId="0" borderId="0" xfId="108" applyNumberFormat="1" applyFont="1" applyFill="1" applyBorder="1" applyAlignment="1">
      <alignment/>
      <protection/>
    </xf>
    <xf numFmtId="165" fontId="40" fillId="7" borderId="0" xfId="108" applyNumberFormat="1" applyFont="1" applyFill="1" applyBorder="1" applyAlignment="1">
      <alignment/>
      <protection/>
    </xf>
    <xf numFmtId="165" fontId="40" fillId="0" borderId="0" xfId="108" applyNumberFormat="1" applyFont="1" applyFill="1" applyBorder="1">
      <alignment/>
      <protection/>
    </xf>
    <xf numFmtId="165" fontId="40" fillId="7" borderId="0" xfId="108" applyNumberFormat="1" applyFont="1" applyFill="1" applyBorder="1">
      <alignment/>
      <protection/>
    </xf>
    <xf numFmtId="165" fontId="11" fillId="0" borderId="0" xfId="108" applyNumberFormat="1">
      <alignment/>
      <protection/>
    </xf>
    <xf numFmtId="0" fontId="42" fillId="0" borderId="0" xfId="108" applyFont="1" applyFill="1" applyBorder="1">
      <alignment/>
      <protection/>
    </xf>
    <xf numFmtId="165" fontId="42" fillId="0" borderId="0" xfId="108" applyNumberFormat="1" applyFont="1" applyFill="1" applyBorder="1">
      <alignment/>
      <protection/>
    </xf>
    <xf numFmtId="0" fontId="0" fillId="0" borderId="15" xfId="0" applyBorder="1" applyAlignment="1">
      <alignment/>
    </xf>
    <xf numFmtId="0" fontId="58" fillId="39" borderId="0" xfId="0" applyFont="1" applyFill="1" applyAlignment="1">
      <alignment wrapText="1"/>
    </xf>
    <xf numFmtId="0" fontId="0" fillId="0" borderId="0" xfId="0" applyBorder="1" applyAlignment="1">
      <alignment/>
    </xf>
    <xf numFmtId="165" fontId="41" fillId="7" borderId="0" xfId="108" applyNumberFormat="1" applyFont="1" applyFill="1" applyBorder="1" applyAlignment="1">
      <alignment/>
      <protection/>
    </xf>
    <xf numFmtId="165" fontId="41" fillId="7" borderId="0" xfId="108" applyNumberFormat="1" applyFont="1" applyFill="1" applyBorder="1" applyAlignment="1">
      <alignment horizontal="right"/>
      <protection/>
    </xf>
    <xf numFmtId="164" fontId="0" fillId="0" borderId="0" xfId="0" applyNumberFormat="1" applyBorder="1" applyAlignment="1">
      <alignment/>
    </xf>
    <xf numFmtId="0" fontId="73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75" fillId="0" borderId="0" xfId="0" applyNumberFormat="1" applyFont="1" applyBorder="1" applyAlignment="1">
      <alignment horizont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6" xfId="0" applyBorder="1" applyAlignment="1">
      <alignment horizontal="left"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 horizontal="left"/>
    </xf>
    <xf numFmtId="164" fontId="0" fillId="0" borderId="19" xfId="0" applyNumberFormat="1" applyBorder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164" fontId="0" fillId="0" borderId="0" xfId="0" applyNumberFormat="1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58" fillId="39" borderId="0" xfId="0" applyFont="1" applyFill="1" applyBorder="1" applyAlignment="1">
      <alignment horizontal="center" vertical="center" wrapText="1"/>
    </xf>
    <xf numFmtId="0" fontId="58" fillId="39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58" fillId="39" borderId="0" xfId="0" applyFont="1" applyFill="1" applyBorder="1" applyAlignment="1">
      <alignment vertical="top" wrapText="1"/>
    </xf>
    <xf numFmtId="0" fontId="76" fillId="39" borderId="0" xfId="0" applyFont="1" applyFill="1" applyBorder="1" applyAlignment="1">
      <alignment horizontal="center" vertical="top" wrapText="1"/>
    </xf>
    <xf numFmtId="164" fontId="42" fillId="0" borderId="0" xfId="0" applyNumberFormat="1" applyFont="1" applyFill="1" applyBorder="1" applyAlignment="1">
      <alignment horizontal="right"/>
    </xf>
    <xf numFmtId="0" fontId="0" fillId="39" borderId="0" xfId="0" applyFill="1" applyAlignment="1">
      <alignment wrapText="1"/>
    </xf>
    <xf numFmtId="0" fontId="55" fillId="39" borderId="0" xfId="0" applyFont="1" applyFill="1" applyAlignment="1">
      <alignment horizontal="center" wrapText="1"/>
    </xf>
    <xf numFmtId="189" fontId="0" fillId="0" borderId="0" xfId="141" applyNumberFormat="1" applyFont="1" applyFill="1" applyAlignment="1">
      <alignment horizontal="center" wrapText="1"/>
    </xf>
    <xf numFmtId="189" fontId="0" fillId="0" borderId="0" xfId="141" applyNumberFormat="1" applyFont="1" applyAlignment="1">
      <alignment/>
    </xf>
    <xf numFmtId="9" fontId="0" fillId="0" borderId="0" xfId="141" applyFont="1" applyBorder="1" applyAlignment="1">
      <alignment/>
    </xf>
    <xf numFmtId="189" fontId="0" fillId="0" borderId="0" xfId="141" applyNumberFormat="1" applyFont="1" applyBorder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3" fillId="22" borderId="0" xfId="0" applyFont="1" applyFill="1" applyAlignment="1">
      <alignment/>
    </xf>
    <xf numFmtId="0" fontId="78" fillId="22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9" fillId="39" borderId="0" xfId="0" applyFont="1" applyFill="1" applyBorder="1" applyAlignment="1">
      <alignment horizontal="center" vertical="top" wrapText="1"/>
    </xf>
    <xf numFmtId="189" fontId="79" fillId="39" borderId="0" xfId="0" applyNumberFormat="1" applyFont="1" applyFill="1" applyBorder="1" applyAlignment="1">
      <alignment horizontal="center" vertical="top" wrapText="1"/>
    </xf>
    <xf numFmtId="0" fontId="46" fillId="0" borderId="20" xfId="0" applyFont="1" applyFill="1" applyBorder="1" applyAlignment="1">
      <alignment horizontal="left" vertical="top" wrapText="1"/>
    </xf>
    <xf numFmtId="0" fontId="46" fillId="0" borderId="21" xfId="0" applyFont="1" applyFill="1" applyBorder="1" applyAlignment="1">
      <alignment horizontal="left" vertical="top" wrapText="1"/>
    </xf>
    <xf numFmtId="0" fontId="19" fillId="0" borderId="22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3" xfId="0" applyFont="1" applyFill="1" applyBorder="1" applyAlignment="1">
      <alignment vertical="top" wrapText="1"/>
    </xf>
    <xf numFmtId="0" fontId="19" fillId="0" borderId="24" xfId="0" applyFont="1" applyFill="1" applyBorder="1" applyAlignment="1">
      <alignment horizontal="center" vertical="top" wrapText="1"/>
    </xf>
    <xf numFmtId="0" fontId="47" fillId="0" borderId="24" xfId="0" applyFont="1" applyFill="1" applyBorder="1" applyAlignment="1">
      <alignment horizontal="center" vertical="top" wrapText="1"/>
    </xf>
    <xf numFmtId="164" fontId="40" fillId="0" borderId="0" xfId="0" applyNumberFormat="1" applyFont="1" applyFill="1" applyAlignment="1">
      <alignment/>
    </xf>
    <xf numFmtId="0" fontId="18" fillId="0" borderId="25" xfId="0" applyFont="1" applyFill="1" applyBorder="1" applyAlignment="1">
      <alignment horizontal="center" vertical="top" wrapText="1"/>
    </xf>
    <xf numFmtId="0" fontId="18" fillId="0" borderId="26" xfId="0" applyFont="1" applyFill="1" applyBorder="1" applyAlignment="1">
      <alignment horizontal="center" vertical="top" wrapText="1"/>
    </xf>
    <xf numFmtId="0" fontId="42" fillId="0" borderId="23" xfId="0" applyFont="1" applyFill="1" applyBorder="1" applyAlignment="1">
      <alignment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2" fillId="0" borderId="23" xfId="0" applyFont="1" applyFill="1" applyBorder="1" applyAlignment="1">
      <alignment vertical="top" wrapText="1"/>
    </xf>
    <xf numFmtId="0" fontId="42" fillId="0" borderId="24" xfId="0" applyFont="1" applyFill="1" applyBorder="1" applyAlignment="1">
      <alignment horizontal="center" vertical="top" wrapText="1"/>
    </xf>
    <xf numFmtId="0" fontId="42" fillId="0" borderId="27" xfId="0" applyFont="1" applyFill="1" applyBorder="1" applyAlignment="1">
      <alignment horizontal="center" vertical="top" wrapText="1"/>
    </xf>
    <xf numFmtId="165" fontId="41" fillId="0" borderId="0" xfId="108" applyNumberFormat="1" applyFont="1" applyFill="1" applyBorder="1" applyAlignment="1">
      <alignment/>
      <protection/>
    </xf>
    <xf numFmtId="165" fontId="41" fillId="0" borderId="0" xfId="108" applyNumberFormat="1" applyFont="1" applyFill="1" applyBorder="1" applyAlignment="1">
      <alignment horizontal="right"/>
      <protection/>
    </xf>
    <xf numFmtId="4" fontId="40" fillId="0" borderId="0" xfId="108" applyNumberFormat="1" applyFont="1" applyFill="1" applyBorder="1">
      <alignment/>
      <protection/>
    </xf>
    <xf numFmtId="4" fontId="40" fillId="0" borderId="0" xfId="108" applyNumberFormat="1" applyFont="1" applyFill="1" applyBorder="1" applyAlignment="1">
      <alignment/>
      <protection/>
    </xf>
    <xf numFmtId="0" fontId="40" fillId="0" borderId="28" xfId="0" applyFont="1" applyFill="1" applyBorder="1" applyAlignment="1">
      <alignment vertical="top" wrapText="1"/>
    </xf>
    <xf numFmtId="165" fontId="40" fillId="0" borderId="20" xfId="108" applyNumberFormat="1" applyFont="1" applyFill="1" applyBorder="1" applyAlignment="1">
      <alignment horizontal="right"/>
      <protection/>
    </xf>
    <xf numFmtId="165" fontId="40" fillId="0" borderId="21" xfId="108" applyNumberFormat="1" applyFont="1" applyFill="1" applyBorder="1" applyAlignment="1">
      <alignment horizontal="right"/>
      <protection/>
    </xf>
    <xf numFmtId="0" fontId="40" fillId="0" borderId="16" xfId="0" applyFont="1" applyFill="1" applyBorder="1" applyAlignment="1">
      <alignment vertical="top" wrapText="1"/>
    </xf>
    <xf numFmtId="165" fontId="41" fillId="0" borderId="17" xfId="108" applyNumberFormat="1" applyFont="1" applyFill="1" applyBorder="1" applyAlignment="1">
      <alignment/>
      <protection/>
    </xf>
    <xf numFmtId="165" fontId="40" fillId="0" borderId="17" xfId="108" applyNumberFormat="1" applyFont="1" applyFill="1" applyBorder="1" applyAlignment="1">
      <alignment/>
      <protection/>
    </xf>
    <xf numFmtId="165" fontId="40" fillId="0" borderId="17" xfId="108" applyNumberFormat="1" applyFont="1" applyFill="1" applyBorder="1">
      <alignment/>
      <protection/>
    </xf>
    <xf numFmtId="0" fontId="40" fillId="0" borderId="16" xfId="108" applyFont="1" applyFill="1" applyBorder="1">
      <alignment/>
      <protection/>
    </xf>
    <xf numFmtId="0" fontId="42" fillId="0" borderId="18" xfId="108" applyFont="1" applyFill="1" applyBorder="1">
      <alignment/>
      <protection/>
    </xf>
    <xf numFmtId="164" fontId="42" fillId="0" borderId="22" xfId="0" applyNumberFormat="1" applyFont="1" applyFill="1" applyBorder="1" applyAlignment="1">
      <alignment horizontal="right"/>
    </xf>
    <xf numFmtId="165" fontId="42" fillId="0" borderId="22" xfId="108" applyNumberFormat="1" applyFont="1" applyFill="1" applyBorder="1">
      <alignment/>
      <protection/>
    </xf>
    <xf numFmtId="165" fontId="42" fillId="0" borderId="19" xfId="108" applyNumberFormat="1" applyFont="1" applyFill="1" applyBorder="1">
      <alignment/>
      <protection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164" fontId="40" fillId="0" borderId="0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vertical="top" wrapText="1"/>
    </xf>
    <xf numFmtId="0" fontId="46" fillId="0" borderId="24" xfId="0" applyFont="1" applyFill="1" applyBorder="1" applyAlignment="1">
      <alignment horizontal="center" vertical="top" wrapText="1"/>
    </xf>
    <xf numFmtId="0" fontId="48" fillId="0" borderId="24" xfId="0" applyFont="1" applyFill="1" applyBorder="1" applyAlignment="1">
      <alignment horizontal="center" vertical="top" wrapText="1"/>
    </xf>
    <xf numFmtId="0" fontId="46" fillId="0" borderId="27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187" fontId="0" fillId="0" borderId="0" xfId="0" applyNumberFormat="1" applyBorder="1" applyAlignment="1">
      <alignment/>
    </xf>
    <xf numFmtId="187" fontId="0" fillId="0" borderId="17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42" fillId="0" borderId="23" xfId="0" applyFont="1" applyFill="1" applyBorder="1" applyAlignment="1">
      <alignment/>
    </xf>
    <xf numFmtId="0" fontId="42" fillId="0" borderId="24" xfId="0" applyFont="1" applyFill="1" applyBorder="1" applyAlignment="1">
      <alignment/>
    </xf>
    <xf numFmtId="0" fontId="42" fillId="0" borderId="27" xfId="0" applyFont="1" applyFill="1" applyBorder="1" applyAlignment="1">
      <alignment/>
    </xf>
    <xf numFmtId="164" fontId="0" fillId="0" borderId="22" xfId="0" applyNumberFormat="1" applyBorder="1" applyAlignment="1">
      <alignment/>
    </xf>
    <xf numFmtId="0" fontId="42" fillId="0" borderId="23" xfId="0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49" fillId="22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0" fontId="40" fillId="0" borderId="16" xfId="0" applyFont="1" applyFill="1" applyBorder="1" applyAlignment="1">
      <alignment/>
    </xf>
    <xf numFmtId="164" fontId="40" fillId="0" borderId="17" xfId="0" applyNumberFormat="1" applyFont="1" applyFill="1" applyBorder="1" applyAlignment="1">
      <alignment/>
    </xf>
    <xf numFmtId="0" fontId="40" fillId="0" borderId="18" xfId="0" applyFont="1" applyFill="1" applyBorder="1" applyAlignment="1">
      <alignment/>
    </xf>
    <xf numFmtId="164" fontId="40" fillId="0" borderId="22" xfId="0" applyNumberFormat="1" applyFont="1" applyFill="1" applyBorder="1" applyAlignment="1">
      <alignment/>
    </xf>
    <xf numFmtId="164" fontId="40" fillId="0" borderId="19" xfId="0" applyNumberFormat="1" applyFont="1" applyFill="1" applyBorder="1" applyAlignment="1">
      <alignment/>
    </xf>
    <xf numFmtId="0" fontId="40" fillId="0" borderId="23" xfId="0" applyFont="1" applyFill="1" applyBorder="1" applyAlignment="1">
      <alignment/>
    </xf>
    <xf numFmtId="0" fontId="40" fillId="0" borderId="24" xfId="0" applyFont="1" applyFill="1" applyBorder="1" applyAlignment="1">
      <alignment/>
    </xf>
    <xf numFmtId="0" fontId="40" fillId="0" borderId="27" xfId="0" applyFont="1" applyFill="1" applyBorder="1" applyAlignment="1">
      <alignment/>
    </xf>
    <xf numFmtId="0" fontId="0" fillId="0" borderId="0" xfId="0" applyFill="1" applyAlignment="1">
      <alignment/>
    </xf>
    <xf numFmtId="0" fontId="40" fillId="0" borderId="16" xfId="0" applyFont="1" applyFill="1" applyBorder="1" applyAlignment="1">
      <alignment wrapText="1"/>
    </xf>
    <xf numFmtId="164" fontId="40" fillId="0" borderId="17" xfId="0" applyNumberFormat="1" applyFont="1" applyFill="1" applyBorder="1" applyAlignment="1">
      <alignment horizontal="center"/>
    </xf>
    <xf numFmtId="164" fontId="40" fillId="0" borderId="19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wrapText="1"/>
    </xf>
    <xf numFmtId="164" fontId="40" fillId="0" borderId="20" xfId="0" applyNumberFormat="1" applyFont="1" applyFill="1" applyBorder="1" applyAlignment="1">
      <alignment/>
    </xf>
    <xf numFmtId="164" fontId="40" fillId="0" borderId="21" xfId="0" applyNumberFormat="1" applyFont="1" applyFill="1" applyBorder="1" applyAlignment="1">
      <alignment horizontal="center" wrapText="1"/>
    </xf>
    <xf numFmtId="0" fontId="40" fillId="0" borderId="18" xfId="0" applyFont="1" applyFill="1" applyBorder="1" applyAlignment="1">
      <alignment wrapText="1"/>
    </xf>
    <xf numFmtId="0" fontId="78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13" fillId="0" borderId="16" xfId="0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0" fontId="18" fillId="0" borderId="24" xfId="0" applyFont="1" applyFill="1" applyBorder="1" applyAlignment="1">
      <alignment horizontal="center" vertical="top" wrapText="1"/>
    </xf>
    <xf numFmtId="0" fontId="18" fillId="0" borderId="27" xfId="0" applyFont="1" applyFill="1" applyBorder="1" applyAlignment="1">
      <alignment horizontal="center" vertical="top" wrapText="1"/>
    </xf>
    <xf numFmtId="164" fontId="0" fillId="0" borderId="22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19" fillId="0" borderId="24" xfId="0" applyFont="1" applyFill="1" applyBorder="1" applyAlignment="1">
      <alignment horizontal="center" vertical="top" wrapText="1"/>
    </xf>
    <xf numFmtId="189" fontId="19" fillId="0" borderId="24" xfId="0" applyNumberFormat="1" applyFont="1" applyFill="1" applyBorder="1" applyAlignment="1">
      <alignment horizontal="center" vertical="top" wrapText="1"/>
    </xf>
    <xf numFmtId="189" fontId="19" fillId="0" borderId="27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>
      <alignment wrapText="1"/>
    </xf>
    <xf numFmtId="164" fontId="0" fillId="0" borderId="20" xfId="0" applyNumberFormat="1" applyFill="1" applyBorder="1" applyAlignment="1">
      <alignment horizontal="right" wrapText="1"/>
    </xf>
    <xf numFmtId="189" fontId="0" fillId="0" borderId="20" xfId="141" applyNumberFormat="1" applyFont="1" applyFill="1" applyBorder="1" applyAlignment="1">
      <alignment horizontal="right" wrapText="1"/>
    </xf>
    <xf numFmtId="164" fontId="0" fillId="0" borderId="21" xfId="0" applyNumberFormat="1" applyFill="1" applyBorder="1" applyAlignment="1">
      <alignment horizontal="right" wrapText="1"/>
    </xf>
    <xf numFmtId="164" fontId="0" fillId="0" borderId="0" xfId="0" applyNumberFormat="1" applyBorder="1" applyAlignment="1">
      <alignment horizontal="right"/>
    </xf>
    <xf numFmtId="189" fontId="0" fillId="0" borderId="0" xfId="141" applyNumberFormat="1" applyFont="1" applyFill="1" applyBorder="1" applyAlignment="1">
      <alignment horizontal="right" wrapText="1"/>
    </xf>
    <xf numFmtId="164" fontId="0" fillId="0" borderId="17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89" fontId="0" fillId="0" borderId="22" xfId="141" applyNumberFormat="1" applyFont="1" applyFill="1" applyBorder="1" applyAlignment="1">
      <alignment horizontal="right" wrapText="1"/>
    </xf>
    <xf numFmtId="164" fontId="0" fillId="0" borderId="19" xfId="0" applyNumberFormat="1" applyBorder="1" applyAlignment="1">
      <alignment horizontal="right"/>
    </xf>
    <xf numFmtId="164" fontId="0" fillId="0" borderId="24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0" fontId="42" fillId="0" borderId="24" xfId="0" applyFont="1" applyFill="1" applyBorder="1" applyAlignment="1">
      <alignment horizontal="center"/>
    </xf>
    <xf numFmtId="0" fontId="73" fillId="22" borderId="0" xfId="0" applyFont="1" applyFill="1" applyAlignment="1">
      <alignment horizontal="left"/>
    </xf>
    <xf numFmtId="0" fontId="78" fillId="22" borderId="20" xfId="0" applyFont="1" applyFill="1" applyBorder="1" applyAlignment="1">
      <alignment horizontal="left"/>
    </xf>
    <xf numFmtId="0" fontId="81" fillId="22" borderId="0" xfId="0" applyFont="1" applyFill="1" applyAlignment="1">
      <alignment horizontal="left"/>
    </xf>
    <xf numFmtId="0" fontId="73" fillId="22" borderId="0" xfId="0" applyFont="1" applyFill="1" applyAlignment="1">
      <alignment horizontal="justify"/>
    </xf>
    <xf numFmtId="0" fontId="49" fillId="22" borderId="0" xfId="0" applyFont="1" applyFill="1" applyBorder="1" applyAlignment="1">
      <alignment horizontal="left"/>
    </xf>
    <xf numFmtId="0" fontId="40" fillId="0" borderId="28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78" fillId="40" borderId="0" xfId="0" applyFont="1" applyFill="1" applyAlignment="1">
      <alignment/>
    </xf>
    <xf numFmtId="0" fontId="80" fillId="0" borderId="0" xfId="0" applyFont="1" applyAlignment="1">
      <alignment/>
    </xf>
    <xf numFmtId="0" fontId="73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5" fillId="40" borderId="0" xfId="122" applyFont="1" applyFill="1" applyAlignment="1">
      <alignment/>
      <protection/>
    </xf>
    <xf numFmtId="0" fontId="73" fillId="40" borderId="0" xfId="0" applyFont="1" applyFill="1" applyAlignment="1">
      <alignment horizontal="left"/>
    </xf>
    <xf numFmtId="0" fontId="0" fillId="0" borderId="0" xfId="0" applyAlignment="1">
      <alignment/>
    </xf>
    <xf numFmtId="0" fontId="78" fillId="40" borderId="0" xfId="0" applyFont="1" applyFill="1" applyAlignment="1">
      <alignment horizontal="justify"/>
    </xf>
    <xf numFmtId="0" fontId="80" fillId="40" borderId="0" xfId="0" applyFont="1" applyFill="1" applyAlignment="1">
      <alignment/>
    </xf>
    <xf numFmtId="0" fontId="78" fillId="40" borderId="0" xfId="0" applyFont="1" applyFill="1" applyAlignment="1">
      <alignment horizontal="left"/>
    </xf>
    <xf numFmtId="0" fontId="0" fillId="0" borderId="0" xfId="0" applyAlignment="1">
      <alignment/>
    </xf>
  </cellXfs>
  <cellStyles count="1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cksum" xfId="42"/>
    <cellStyle name="Column label" xfId="43"/>
    <cellStyle name="Column label (left aligned)" xfId="44"/>
    <cellStyle name="Column label (no wrap)" xfId="45"/>
    <cellStyle name="Column label (not bold)" xfId="46"/>
    <cellStyle name="Comma" xfId="47"/>
    <cellStyle name="Comma [0]" xfId="48"/>
    <cellStyle name="Comma 2" xfId="49"/>
    <cellStyle name="Currency" xfId="50"/>
    <cellStyle name="Currency (2dp)" xfId="51"/>
    <cellStyle name="Currency [0]" xfId="52"/>
    <cellStyle name="Currency Dollar" xfId="53"/>
    <cellStyle name="Currency Dollar (2dp)" xfId="54"/>
    <cellStyle name="Currency EUR" xfId="55"/>
    <cellStyle name="Currency EUR (2dp)" xfId="56"/>
    <cellStyle name="Currency Euro" xfId="57"/>
    <cellStyle name="Currency Euro (2dp)" xfId="58"/>
    <cellStyle name="Currency GBP" xfId="59"/>
    <cellStyle name="Currency GBP (2dp)" xfId="60"/>
    <cellStyle name="Currency Pound" xfId="61"/>
    <cellStyle name="Currency Pound (2dp)" xfId="62"/>
    <cellStyle name="Currency USD" xfId="63"/>
    <cellStyle name="Currency USD (2dp)" xfId="64"/>
    <cellStyle name="Date" xfId="65"/>
    <cellStyle name="Date (Month)" xfId="66"/>
    <cellStyle name="Date (Year)" xfId="67"/>
    <cellStyle name="Explanatory Text" xfId="68"/>
    <cellStyle name="Followed Hyperlink" xfId="69"/>
    <cellStyle name="Good" xfId="70"/>
    <cellStyle name="H0" xfId="71"/>
    <cellStyle name="H1" xfId="72"/>
    <cellStyle name="H2" xfId="73"/>
    <cellStyle name="H3" xfId="74"/>
    <cellStyle name="H4" xfId="75"/>
    <cellStyle name="Heading 1" xfId="76"/>
    <cellStyle name="Heading 2" xfId="77"/>
    <cellStyle name="Heading 3" xfId="78"/>
    <cellStyle name="Heading 4" xfId="79"/>
    <cellStyle name="Highlight" xfId="80"/>
    <cellStyle name="Hyperlink" xfId="81"/>
    <cellStyle name="Hyperlink 2" xfId="82"/>
    <cellStyle name="Hyperlink 2 2" xfId="83"/>
    <cellStyle name="Hyperlink 3" xfId="84"/>
    <cellStyle name="Input" xfId="85"/>
    <cellStyle name="Input calculation" xfId="86"/>
    <cellStyle name="Input data" xfId="87"/>
    <cellStyle name="Input estimate" xfId="88"/>
    <cellStyle name="Input link" xfId="89"/>
    <cellStyle name="Input link (different workbook)" xfId="90"/>
    <cellStyle name="Input parameter" xfId="91"/>
    <cellStyle name="Linked Cell" xfId="92"/>
    <cellStyle name="Name" xfId="93"/>
    <cellStyle name="Neutral" xfId="94"/>
    <cellStyle name="Normal 10" xfId="95"/>
    <cellStyle name="Normal 10 2" xfId="96"/>
    <cellStyle name="Normal 11" xfId="97"/>
    <cellStyle name="Normal 12" xfId="98"/>
    <cellStyle name="Normal 12 2" xfId="99"/>
    <cellStyle name="Normal 13" xfId="100"/>
    <cellStyle name="Normal 13 2" xfId="101"/>
    <cellStyle name="Normal 16" xfId="102"/>
    <cellStyle name="Normal 16 2" xfId="103"/>
    <cellStyle name="Normal 17" xfId="104"/>
    <cellStyle name="Normal 18" xfId="105"/>
    <cellStyle name="Normal 18 2" xfId="106"/>
    <cellStyle name="Normal 19" xfId="107"/>
    <cellStyle name="Normal 2" xfId="108"/>
    <cellStyle name="Normal 2 2" xfId="109"/>
    <cellStyle name="Normal 2 2 2" xfId="110"/>
    <cellStyle name="Normal 2 3" xfId="111"/>
    <cellStyle name="Normal 2 3 2" xfId="112"/>
    <cellStyle name="Normal 2 3 2 2" xfId="113"/>
    <cellStyle name="Normal 2 4" xfId="114"/>
    <cellStyle name="Normal 2 5" xfId="115"/>
    <cellStyle name="Normal 2 6" xfId="116"/>
    <cellStyle name="Normal 2 7" xfId="117"/>
    <cellStyle name="Normal 2 8" xfId="118"/>
    <cellStyle name="Normal 20" xfId="119"/>
    <cellStyle name="Normal 20 2" xfId="120"/>
    <cellStyle name="Normal 21" xfId="121"/>
    <cellStyle name="Normal 3" xfId="122"/>
    <cellStyle name="Normal 3 2" xfId="123"/>
    <cellStyle name="Normal 3 3" xfId="124"/>
    <cellStyle name="Normal 4" xfId="125"/>
    <cellStyle name="Normal 4 2" xfId="126"/>
    <cellStyle name="Normal 5" xfId="127"/>
    <cellStyle name="Normal 5 2" xfId="128"/>
    <cellStyle name="Normal 6" xfId="129"/>
    <cellStyle name="Normal 6 2" xfId="130"/>
    <cellStyle name="Normal 6 3" xfId="131"/>
    <cellStyle name="Normal 7" xfId="132"/>
    <cellStyle name="Normal 7 2" xfId="133"/>
    <cellStyle name="Normal 8" xfId="134"/>
    <cellStyle name="Normal 8 2" xfId="135"/>
    <cellStyle name="Normal 9" xfId="136"/>
    <cellStyle name="Note" xfId="137"/>
    <cellStyle name="Number" xfId="138"/>
    <cellStyle name="Number (2dp)" xfId="139"/>
    <cellStyle name="Output" xfId="140"/>
    <cellStyle name="Percent" xfId="141"/>
    <cellStyle name="Percent 2" xfId="142"/>
    <cellStyle name="Percentage" xfId="143"/>
    <cellStyle name="Percentage (2dp)" xfId="144"/>
    <cellStyle name="Row label" xfId="145"/>
    <cellStyle name="Row label (indent)" xfId="146"/>
    <cellStyle name="Style 1" xfId="147"/>
    <cellStyle name="Sub-total row" xfId="148"/>
    <cellStyle name="Table finish row" xfId="149"/>
    <cellStyle name="Table shading" xfId="150"/>
    <cellStyle name="Table unfinish row" xfId="151"/>
    <cellStyle name="Table unshading" xfId="152"/>
    <cellStyle name="Text" xfId="153"/>
    <cellStyle name="Title" xfId="154"/>
    <cellStyle name="Total" xfId="155"/>
    <cellStyle name="Total row" xfId="156"/>
    <cellStyle name="Unhighlight" xfId="157"/>
    <cellStyle name="Untotal row" xfId="158"/>
    <cellStyle name="Warning Text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65"/>
          <c:y val="0.15975"/>
          <c:w val="0.939"/>
          <c:h val="0.8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Overview!$A$2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Overview!$B$1:$Q$1</c:f>
              <c:strCache/>
            </c:strRef>
          </c:cat>
          <c:val>
            <c:numRef>
              <c:f>Overview!$B$2:$Q$2</c:f>
              <c:numCache/>
            </c:numRef>
          </c:val>
        </c:ser>
        <c:axId val="30761786"/>
        <c:axId val="8420619"/>
      </c:barChart>
      <c:catAx>
        <c:axId val="3076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20619"/>
        <c:crosses val="autoZero"/>
        <c:auto val="1"/>
        <c:lblOffset val="100"/>
        <c:tickLblSkip val="1"/>
        <c:noMultiLvlLbl val="0"/>
      </c:catAx>
      <c:valAx>
        <c:axId val="8420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61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-0.01175"/>
          <c:w val="0.921"/>
          <c:h val="0.80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'[1]A-K'!$A$95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'[1]A-K'!$C$94:$P$94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'[1]A-K'!$C$95:$P$95</c:f>
              <c:numCache>
                <c:ptCount val="14"/>
                <c:pt idx="0">
                  <c:v>8.285870521568052</c:v>
                </c:pt>
                <c:pt idx="1">
                  <c:v>8.367919415498022</c:v>
                </c:pt>
                <c:pt idx="2">
                  <c:v>14.542369143944333</c:v>
                </c:pt>
                <c:pt idx="3">
                  <c:v>7.753089090221189</c:v>
                </c:pt>
                <c:pt idx="4">
                  <c:v>6.139206277295391</c:v>
                </c:pt>
                <c:pt idx="5">
                  <c:v>8.511753923684637</c:v>
                </c:pt>
                <c:pt idx="6">
                  <c:v>10.289692389890444</c:v>
                </c:pt>
                <c:pt idx="7">
                  <c:v>4.132386795261144</c:v>
                </c:pt>
                <c:pt idx="8">
                  <c:v>11.481380163161743</c:v>
                </c:pt>
                <c:pt idx="9">
                  <c:v>98.91829227783305</c:v>
                </c:pt>
                <c:pt idx="10">
                  <c:v>124.7088850119441</c:v>
                </c:pt>
                <c:pt idx="11">
                  <c:v>109.1767817813203</c:v>
                </c:pt>
                <c:pt idx="12">
                  <c:v>186.9898172779267</c:v>
                </c:pt>
                <c:pt idx="13">
                  <c:v>244.3244897367614</c:v>
                </c:pt>
              </c:numCache>
            </c:numRef>
          </c:val>
        </c:ser>
        <c:ser>
          <c:idx val="0"/>
          <c:order val="1"/>
          <c:tx>
            <c:strRef>
              <c:f>'[1]A-K'!$A$96</c:f>
              <c:strCache>
                <c:ptCount val="1"/>
                <c:pt idx="0">
                  <c:v>Other ODA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'[1]A-K'!$C$94:$P$94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'[1]A-K'!$C$96:$P$96</c:f>
              <c:numCache>
                <c:ptCount val="14"/>
                <c:pt idx="0">
                  <c:v>299.28412947843196</c:v>
                </c:pt>
                <c:pt idx="1">
                  <c:v>374.942080584502</c:v>
                </c:pt>
                <c:pt idx="2">
                  <c:v>330.5176308560557</c:v>
                </c:pt>
                <c:pt idx="3">
                  <c:v>239.67691090977883</c:v>
                </c:pt>
                <c:pt idx="4">
                  <c:v>266.7307937227046</c:v>
                </c:pt>
                <c:pt idx="5">
                  <c:v>201.47824607631537</c:v>
                </c:pt>
                <c:pt idx="6">
                  <c:v>298.09030761010956</c:v>
                </c:pt>
                <c:pt idx="7">
                  <c:v>353.38761320473884</c:v>
                </c:pt>
                <c:pt idx="8">
                  <c:v>305.37861983683825</c:v>
                </c:pt>
                <c:pt idx="9">
                  <c:v>302.78170772216697</c:v>
                </c:pt>
                <c:pt idx="10">
                  <c:v>323.06111498805586</c:v>
                </c:pt>
                <c:pt idx="11">
                  <c:v>222.92321821867972</c:v>
                </c:pt>
                <c:pt idx="12">
                  <c:v>184.4301827220733</c:v>
                </c:pt>
                <c:pt idx="13">
                  <c:v>170.72551026323862</c:v>
                </c:pt>
              </c:numCache>
            </c:numRef>
          </c:val>
        </c:ser>
        <c:overlap val="100"/>
        <c:gapWidth val="55"/>
        <c:axId val="8676708"/>
        <c:axId val="10981509"/>
      </c:barChart>
      <c:catAx>
        <c:axId val="86767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81509"/>
        <c:crossesAt val="0"/>
        <c:auto val="1"/>
        <c:lblOffset val="100"/>
        <c:tickLblSkip val="1"/>
        <c:noMultiLvlLbl val="0"/>
      </c:catAx>
      <c:valAx>
        <c:axId val="10981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  (constant 2008 prices)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76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75"/>
          <c:y val="0.896"/>
          <c:w val="0.341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5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4075"/>
          <c:y val="0.30075"/>
          <c:w val="0.74525"/>
          <c:h val="0.0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timeline!#REF!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timeline!#REF!</c:f>
            </c:strRef>
          </c:cat>
          <c:val>
            <c:numRef>
              <c:f>timeline!#REF!</c:f>
            </c:numRef>
          </c:val>
        </c:ser>
        <c:axId val="31724718"/>
        <c:axId val="17087007"/>
      </c:barChart>
      <c:catAx>
        <c:axId val="3172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87007"/>
        <c:crosses val="autoZero"/>
        <c:auto val="1"/>
        <c:lblOffset val="100"/>
        <c:tickLblSkip val="1"/>
        <c:noMultiLvlLbl val="0"/>
      </c:catAx>
      <c:valAx>
        <c:axId val="17087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24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125"/>
          <c:w val="0.65575"/>
          <c:h val="0.93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'who-what-how (1)'!$A$5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 (1)'!$B$4:$E$4</c:f>
              <c:numCache/>
            </c:numRef>
          </c:cat>
          <c:val>
            <c:numRef>
              <c:f>'who-what-how (1)'!$B$5:$E$5</c:f>
              <c:numCache/>
            </c:numRef>
          </c:val>
        </c:ser>
        <c:ser>
          <c:idx val="1"/>
          <c:order val="1"/>
          <c:tx>
            <c:strRef>
              <c:f>'who-what-how (1)'!$A$6</c:f>
              <c:strCache>
                <c:ptCount val="1"/>
                <c:pt idx="0">
                  <c:v>NGOs and civil society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 (1)'!$B$4:$E$4</c:f>
              <c:numCache/>
            </c:numRef>
          </c:cat>
          <c:val>
            <c:numRef>
              <c:f>'who-what-how (1)'!$B$6:$E$6</c:f>
              <c:numCache/>
            </c:numRef>
          </c:val>
        </c:ser>
        <c:ser>
          <c:idx val="2"/>
          <c:order val="2"/>
          <c:tx>
            <c:strRef>
              <c:f>'who-what-how (1)'!$A$7</c:f>
              <c:strCache>
                <c:ptCount val="1"/>
                <c:pt idx="0">
                  <c:v>Multilateral organisations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 (1)'!$B$4:$E$4</c:f>
              <c:numCache/>
            </c:numRef>
          </c:cat>
          <c:val>
            <c:numRef>
              <c:f>'who-what-how (1)'!$B$7:$E$7</c:f>
              <c:numCache/>
            </c:numRef>
          </c:val>
        </c:ser>
        <c:ser>
          <c:idx val="3"/>
          <c:order val="3"/>
          <c:tx>
            <c:strRef>
              <c:f>'who-what-how (1)'!$A$8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 (1)'!$B$4:$E$4</c:f>
              <c:numCache/>
            </c:numRef>
          </c:cat>
          <c:val>
            <c:numRef>
              <c:f>'who-what-how (1)'!$B$8:$E$8</c:f>
              <c:numCache/>
            </c:numRef>
          </c:val>
        </c:ser>
        <c:ser>
          <c:idx val="4"/>
          <c:order val="4"/>
          <c:tx>
            <c:strRef>
              <c:f>'who-what-how (1)'!$A$9</c:f>
              <c:strCache>
                <c:ptCount val="1"/>
                <c:pt idx="0">
                  <c:v>To be defined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 (1)'!$B$4:$E$4</c:f>
              <c:numCache/>
            </c:numRef>
          </c:cat>
          <c:val>
            <c:numRef>
              <c:f>'who-what-how (1)'!$B$9:$E$9</c:f>
              <c:numCache/>
            </c:numRef>
          </c:val>
        </c:ser>
        <c:overlap val="100"/>
        <c:axId val="19565336"/>
        <c:axId val="41870297"/>
      </c:barChart>
      <c:catAx>
        <c:axId val="19565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70297"/>
        <c:crosses val="autoZero"/>
        <c:auto val="1"/>
        <c:lblOffset val="100"/>
        <c:tickLblSkip val="1"/>
        <c:noMultiLvlLbl val="0"/>
      </c:catAx>
      <c:valAx>
        <c:axId val="418702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65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125"/>
          <c:y val="0.2805"/>
          <c:w val="0.311"/>
          <c:h val="0.42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75"/>
          <c:w val="0.64925"/>
          <c:h val="0.9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'who-what-how (2)'!$A$5</c:f>
              <c:strCache>
                <c:ptCount val="1"/>
                <c:pt idx="0">
                  <c:v>Coordination and support services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'who-what-how (2)'!$B$4:$F$4</c:f>
              <c:numCache/>
            </c:numRef>
          </c:cat>
          <c:val>
            <c:numRef>
              <c:f>'who-what-how (2)'!$B$5:$F$5</c:f>
              <c:numCache/>
            </c:numRef>
          </c:val>
        </c:ser>
        <c:ser>
          <c:idx val="1"/>
          <c:order val="1"/>
          <c:tx>
            <c:strRef>
              <c:f>'who-what-how (2)'!$A$6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'who-what-how (2)'!$B$4:$F$4</c:f>
              <c:numCache/>
            </c:numRef>
          </c:cat>
          <c:val>
            <c:numRef>
              <c:f>'who-what-how (2)'!$B$6:$F$6</c:f>
              <c:numCache/>
            </c:numRef>
          </c:val>
        </c:ser>
        <c:ser>
          <c:idx val="2"/>
          <c:order val="2"/>
          <c:tx>
            <c:strRef>
              <c:f>'who-what-how (2)'!$A$7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'who-what-how (2)'!$B$4:$F$4</c:f>
              <c:numCache/>
            </c:numRef>
          </c:cat>
          <c:val>
            <c:numRef>
              <c:f>'who-what-how (2)'!$B$7:$F$7</c:f>
              <c:numCache/>
            </c:numRef>
          </c:val>
        </c:ser>
        <c:ser>
          <c:idx val="3"/>
          <c:order val="3"/>
          <c:tx>
            <c:strRef>
              <c:f>'who-what-how (2)'!$A$8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'who-what-how (2)'!$B$4:$F$4</c:f>
              <c:numCache/>
            </c:numRef>
          </c:cat>
          <c:val>
            <c:numRef>
              <c:f>'who-what-how (2)'!$B$8:$F$8</c:f>
              <c:numCache/>
            </c:numRef>
          </c:val>
        </c:ser>
        <c:ser>
          <c:idx val="4"/>
          <c:order val="4"/>
          <c:tx>
            <c:strRef>
              <c:f>'who-what-how (2)'!$A$9</c:f>
              <c:strCache>
                <c:ptCount val="1"/>
                <c:pt idx="0">
                  <c:v>Multi-sector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'who-what-how (2)'!$B$4:$F$4</c:f>
              <c:numCache/>
            </c:numRef>
          </c:cat>
          <c:val>
            <c:numRef>
              <c:f>'who-what-how (2)'!$B$9:$F$9</c:f>
              <c:numCache/>
            </c:numRef>
          </c:val>
        </c:ser>
        <c:ser>
          <c:idx val="5"/>
          <c:order val="5"/>
          <c:tx>
            <c:strRef>
              <c:f>'who-what-how (2)'!$A$10</c:f>
              <c:strCache>
                <c:ptCount val="1"/>
                <c:pt idx="0">
                  <c:v>Protection/human rights/rule of law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'who-what-how (2)'!$B$4:$F$4</c:f>
              <c:numCache/>
            </c:numRef>
          </c:cat>
          <c:val>
            <c:numRef>
              <c:f>'who-what-how (2)'!$B$10:$F$10</c:f>
              <c:numCache/>
            </c:numRef>
          </c:val>
        </c:ser>
        <c:ser>
          <c:idx val="6"/>
          <c:order val="6"/>
          <c:tx>
            <c:strRef>
              <c:f>'who-what-how (2)'!$A$11</c:f>
              <c:strCache>
                <c:ptCount val="1"/>
                <c:pt idx="0">
                  <c:v>Water and sanitation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'who-what-how (2)'!$B$4:$F$4</c:f>
              <c:numCache/>
            </c:numRef>
          </c:cat>
          <c:val>
            <c:numRef>
              <c:f>'who-what-how (2)'!$B$11:$F$11</c:f>
              <c:numCache/>
            </c:numRef>
          </c:val>
        </c:ser>
        <c:ser>
          <c:idx val="7"/>
          <c:order val="7"/>
          <c:tx>
            <c:strRef>
              <c:f>'who-what-how (2)'!$A$12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'who-what-how (2)'!$B$4:$F$4</c:f>
              <c:numCache/>
            </c:numRef>
          </c:cat>
          <c:val>
            <c:numRef>
              <c:f>'who-what-how (2)'!$B$12:$F$12</c:f>
              <c:numCache/>
            </c:numRef>
          </c:val>
        </c:ser>
        <c:overlap val="100"/>
        <c:axId val="41288354"/>
        <c:axId val="36050867"/>
      </c:barChart>
      <c:catAx>
        <c:axId val="41288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50867"/>
        <c:crosses val="autoZero"/>
        <c:auto val="1"/>
        <c:lblOffset val="100"/>
        <c:tickLblSkip val="1"/>
        <c:noMultiLvlLbl val="0"/>
      </c:catAx>
      <c:valAx>
        <c:axId val="360508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88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"/>
          <c:y val="0.1885"/>
          <c:w val="0.324"/>
          <c:h val="0.6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-0.008"/>
          <c:w val="0.9125"/>
          <c:h val="0.97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'who-what-how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'who-what-how (3)'!$A$3:$E$3</c:f>
              <c:numCache/>
            </c:numRef>
          </c:cat>
          <c:val>
            <c:numRef>
              <c:f>'who-what-how (3)'!$A$4:$E$4</c:f>
              <c:numCache/>
            </c:numRef>
          </c:val>
        </c:ser>
        <c:overlap val="100"/>
        <c:axId val="56022348"/>
        <c:axId val="34439085"/>
      </c:barChart>
      <c:catAx>
        <c:axId val="56022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39085"/>
        <c:crosses val="autoZero"/>
        <c:auto val="1"/>
        <c:lblOffset val="100"/>
        <c:tickLblSkip val="1"/>
        <c:noMultiLvlLbl val="0"/>
      </c:catAx>
      <c:valAx>
        <c:axId val="34439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22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-0.00775"/>
          <c:w val="0.68925"/>
          <c:h val="0.97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Appeals!$B$2</c:f>
              <c:strCache>
                <c:ptCount val="1"/>
                <c:pt idx="0">
                  <c:v>Unmet need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Appeals!$A$3:$A$9</c:f>
              <c:numCache/>
            </c:numRef>
          </c:cat>
          <c:val>
            <c:numRef>
              <c:f>Appeals!$B$3:$B$9</c:f>
              <c:numCache/>
            </c:numRef>
          </c:val>
        </c:ser>
        <c:ser>
          <c:idx val="2"/>
          <c:order val="1"/>
          <c:tx>
            <c:strRef>
              <c:f>Appeals!$C$2</c:f>
              <c:strCache>
                <c:ptCount val="1"/>
                <c:pt idx="0">
                  <c:v>Funding for the Appeal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Appeals!$A$3:$A$9</c:f>
              <c:numCache/>
            </c:numRef>
          </c:cat>
          <c:val>
            <c:numRef>
              <c:f>Appeals!$C$3:$C$9</c:f>
              <c:numCache/>
            </c:numRef>
          </c:val>
        </c:ser>
        <c:overlap val="100"/>
        <c:axId val="41516310"/>
        <c:axId val="38102471"/>
      </c:barChart>
      <c:catAx>
        <c:axId val="4151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02471"/>
        <c:crosses val="autoZero"/>
        <c:auto val="1"/>
        <c:lblOffset val="100"/>
        <c:tickLblSkip val="1"/>
        <c:noMultiLvlLbl val="0"/>
      </c:catAx>
      <c:valAx>
        <c:axId val="38102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 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16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"/>
          <c:y val="0.41575"/>
          <c:w val="0.2235"/>
          <c:h val="0.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-0.00875"/>
          <c:w val="0.61"/>
          <c:h val="0.97275"/>
        </c:manualLayout>
      </c:layout>
      <c:areaChart>
        <c:grouping val="stacked"/>
        <c:varyColors val="0"/>
        <c:ser>
          <c:idx val="2"/>
          <c:order val="1"/>
          <c:tx>
            <c:strRef>
              <c:f>'Security-governance'!$A$6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'Security-governance'!$B$3:$H$3</c:f>
              <c:strCache/>
            </c:strRef>
          </c:cat>
          <c:val>
            <c:numRef>
              <c:f>'Security-governance'!$B$6:$H$6</c:f>
              <c:numCache/>
            </c:numRef>
          </c:val>
        </c:ser>
        <c:ser>
          <c:idx val="3"/>
          <c:order val="2"/>
          <c:tx>
            <c:strRef>
              <c:f>'Security-governance'!$A$7</c:f>
              <c:strCache>
                <c:ptCount val="1"/>
                <c:pt idx="0">
                  <c:v>Government and civil society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'Security-governance'!$B$3:$H$3</c:f>
              <c:strCache/>
            </c:strRef>
          </c:cat>
          <c:val>
            <c:numRef>
              <c:f>'Security-governance'!$B$7:$H$7</c:f>
              <c:numCache/>
            </c:numRef>
          </c:val>
        </c:ser>
        <c:ser>
          <c:idx val="4"/>
          <c:order val="3"/>
          <c:tx>
            <c:strRef>
              <c:f>'Security-governance'!$A$8</c:f>
              <c:strCache>
                <c:ptCount val="1"/>
                <c:pt idx="0">
                  <c:v>Conflict prevention and resolution, peace and security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'Security-governance'!$B$3:$H$3</c:f>
              <c:strCache/>
            </c:strRef>
          </c:cat>
          <c:val>
            <c:numRef>
              <c:f>'Security-governance'!$B$8:$H$8</c:f>
              <c:numCache/>
            </c:numRef>
          </c:val>
        </c:ser>
        <c:ser>
          <c:idx val="1"/>
          <c:order val="4"/>
          <c:tx>
            <c:strRef>
              <c:f>'Security-governance'!$A$5</c:f>
              <c:strCache>
                <c:ptCount val="1"/>
                <c:pt idx="0">
                  <c:v>Other ODA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'Security-governance'!$B$3:$H$3</c:f>
              <c:strCache/>
            </c:strRef>
          </c:cat>
          <c:val>
            <c:numRef>
              <c:f>'Security-governance'!$B$5:$H$5</c:f>
              <c:numCache/>
            </c:numRef>
          </c:val>
        </c:ser>
        <c:axId val="7377920"/>
        <c:axId val="66401281"/>
      </c:areaChart>
      <c:lineChart>
        <c:grouping val="standard"/>
        <c:varyColors val="0"/>
        <c:ser>
          <c:idx val="0"/>
          <c:order val="0"/>
          <c:tx>
            <c:strRef>
              <c:f>'Security-governance'!$A$4</c:f>
              <c:strCache>
                <c:ptCount val="1"/>
                <c:pt idx="0">
                  <c:v>Total ODA excluding debt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'Security-governance'!$B$3:$H$3</c:f>
              <c:strCache/>
            </c:strRef>
          </c:cat>
          <c:val>
            <c:numRef>
              <c:f>'Security-governance'!$B$4:$H$4</c:f>
              <c:numCache/>
            </c:numRef>
          </c:val>
          <c:smooth val="0"/>
        </c:ser>
        <c:axId val="7377920"/>
        <c:axId val="66401281"/>
      </c:lineChart>
      <c:catAx>
        <c:axId val="737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01281"/>
        <c:crosses val="autoZero"/>
        <c:auto val="1"/>
        <c:lblOffset val="100"/>
        <c:tickLblSkip val="1"/>
        <c:noMultiLvlLbl val="0"/>
      </c:catAx>
      <c:valAx>
        <c:axId val="66401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 (constant 2008 prices) 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77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"/>
          <c:y val="0.0815"/>
          <c:w val="0.33375"/>
          <c:h val="0.7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-0.00975"/>
          <c:w val="0.8842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'Security-governance (2)'!$A$2</c:f>
              <c:strCache>
                <c:ptCount val="1"/>
                <c:pt idx="0">
                  <c:v>Cost of multilateral peacekeeping operations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'Security-governance (2)'!$B$1:$D$1</c:f>
              <c:strCache/>
            </c:strRef>
          </c:cat>
          <c:val>
            <c:numRef>
              <c:f>'Security-governance (2)'!$B$2:$D$2</c:f>
              <c:numCache/>
            </c:numRef>
          </c:val>
        </c:ser>
        <c:axId val="60740618"/>
        <c:axId val="9794651"/>
      </c:barChart>
      <c:catAx>
        <c:axId val="6074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94651"/>
        <c:crosses val="autoZero"/>
        <c:auto val="1"/>
        <c:lblOffset val="100"/>
        <c:tickLblSkip val="1"/>
        <c:noMultiLvlLbl val="0"/>
      </c:catAx>
      <c:valAx>
        <c:axId val="9794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40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38100</xdr:rowOff>
    </xdr:from>
    <xdr:to>
      <xdr:col>12</xdr:col>
      <xdr:colOff>571500</xdr:colOff>
      <xdr:row>17</xdr:row>
      <xdr:rowOff>28575</xdr:rowOff>
    </xdr:to>
    <xdr:graphicFrame>
      <xdr:nvGraphicFramePr>
        <xdr:cNvPr id="1" name="Chart 4"/>
        <xdr:cNvGraphicFramePr/>
      </xdr:nvGraphicFramePr>
      <xdr:xfrm>
        <a:off x="1790700" y="809625"/>
        <a:ext cx="76581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114300</xdr:rowOff>
    </xdr:from>
    <xdr:to>
      <xdr:col>12</xdr:col>
      <xdr:colOff>285750</xdr:colOff>
      <xdr:row>19</xdr:row>
      <xdr:rowOff>190500</xdr:rowOff>
    </xdr:to>
    <xdr:graphicFrame>
      <xdr:nvGraphicFramePr>
        <xdr:cNvPr id="1" name="Chart 3"/>
        <xdr:cNvGraphicFramePr/>
      </xdr:nvGraphicFramePr>
      <xdr:xfrm>
        <a:off x="1847850" y="1085850"/>
        <a:ext cx="7153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923925</xdr:colOff>
      <xdr:row>20</xdr:row>
      <xdr:rowOff>0</xdr:rowOff>
    </xdr:from>
    <xdr:to>
      <xdr:col>11</xdr:col>
      <xdr:colOff>314325</xdr:colOff>
      <xdr:row>20</xdr:row>
      <xdr:rowOff>47625</xdr:rowOff>
    </xdr:to>
    <xdr:graphicFrame>
      <xdr:nvGraphicFramePr>
        <xdr:cNvPr id="2" name="Chart 4"/>
        <xdr:cNvGraphicFramePr/>
      </xdr:nvGraphicFramePr>
      <xdr:xfrm>
        <a:off x="923925" y="3829050"/>
        <a:ext cx="7496175" cy="4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3</xdr:row>
      <xdr:rowOff>66675</xdr:rowOff>
    </xdr:from>
    <xdr:to>
      <xdr:col>13</xdr:col>
      <xdr:colOff>228600</xdr:colOff>
      <xdr:row>17</xdr:row>
      <xdr:rowOff>114300</xdr:rowOff>
    </xdr:to>
    <xdr:graphicFrame>
      <xdr:nvGraphicFramePr>
        <xdr:cNvPr id="1" name="Chart 2"/>
        <xdr:cNvGraphicFramePr/>
      </xdr:nvGraphicFramePr>
      <xdr:xfrm>
        <a:off x="5314950" y="695325"/>
        <a:ext cx="50768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14</xdr:row>
      <xdr:rowOff>114300</xdr:rowOff>
    </xdr:from>
    <xdr:to>
      <xdr:col>7</xdr:col>
      <xdr:colOff>1209675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2085975" y="2857500"/>
        <a:ext cx="65246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8</xdr:row>
      <xdr:rowOff>66675</xdr:rowOff>
    </xdr:from>
    <xdr:to>
      <xdr:col>9</xdr:col>
      <xdr:colOff>276225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400175" y="1666875"/>
        <a:ext cx="5438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95250</xdr:rowOff>
    </xdr:from>
    <xdr:to>
      <xdr:col>10</xdr:col>
      <xdr:colOff>666750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3419475" y="819150"/>
        <a:ext cx="64389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10</xdr:row>
      <xdr:rowOff>38100</xdr:rowOff>
    </xdr:from>
    <xdr:to>
      <xdr:col>7</xdr:col>
      <xdr:colOff>590550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809625" y="2200275"/>
        <a:ext cx="63341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6</xdr:row>
      <xdr:rowOff>104775</xdr:rowOff>
    </xdr:from>
    <xdr:to>
      <xdr:col>8</xdr:col>
      <xdr:colOff>38100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2314575" y="1524000"/>
        <a:ext cx="40767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GHA\Information%20and%20outreach\Products\Country%20profiles\Data\gha-recipient-timeline-profi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GHA\Information%20and%20outreach\Products\Country%20profiles\Data\gha-profiles-govt-recipien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GHA\Information%20and%20outreach\Products\Country%20profiles\Data\gha-profile-channels-deliver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me%20resources\Data\GHA%20calcs%20and%20analyses\gha-HA-ALL%20donors%20by%20country%201995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-K"/>
      <sheetName val="L-R"/>
      <sheetName val="S-Z"/>
      <sheetName val="Total HA"/>
      <sheetName val="Other ODA"/>
      <sheetName val="Total ODA ex debt contstant"/>
    </sheetNames>
    <sheetDataSet>
      <sheetData sheetId="1">
        <row r="94">
          <cell r="C94" t="str">
            <v>1995</v>
          </cell>
          <cell r="D94" t="str">
            <v>1996</v>
          </cell>
          <cell r="E94" t="str">
            <v>1997</v>
          </cell>
          <cell r="F94" t="str">
            <v>1998</v>
          </cell>
          <cell r="G94" t="str">
            <v>1999</v>
          </cell>
          <cell r="H94" t="str">
            <v>2000</v>
          </cell>
          <cell r="I94" t="str">
            <v>2001</v>
          </cell>
          <cell r="J94" t="str">
            <v>2002</v>
          </cell>
          <cell r="K94" t="str">
            <v>2003</v>
          </cell>
          <cell r="L94" t="str">
            <v>2004</v>
          </cell>
          <cell r="M94" t="str">
            <v>2005</v>
          </cell>
          <cell r="N94">
            <v>2006</v>
          </cell>
          <cell r="O94">
            <v>2007</v>
          </cell>
          <cell r="P94">
            <v>2008</v>
          </cell>
        </row>
        <row r="95">
          <cell r="A95" t="str">
            <v>Total humanitarian aid</v>
          </cell>
          <cell r="C95">
            <v>8.285870521568052</v>
          </cell>
          <cell r="D95">
            <v>8.367919415498022</v>
          </cell>
          <cell r="E95">
            <v>14.542369143944333</v>
          </cell>
          <cell r="F95">
            <v>7.753089090221189</v>
          </cell>
          <cell r="G95">
            <v>6.139206277295391</v>
          </cell>
          <cell r="H95">
            <v>8.511753923684637</v>
          </cell>
          <cell r="I95">
            <v>10.289692389890444</v>
          </cell>
          <cell r="J95">
            <v>4.132386795261144</v>
          </cell>
          <cell r="K95">
            <v>11.481380163161743</v>
          </cell>
          <cell r="L95">
            <v>98.91829227783305</v>
          </cell>
          <cell r="M95">
            <v>124.7088850119441</v>
          </cell>
          <cell r="N95">
            <v>109.1767817813203</v>
          </cell>
          <cell r="O95">
            <v>186.9898172779267</v>
          </cell>
          <cell r="P95">
            <v>244.3244897367614</v>
          </cell>
        </row>
        <row r="96">
          <cell r="A96" t="str">
            <v>Other ODA</v>
          </cell>
          <cell r="C96">
            <v>299.28412947843196</v>
          </cell>
          <cell r="D96">
            <v>374.942080584502</v>
          </cell>
          <cell r="E96">
            <v>330.5176308560557</v>
          </cell>
          <cell r="F96">
            <v>239.67691090977883</v>
          </cell>
          <cell r="G96">
            <v>266.7307937227046</v>
          </cell>
          <cell r="H96">
            <v>201.47824607631537</v>
          </cell>
          <cell r="I96">
            <v>298.09030761010956</v>
          </cell>
          <cell r="J96">
            <v>353.38761320473884</v>
          </cell>
          <cell r="K96">
            <v>305.37861983683825</v>
          </cell>
          <cell r="L96">
            <v>302.78170772216697</v>
          </cell>
          <cell r="M96">
            <v>323.06111498805586</v>
          </cell>
          <cell r="N96">
            <v>222.92321821867972</v>
          </cell>
          <cell r="O96">
            <v>184.4301827220733</v>
          </cell>
          <cell r="P96">
            <v>170.72551026323862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2008"/>
      <sheetName val="Afghanistan"/>
      <sheetName val="Afghanistan 2008"/>
      <sheetName val="Bangladesh"/>
      <sheetName val="Bangladesh 2008"/>
      <sheetName val="CAR"/>
      <sheetName val="CAR 2008"/>
      <sheetName val="Chad"/>
      <sheetName val="Chad 2008"/>
      <sheetName val="Colombia"/>
      <sheetName val="Colombia 2008"/>
      <sheetName val="DRC"/>
      <sheetName val="DRC 2008"/>
      <sheetName val="Ethiopia"/>
      <sheetName val="Ethiopia 2008"/>
      <sheetName val="Haiti"/>
      <sheetName val="Haiti 2008"/>
      <sheetName val="Indonesia"/>
      <sheetName val="Indonesia 2008"/>
      <sheetName val="Iraq"/>
      <sheetName val="Iraq 2008"/>
      <sheetName val="Liberia"/>
      <sheetName val="Liberia 2008"/>
      <sheetName val="Niger"/>
      <sheetName val="Niger 2008"/>
      <sheetName val="Pakistan"/>
      <sheetName val="Pakistan 2008"/>
      <sheetName val="Palestine-OPT"/>
      <sheetName val="Palestine-OPT 2008"/>
      <sheetName val="Somalia"/>
      <sheetName val="Somalia 2008"/>
      <sheetName val="Sudan"/>
      <sheetName val="Sudan 2008"/>
      <sheetName val="Uganda"/>
      <sheetName val="Uganda 2008"/>
      <sheetName val="Yemen"/>
      <sheetName val="Yemen 2008"/>
      <sheetName val="Zimbabwe"/>
      <sheetName val="Zimbabwe 2008"/>
      <sheetName val="afghan bilat"/>
      <sheetName val="bangla bilat"/>
      <sheetName val="CAR bilat"/>
      <sheetName val="Chad bilat"/>
    </sheetNames>
    <sheetDataSet>
      <sheetData sheetId="1">
        <row r="41">
          <cell r="C41">
            <v>182.14000000000004</v>
          </cell>
          <cell r="D41">
            <v>4.140509736761381</v>
          </cell>
          <cell r="E41">
            <v>45.46</v>
          </cell>
          <cell r="G41">
            <v>244.01448973676142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nada"/>
      <sheetName val="Denmark"/>
      <sheetName val="EC"/>
      <sheetName val="Germany"/>
      <sheetName val="Netherlands"/>
      <sheetName val="Spain"/>
      <sheetName val="Sweden"/>
      <sheetName val="Switzerland"/>
      <sheetName val="UK"/>
      <sheetName val="US"/>
      <sheetName val="Brazil"/>
      <sheetName val="China"/>
      <sheetName val="India"/>
      <sheetName val="Korea"/>
      <sheetName val="Kuwait"/>
      <sheetName val="Russia"/>
      <sheetName val="Saudi Arabia"/>
      <sheetName val="South Africa"/>
      <sheetName val="Turkey"/>
      <sheetName val="UAE"/>
      <sheetName val="Poland"/>
      <sheetName val="Afghanistan"/>
      <sheetName val="Bangladesh"/>
      <sheetName val="CAR"/>
      <sheetName val="Chad"/>
      <sheetName val="Colombia"/>
      <sheetName val="DRC"/>
      <sheetName val="Ethiopia"/>
      <sheetName val="Haiti"/>
      <sheetName val="Indonesia"/>
      <sheetName val="Iraq"/>
      <sheetName val="Liberia"/>
      <sheetName val="Niger"/>
      <sheetName val="Pakistan"/>
      <sheetName val="Palestine (OPT)"/>
      <sheetName val="Somalia"/>
      <sheetName val="Sudan"/>
      <sheetName val="Uganda"/>
      <sheetName val="Yemen"/>
      <sheetName val="Zimbabwe"/>
    </sheetNames>
    <sheetDataSet>
      <sheetData sheetId="24">
        <row r="20">
          <cell r="D20">
            <v>53.25643456</v>
          </cell>
          <cell r="E20">
            <v>51.96330039</v>
          </cell>
          <cell r="F20">
            <v>89.69894624</v>
          </cell>
          <cell r="G20">
            <v>133.62851217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ha-all-current"/>
      <sheetName val="gha-all-constant08"/>
      <sheetName val="METHOD NOTE"/>
      <sheetName val="ALL BILAT current"/>
      <sheetName val="ALL BILAT constant08"/>
      <sheetName val="UNHCR ha current"/>
      <sheetName val="UNHCR ha constant08"/>
      <sheetName val="UNRWA ha curent"/>
      <sheetName val="UNRWA ha constant08"/>
      <sheetName val="WFP ha constant08"/>
      <sheetName val="WFP ha current"/>
      <sheetName val="unhcr08"/>
      <sheetName val="unhcr current"/>
      <sheetName val="unrwa current"/>
      <sheetName val="unrwa08"/>
      <sheetName val="wfp08-adj"/>
      <sheetName val="wfpcurr-adj"/>
      <sheetName val="wfp08"/>
      <sheetName val="wfp current"/>
      <sheetName val="WFP HA calc"/>
      <sheetName val="CERF"/>
    </sheetNames>
    <sheetDataSet>
      <sheetData sheetId="11">
        <row r="41">
          <cell r="M41">
            <v>0.02</v>
          </cell>
          <cell r="O41">
            <v>1.51</v>
          </cell>
          <cell r="P41">
            <v>0.98</v>
          </cell>
        </row>
      </sheetData>
      <sheetData sheetId="15">
        <row r="41">
          <cell r="M41">
            <v>12.898885011944104</v>
          </cell>
          <cell r="N41">
            <v>3.1357167813203026</v>
          </cell>
          <cell r="O41">
            <v>4.209925277926669</v>
          </cell>
          <cell r="P41">
            <v>3.1605097367613806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Coords=%5bTIME%5d.%5b2005%5d&amp;ShowOnWeb=true&amp;Lang=en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Coords=%5bTIME%5d.%5b2005%5d&amp;ShowOnWeb=true&amp;Lang=en" TargetMode="Externa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4"/>
  <sheetViews>
    <sheetView tabSelected="1" zoomScalePageLayoutView="0" workbookViewId="0" topLeftCell="A1">
      <selection activeCell="I52" sqref="I52"/>
    </sheetView>
  </sheetViews>
  <sheetFormatPr defaultColWidth="9.140625" defaultRowHeight="15"/>
  <cols>
    <col min="2" max="2" width="21.421875" style="0" customWidth="1"/>
    <col min="5" max="5" width="14.421875" style="0" customWidth="1"/>
    <col min="6" max="6" width="14.00390625" style="0" customWidth="1"/>
    <col min="7" max="7" width="13.57421875" style="0" customWidth="1"/>
    <col min="8" max="9" width="13.140625" style="0" customWidth="1"/>
  </cols>
  <sheetData>
    <row r="2" spans="2:12" ht="15.75" thickBot="1">
      <c r="B2" s="170" t="s">
        <v>136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2:12" ht="15.75" thickBot="1">
      <c r="B3" s="74" t="s">
        <v>100</v>
      </c>
      <c r="C3" s="75">
        <v>1999</v>
      </c>
      <c r="D3" s="75">
        <v>2000</v>
      </c>
      <c r="E3" s="76">
        <v>2001</v>
      </c>
      <c r="F3" s="76">
        <v>2002</v>
      </c>
      <c r="G3" s="76">
        <v>2003</v>
      </c>
      <c r="H3" s="76">
        <v>2004</v>
      </c>
      <c r="I3" s="76">
        <v>2005</v>
      </c>
      <c r="J3" s="76">
        <v>2006</v>
      </c>
      <c r="K3" s="76">
        <v>2007</v>
      </c>
      <c r="L3" s="77">
        <v>2008</v>
      </c>
    </row>
    <row r="4" spans="2:12" ht="15">
      <c r="B4" s="172">
        <v>1</v>
      </c>
      <c r="C4" s="78" t="s">
        <v>121</v>
      </c>
      <c r="D4" s="78" t="s">
        <v>124</v>
      </c>
      <c r="E4" s="78" t="s">
        <v>124</v>
      </c>
      <c r="F4" s="78" t="s">
        <v>121</v>
      </c>
      <c r="G4" s="78" t="s">
        <v>126</v>
      </c>
      <c r="H4" s="78" t="s">
        <v>128</v>
      </c>
      <c r="I4" s="78" t="s">
        <v>128</v>
      </c>
      <c r="J4" s="78" t="s">
        <v>124</v>
      </c>
      <c r="K4" s="78" t="s">
        <v>124</v>
      </c>
      <c r="L4" s="79" t="s">
        <v>124</v>
      </c>
    </row>
    <row r="5" spans="2:12" s="60" customFormat="1" ht="15">
      <c r="B5" s="173"/>
      <c r="C5" s="31">
        <v>1.3</v>
      </c>
      <c r="D5" s="31">
        <v>2.8</v>
      </c>
      <c r="E5" s="31">
        <v>4.1</v>
      </c>
      <c r="F5" s="31">
        <v>1.1</v>
      </c>
      <c r="G5" s="31">
        <v>2.5</v>
      </c>
      <c r="H5" s="31">
        <v>41.7</v>
      </c>
      <c r="I5" s="31">
        <v>57.2</v>
      </c>
      <c r="J5" s="31">
        <v>30.3</v>
      </c>
      <c r="K5" s="31">
        <v>53.3</v>
      </c>
      <c r="L5" s="80">
        <v>75.1</v>
      </c>
    </row>
    <row r="6" spans="2:12" ht="15">
      <c r="B6" s="173">
        <v>2</v>
      </c>
      <c r="C6" s="31" t="s">
        <v>122</v>
      </c>
      <c r="D6" s="31" t="s">
        <v>125</v>
      </c>
      <c r="E6" s="31" t="s">
        <v>121</v>
      </c>
      <c r="F6" s="31" t="s">
        <v>128</v>
      </c>
      <c r="G6" s="31" t="s">
        <v>121</v>
      </c>
      <c r="H6" s="31" t="s">
        <v>123</v>
      </c>
      <c r="I6" s="31" t="s">
        <v>121</v>
      </c>
      <c r="J6" s="31" t="s">
        <v>121</v>
      </c>
      <c r="K6" s="31" t="s">
        <v>121</v>
      </c>
      <c r="L6" s="80" t="s">
        <v>121</v>
      </c>
    </row>
    <row r="7" spans="2:12" s="60" customFormat="1" ht="15">
      <c r="B7" s="173"/>
      <c r="C7" s="31">
        <v>0.8</v>
      </c>
      <c r="D7" s="31">
        <v>0.9</v>
      </c>
      <c r="E7" s="31">
        <v>1.9</v>
      </c>
      <c r="F7" s="31">
        <v>0.7</v>
      </c>
      <c r="G7" s="103">
        <v>2</v>
      </c>
      <c r="H7" s="31">
        <v>18.4</v>
      </c>
      <c r="I7" s="31">
        <v>31.2</v>
      </c>
      <c r="J7" s="103">
        <v>21</v>
      </c>
      <c r="K7" s="31">
        <v>35.2</v>
      </c>
      <c r="L7" s="80">
        <v>45.5</v>
      </c>
    </row>
    <row r="8" spans="2:12" ht="15">
      <c r="B8" s="173">
        <v>3</v>
      </c>
      <c r="C8" s="31" t="s">
        <v>123</v>
      </c>
      <c r="D8" s="31" t="s">
        <v>126</v>
      </c>
      <c r="E8" s="31" t="s">
        <v>127</v>
      </c>
      <c r="F8" s="31" t="s">
        <v>122</v>
      </c>
      <c r="G8" s="31" t="s">
        <v>123</v>
      </c>
      <c r="H8" s="31" t="s">
        <v>126</v>
      </c>
      <c r="I8" s="31" t="s">
        <v>123</v>
      </c>
      <c r="J8" s="31" t="s">
        <v>123</v>
      </c>
      <c r="K8" s="31" t="s">
        <v>123</v>
      </c>
      <c r="L8" s="80" t="s">
        <v>129</v>
      </c>
    </row>
    <row r="9" spans="2:12" ht="15.75" thickBot="1">
      <c r="B9" s="174"/>
      <c r="C9" s="101">
        <v>0.7</v>
      </c>
      <c r="D9" s="101">
        <v>0.8</v>
      </c>
      <c r="E9" s="101">
        <v>0.8</v>
      </c>
      <c r="F9" s="101">
        <v>0.4</v>
      </c>
      <c r="G9" s="101">
        <v>1.5</v>
      </c>
      <c r="H9" s="101">
        <v>10.6</v>
      </c>
      <c r="I9" s="101">
        <v>16.1</v>
      </c>
      <c r="J9" s="101">
        <v>15.4</v>
      </c>
      <c r="K9" s="101">
        <v>16.8</v>
      </c>
      <c r="L9" s="102">
        <v>29.6</v>
      </c>
    </row>
    <row r="10" spans="2:11" ht="15">
      <c r="B10" s="171" t="s">
        <v>135</v>
      </c>
      <c r="C10" s="171"/>
      <c r="D10" s="171"/>
      <c r="E10" s="171"/>
      <c r="F10" s="171"/>
      <c r="G10" s="171"/>
      <c r="H10" s="171"/>
      <c r="I10" s="171"/>
      <c r="J10" s="171"/>
      <c r="K10" s="171"/>
    </row>
    <row r="13" spans="2:8" ht="15.75" thickBot="1">
      <c r="B13" s="169" t="s">
        <v>137</v>
      </c>
      <c r="C13" s="169"/>
      <c r="D13" s="169"/>
      <c r="E13" s="169"/>
      <c r="F13" s="169"/>
      <c r="G13" s="169"/>
      <c r="H13" s="169"/>
    </row>
    <row r="14" spans="2:7" ht="45.75" thickBot="1">
      <c r="B14" s="82"/>
      <c r="C14" s="83" t="s">
        <v>120</v>
      </c>
      <c r="D14" s="83" t="s">
        <v>102</v>
      </c>
      <c r="E14" s="83" t="s">
        <v>103</v>
      </c>
      <c r="F14" s="83" t="s">
        <v>104</v>
      </c>
      <c r="G14" s="84" t="s">
        <v>105</v>
      </c>
    </row>
    <row r="15" spans="2:7" ht="15">
      <c r="B15" s="89" t="s">
        <v>31</v>
      </c>
      <c r="C15" s="90">
        <v>74.97</v>
      </c>
      <c r="D15" s="90"/>
      <c r="E15" s="90"/>
      <c r="F15" s="90">
        <v>0.1354151592125594</v>
      </c>
      <c r="G15" s="91">
        <v>75.10541515921255</v>
      </c>
    </row>
    <row r="16" spans="2:7" ht="15">
      <c r="B16" s="92" t="s">
        <v>23</v>
      </c>
      <c r="C16" s="85">
        <v>45.46</v>
      </c>
      <c r="D16" s="86"/>
      <c r="E16" s="85"/>
      <c r="F16" s="85"/>
      <c r="G16" s="93">
        <v>45.46</v>
      </c>
    </row>
    <row r="17" spans="2:7" ht="15">
      <c r="B17" s="92" t="s">
        <v>22</v>
      </c>
      <c r="C17" s="14">
        <v>28.62</v>
      </c>
      <c r="D17" s="14">
        <v>0.8572040941049514</v>
      </c>
      <c r="E17" s="14">
        <v>0.06029989272411413</v>
      </c>
      <c r="F17" s="88">
        <v>0.02789701236453857</v>
      </c>
      <c r="G17" s="94">
        <v>29.565400999193603</v>
      </c>
    </row>
    <row r="18" spans="2:7" ht="15">
      <c r="B18" s="92" t="s">
        <v>30</v>
      </c>
      <c r="C18" s="16">
        <v>11.51</v>
      </c>
      <c r="D18" s="16">
        <v>6.918954582743756</v>
      </c>
      <c r="E18" s="16">
        <v>0.13655205295899403</v>
      </c>
      <c r="F18" s="16">
        <v>2.1731153920113107</v>
      </c>
      <c r="G18" s="95">
        <v>20.738622027714058</v>
      </c>
    </row>
    <row r="19" spans="2:7" ht="15">
      <c r="B19" s="92" t="s">
        <v>25</v>
      </c>
      <c r="C19" s="16">
        <v>9.12</v>
      </c>
      <c r="D19" s="16">
        <v>8.677864898941237</v>
      </c>
      <c r="E19" s="87">
        <v>0.021248071139008756</v>
      </c>
      <c r="F19" s="16">
        <v>0.4005580409507507</v>
      </c>
      <c r="G19" s="95">
        <v>18.219671011030997</v>
      </c>
    </row>
    <row r="20" spans="2:7" ht="15">
      <c r="B20" s="92" t="s">
        <v>29</v>
      </c>
      <c r="C20" s="16">
        <v>10.07</v>
      </c>
      <c r="D20" s="16">
        <v>1.2335949831247557</v>
      </c>
      <c r="E20" s="16">
        <v>0.8909153197508564</v>
      </c>
      <c r="F20" s="16">
        <v>1.5238105367998256</v>
      </c>
      <c r="G20" s="95">
        <v>13.718320839675437</v>
      </c>
    </row>
    <row r="21" spans="2:7" ht="15">
      <c r="B21" s="92" t="s">
        <v>27</v>
      </c>
      <c r="C21" s="16">
        <v>7.51</v>
      </c>
      <c r="D21" s="16">
        <v>1.9502344254984114</v>
      </c>
      <c r="E21" s="16">
        <v>0.7329687602633679</v>
      </c>
      <c r="F21" s="16">
        <v>1.7306057347365091</v>
      </c>
      <c r="G21" s="95">
        <v>11.923808920498288</v>
      </c>
    </row>
    <row r="22" spans="2:7" ht="15">
      <c r="B22" s="92" t="s">
        <v>28</v>
      </c>
      <c r="C22" s="16">
        <v>6.26</v>
      </c>
      <c r="D22" s="16">
        <v>3.893010114135013</v>
      </c>
      <c r="E22" s="16">
        <v>0.19087499208777148</v>
      </c>
      <c r="F22" s="16">
        <v>1.2331437391962319</v>
      </c>
      <c r="G22" s="95">
        <v>11.577028845419015</v>
      </c>
    </row>
    <row r="23" spans="2:7" ht="15">
      <c r="B23" s="92" t="s">
        <v>24</v>
      </c>
      <c r="C23" s="16">
        <v>1.63</v>
      </c>
      <c r="D23" s="16">
        <v>7.041197773458792</v>
      </c>
      <c r="E23" s="16">
        <v>0.10430989642174773</v>
      </c>
      <c r="F23" s="16">
        <v>0.06020683589692075</v>
      </c>
      <c r="G23" s="95">
        <v>8.83571450577746</v>
      </c>
    </row>
    <row r="24" spans="2:7" ht="15">
      <c r="B24" s="92" t="s">
        <v>26</v>
      </c>
      <c r="C24" s="16">
        <v>6.45</v>
      </c>
      <c r="D24" s="16">
        <v>0.6158714067842336</v>
      </c>
      <c r="E24" s="16">
        <v>0.19067557231668247</v>
      </c>
      <c r="F24" s="16">
        <v>0.9018940475318443</v>
      </c>
      <c r="G24" s="95">
        <v>8.15844102663276</v>
      </c>
    </row>
    <row r="25" spans="2:7" ht="15">
      <c r="B25" s="96" t="s">
        <v>39</v>
      </c>
      <c r="C25" s="16">
        <v>26.000000000000085</v>
      </c>
      <c r="D25" s="16">
        <v>14.272067721208849</v>
      </c>
      <c r="E25" s="16">
        <v>1.8126651790988375</v>
      </c>
      <c r="F25" s="16">
        <v>4.087333501299511</v>
      </c>
      <c r="G25" s="95">
        <v>46.17206640160728</v>
      </c>
    </row>
    <row r="26" spans="2:7" ht="15.75" thickBot="1">
      <c r="B26" s="97" t="s">
        <v>13</v>
      </c>
      <c r="C26" s="98">
        <v>227.60000000000005</v>
      </c>
      <c r="D26" s="99"/>
      <c r="E26" s="99">
        <v>4.140509736761381</v>
      </c>
      <c r="F26" s="99">
        <v>12.27398</v>
      </c>
      <c r="G26" s="100">
        <v>244.01448973676142</v>
      </c>
    </row>
    <row r="27" spans="2:11" ht="15">
      <c r="B27" s="171" t="s">
        <v>135</v>
      </c>
      <c r="C27" s="171"/>
      <c r="D27" s="171"/>
      <c r="E27" s="171"/>
      <c r="F27" s="171"/>
      <c r="G27" s="171"/>
      <c r="H27" s="171"/>
      <c r="I27" s="171"/>
      <c r="J27" s="171"/>
      <c r="K27" s="171"/>
    </row>
    <row r="30" spans="2:7" ht="15.75" thickBot="1">
      <c r="B30" s="58" t="s">
        <v>138</v>
      </c>
      <c r="C30" s="58"/>
      <c r="D30" s="58"/>
      <c r="E30" s="58"/>
      <c r="F30" s="58"/>
      <c r="G30" s="59"/>
    </row>
    <row r="31" spans="2:7" ht="15.75" thickBot="1">
      <c r="B31" s="117">
        <v>2008</v>
      </c>
      <c r="C31" s="118" t="s">
        <v>32</v>
      </c>
      <c r="D31" s="60"/>
      <c r="E31" s="60"/>
      <c r="F31" s="60"/>
      <c r="G31" s="60"/>
    </row>
    <row r="32" spans="2:7" ht="15">
      <c r="B32" s="33" t="s">
        <v>56</v>
      </c>
      <c r="C32" s="34">
        <v>73.0568915276394</v>
      </c>
      <c r="D32" s="60"/>
      <c r="E32" s="60"/>
      <c r="F32" s="60"/>
      <c r="G32" s="60"/>
    </row>
    <row r="33" spans="2:7" ht="15">
      <c r="B33" s="119" t="s">
        <v>58</v>
      </c>
      <c r="C33" s="34">
        <v>28.6214135294966</v>
      </c>
      <c r="D33" s="60"/>
      <c r="E33" s="60"/>
      <c r="F33" s="60"/>
      <c r="G33" s="60"/>
    </row>
    <row r="34" spans="2:7" ht="15">
      <c r="B34" s="33" t="s">
        <v>59</v>
      </c>
      <c r="C34" s="34">
        <v>18.51933201888152</v>
      </c>
      <c r="D34" s="60"/>
      <c r="E34" s="60"/>
      <c r="F34" s="60"/>
      <c r="G34" s="60"/>
    </row>
    <row r="35" spans="2:7" ht="15">
      <c r="B35" s="33" t="s">
        <v>61</v>
      </c>
      <c r="C35" s="34">
        <v>7.9341941964236415</v>
      </c>
      <c r="D35" s="60"/>
      <c r="E35" s="60"/>
      <c r="F35" s="60"/>
      <c r="G35" s="60"/>
    </row>
    <row r="36" spans="2:7" ht="15">
      <c r="B36" s="33" t="s">
        <v>63</v>
      </c>
      <c r="C36" s="34">
        <v>2.0171352543639562</v>
      </c>
      <c r="D36" s="60"/>
      <c r="E36" s="60"/>
      <c r="F36" s="60"/>
      <c r="G36" s="60"/>
    </row>
    <row r="37" spans="2:7" ht="15">
      <c r="B37" s="33" t="s">
        <v>65</v>
      </c>
      <c r="C37" s="34">
        <v>1.8786216219026217</v>
      </c>
      <c r="D37" s="60"/>
      <c r="E37" s="60"/>
      <c r="F37" s="60"/>
      <c r="G37" s="60"/>
    </row>
    <row r="38" spans="2:7" ht="15">
      <c r="B38" s="33" t="s">
        <v>66</v>
      </c>
      <c r="C38" s="34">
        <v>1.842547369999989</v>
      </c>
      <c r="D38" s="60"/>
      <c r="E38" s="60"/>
      <c r="F38" s="60"/>
      <c r="G38" s="60"/>
    </row>
    <row r="39" spans="2:7" ht="15">
      <c r="B39" s="33" t="s">
        <v>67</v>
      </c>
      <c r="C39" s="34">
        <v>1.566538918728899</v>
      </c>
      <c r="D39" s="60"/>
      <c r="E39" s="60"/>
      <c r="F39" s="60"/>
      <c r="G39" s="60"/>
    </row>
    <row r="40" spans="2:7" ht="15">
      <c r="B40" s="33" t="s">
        <v>68</v>
      </c>
      <c r="C40" s="34">
        <v>1.55064598709522</v>
      </c>
      <c r="D40" s="60"/>
      <c r="E40" s="60"/>
      <c r="F40" s="60"/>
      <c r="G40" s="60"/>
    </row>
    <row r="41" spans="2:7" ht="15.75" thickBot="1">
      <c r="B41" s="35" t="s">
        <v>69</v>
      </c>
      <c r="C41" s="36">
        <v>1.44237703735756</v>
      </c>
      <c r="D41" s="60"/>
      <c r="E41" s="60"/>
      <c r="F41" s="60"/>
      <c r="G41" s="60"/>
    </row>
    <row r="42" spans="2:11" ht="15">
      <c r="B42" s="120" t="s">
        <v>139</v>
      </c>
      <c r="C42" s="120"/>
      <c r="D42" s="120"/>
      <c r="E42" s="120"/>
      <c r="F42" s="120"/>
      <c r="G42" s="121"/>
      <c r="H42" s="121"/>
      <c r="I42" s="121"/>
      <c r="J42" s="121"/>
      <c r="K42" s="121"/>
    </row>
    <row r="45" spans="2:8" ht="15.75" thickBot="1">
      <c r="B45" s="167" t="s">
        <v>140</v>
      </c>
      <c r="C45" s="167"/>
      <c r="D45" s="167"/>
      <c r="E45" s="167"/>
      <c r="F45" s="167"/>
      <c r="G45" s="167"/>
      <c r="H45" s="167"/>
    </row>
    <row r="46" spans="2:8" ht="51.75" thickBot="1">
      <c r="B46" s="68" t="s">
        <v>134</v>
      </c>
      <c r="C46" s="150" t="s">
        <v>131</v>
      </c>
      <c r="D46" s="150" t="s">
        <v>132</v>
      </c>
      <c r="E46" s="151" t="s">
        <v>118</v>
      </c>
      <c r="F46" s="152" t="s">
        <v>133</v>
      </c>
      <c r="G46" s="60"/>
      <c r="H46" s="60"/>
    </row>
    <row r="47" spans="2:8" ht="15">
      <c r="B47" s="153" t="s">
        <v>40</v>
      </c>
      <c r="C47" s="154">
        <v>165.478646</v>
      </c>
      <c r="D47" s="154">
        <v>145.431233</v>
      </c>
      <c r="E47" s="155">
        <f aca="true" t="shared" si="0" ref="E47:E53">D47/C47</f>
        <v>0.8788519637754347</v>
      </c>
      <c r="F47" s="156">
        <v>45.258887</v>
      </c>
      <c r="G47" s="60"/>
      <c r="H47" s="60"/>
    </row>
    <row r="48" spans="2:8" ht="15">
      <c r="B48" s="108" t="s">
        <v>41</v>
      </c>
      <c r="C48" s="157">
        <v>227.333619</v>
      </c>
      <c r="D48" s="157">
        <v>138.657911</v>
      </c>
      <c r="E48" s="158">
        <f t="shared" si="0"/>
        <v>0.6099313933853312</v>
      </c>
      <c r="F48" s="159">
        <v>32.599454</v>
      </c>
      <c r="G48" s="60"/>
      <c r="H48" s="60"/>
    </row>
    <row r="49" spans="2:8" ht="15">
      <c r="B49" s="108" t="s">
        <v>42</v>
      </c>
      <c r="C49" s="157">
        <v>193.368356</v>
      </c>
      <c r="D49" s="157">
        <v>155.575153</v>
      </c>
      <c r="E49" s="158">
        <f t="shared" si="0"/>
        <v>0.8045533210201156</v>
      </c>
      <c r="F49" s="159">
        <v>31.792048</v>
      </c>
      <c r="G49" s="60"/>
      <c r="H49" s="60"/>
    </row>
    <row r="50" spans="2:8" ht="15">
      <c r="B50" s="108" t="s">
        <v>43</v>
      </c>
      <c r="C50" s="157">
        <v>277.415892</v>
      </c>
      <c r="D50" s="157">
        <v>277.378956</v>
      </c>
      <c r="E50" s="158">
        <f t="shared" si="0"/>
        <v>0.9998668569427163</v>
      </c>
      <c r="F50" s="159">
        <v>38.453155</v>
      </c>
      <c r="G50" s="60"/>
      <c r="H50" s="60"/>
    </row>
    <row r="51" spans="2:8" ht="15">
      <c r="B51" s="108" t="s">
        <v>44</v>
      </c>
      <c r="C51" s="157">
        <v>317.920558</v>
      </c>
      <c r="D51" s="157">
        <v>257.57756</v>
      </c>
      <c r="E51" s="158">
        <f t="shared" si="0"/>
        <v>0.8101947279546483</v>
      </c>
      <c r="F51" s="159">
        <v>48.055651</v>
      </c>
      <c r="G51" s="60"/>
      <c r="H51" s="60"/>
    </row>
    <row r="52" spans="2:8" ht="15">
      <c r="B52" s="108" t="s">
        <v>45</v>
      </c>
      <c r="C52" s="157">
        <v>400.558371</v>
      </c>
      <c r="D52" s="157">
        <v>364.416048</v>
      </c>
      <c r="E52" s="158">
        <f t="shared" si="0"/>
        <v>0.9097701468333562</v>
      </c>
      <c r="F52" s="159">
        <v>58.974103</v>
      </c>
      <c r="G52" s="60"/>
      <c r="H52" s="60"/>
    </row>
    <row r="53" spans="2:8" ht="15.75" thickBot="1">
      <c r="B53" s="81" t="s">
        <v>46</v>
      </c>
      <c r="C53" s="160">
        <v>458.533985</v>
      </c>
      <c r="D53" s="160">
        <v>178.072027</v>
      </c>
      <c r="E53" s="161">
        <f t="shared" si="0"/>
        <v>0.3883507718626352</v>
      </c>
      <c r="F53" s="162">
        <v>232.221326</v>
      </c>
      <c r="G53" s="60"/>
      <c r="H53" s="60"/>
    </row>
    <row r="54" spans="2:5" ht="15">
      <c r="B54" s="168" t="s">
        <v>141</v>
      </c>
      <c r="C54" s="168"/>
      <c r="D54" s="168"/>
      <c r="E54" s="168"/>
    </row>
  </sheetData>
  <sheetProtection/>
  <mergeCells count="9">
    <mergeCell ref="B45:H45"/>
    <mergeCell ref="B54:E54"/>
    <mergeCell ref="B13:H13"/>
    <mergeCell ref="B2:L2"/>
    <mergeCell ref="B10:K10"/>
    <mergeCell ref="B27:K27"/>
    <mergeCell ref="B4:B5"/>
    <mergeCell ref="B6:B7"/>
    <mergeCell ref="B8:B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10" sqref="B10"/>
    </sheetView>
  </sheetViews>
  <sheetFormatPr defaultColWidth="12.8515625" defaultRowHeight="15"/>
  <cols>
    <col min="1" max="1" width="16.421875" style="0" customWidth="1"/>
    <col min="2" max="4" width="9.140625" style="0" customWidth="1"/>
    <col min="5" max="8" width="12.8515625" style="0" customWidth="1"/>
    <col min="9" max="9" width="21.28125" style="0" customWidth="1"/>
  </cols>
  <sheetData>
    <row r="1" spans="1:8" ht="15.75" thickBot="1">
      <c r="A1" s="128"/>
      <c r="B1" s="146" t="s">
        <v>16</v>
      </c>
      <c r="C1" s="146" t="s">
        <v>17</v>
      </c>
      <c r="D1" s="147">
        <v>2009</v>
      </c>
      <c r="E1" s="41"/>
      <c r="F1" s="41"/>
      <c r="G1" s="41"/>
      <c r="H1" s="39"/>
    </row>
    <row r="2" spans="1:4" ht="36" customHeight="1" thickBot="1">
      <c r="A2" s="145" t="s">
        <v>48</v>
      </c>
      <c r="B2" s="148">
        <v>60.81</v>
      </c>
      <c r="C2" s="148">
        <v>422.62</v>
      </c>
      <c r="D2" s="149">
        <v>536.61</v>
      </c>
    </row>
    <row r="6" spans="4:8" ht="15">
      <c r="D6" s="180" t="s">
        <v>153</v>
      </c>
      <c r="E6" s="180"/>
      <c r="F6" s="180"/>
      <c r="G6" s="180"/>
      <c r="H6" s="180"/>
    </row>
    <row r="21" spans="4:10" ht="15">
      <c r="D21" s="184" t="s">
        <v>154</v>
      </c>
      <c r="E21" s="184"/>
      <c r="F21" s="184"/>
      <c r="G21" s="184"/>
      <c r="H21" s="184"/>
      <c r="I21" s="184"/>
      <c r="J21" s="184"/>
    </row>
  </sheetData>
  <sheetProtection/>
  <mergeCells count="2">
    <mergeCell ref="D6:H6"/>
    <mergeCell ref="D21:J2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9">
      <selection activeCell="G24" sqref="G24"/>
    </sheetView>
  </sheetViews>
  <sheetFormatPr defaultColWidth="9.140625" defaultRowHeight="15"/>
  <cols>
    <col min="1" max="1" width="21.140625" style="0" customWidth="1"/>
    <col min="2" max="2" width="11.57421875" style="0" customWidth="1"/>
    <col min="3" max="3" width="13.140625" style="0" customWidth="1"/>
    <col min="4" max="4" width="10.57421875" style="0" customWidth="1"/>
    <col min="5" max="5" width="10.8515625" style="0" customWidth="1"/>
    <col min="6" max="6" width="11.00390625" style="0" customWidth="1"/>
  </cols>
  <sheetData>
    <row r="1" spans="1:17" ht="15.75" thickBot="1">
      <c r="A1" s="68"/>
      <c r="B1" s="69" t="s">
        <v>0</v>
      </c>
      <c r="C1" s="69" t="s">
        <v>1</v>
      </c>
      <c r="D1" s="69" t="s">
        <v>2</v>
      </c>
      <c r="E1" s="69" t="s">
        <v>3</v>
      </c>
      <c r="F1" s="69" t="s">
        <v>4</v>
      </c>
      <c r="G1" s="69" t="s">
        <v>5</v>
      </c>
      <c r="H1" s="69" t="s">
        <v>6</v>
      </c>
      <c r="I1" s="69" t="s">
        <v>7</v>
      </c>
      <c r="J1" s="69" t="s">
        <v>8</v>
      </c>
      <c r="K1" s="69" t="s">
        <v>9</v>
      </c>
      <c r="L1" s="70" t="s">
        <v>10</v>
      </c>
      <c r="M1" s="69">
        <v>2006</v>
      </c>
      <c r="N1" s="69">
        <v>2007</v>
      </c>
      <c r="O1" s="69">
        <v>2008</v>
      </c>
      <c r="P1" s="72">
        <v>2009</v>
      </c>
      <c r="Q1" s="73">
        <v>2010</v>
      </c>
    </row>
    <row r="2" spans="2:17" ht="15">
      <c r="B2" s="4">
        <v>8.285870521568052</v>
      </c>
      <c r="C2" s="4">
        <v>8.367919415498022</v>
      </c>
      <c r="D2" s="4">
        <v>14.542369143944333</v>
      </c>
      <c r="E2" s="4">
        <v>7.753089090221189</v>
      </c>
      <c r="F2" s="4">
        <v>6.139206277295391</v>
      </c>
      <c r="G2" s="4">
        <v>8.511753923684637</v>
      </c>
      <c r="H2" s="4">
        <v>10.289692389890444</v>
      </c>
      <c r="I2" s="4">
        <v>4.132386795261144</v>
      </c>
      <c r="J2" s="4">
        <v>11.481380163161743</v>
      </c>
      <c r="K2" s="4">
        <v>98.91829227783305</v>
      </c>
      <c r="L2" s="4">
        <v>124.7088850119441</v>
      </c>
      <c r="M2" s="4">
        <v>109.1767817813203</v>
      </c>
      <c r="N2" s="4">
        <v>186.9898172779267</v>
      </c>
      <c r="O2" s="4">
        <v>244.3244897367614</v>
      </c>
      <c r="P2" s="71">
        <v>361.1484570000001</v>
      </c>
      <c r="Q2" s="71">
        <v>263.303078</v>
      </c>
    </row>
    <row r="4" spans="3:7" ht="15">
      <c r="C4" s="177" t="s">
        <v>142</v>
      </c>
      <c r="D4" s="178"/>
      <c r="E4" s="178"/>
      <c r="F4" s="178"/>
      <c r="G4" s="178"/>
    </row>
    <row r="19" spans="3:12" ht="15">
      <c r="C19" s="175" t="s">
        <v>143</v>
      </c>
      <c r="D19" s="175"/>
      <c r="E19" s="175"/>
      <c r="F19" s="175"/>
      <c r="G19" s="175"/>
      <c r="H19" s="175"/>
      <c r="I19" s="175"/>
      <c r="J19" s="175"/>
      <c r="K19" s="175"/>
      <c r="L19" s="176"/>
    </row>
    <row r="23" ht="15.75" thickBot="1"/>
    <row r="24" spans="1:4" ht="51">
      <c r="A24" s="64" t="s">
        <v>19</v>
      </c>
      <c r="B24" s="64" t="s">
        <v>144</v>
      </c>
      <c r="C24" s="64" t="s">
        <v>20</v>
      </c>
      <c r="D24" s="65" t="s">
        <v>145</v>
      </c>
    </row>
    <row r="25" spans="1:4" ht="15.75" thickBot="1">
      <c r="A25" s="66" t="s">
        <v>32</v>
      </c>
      <c r="B25" s="66" t="s">
        <v>32</v>
      </c>
      <c r="C25" s="66" t="s">
        <v>21</v>
      </c>
      <c r="D25" s="67" t="s">
        <v>21</v>
      </c>
    </row>
    <row r="26" spans="1:4" ht="15">
      <c r="A26" s="43">
        <v>244.324489736761</v>
      </c>
      <c r="B26" s="43">
        <v>415.05</v>
      </c>
      <c r="C26" s="43">
        <v>22.036229389826417</v>
      </c>
      <c r="D26" s="43">
        <v>37.43438497754208</v>
      </c>
    </row>
  </sheetData>
  <sheetProtection/>
  <mergeCells count="2">
    <mergeCell ref="C19:L19"/>
    <mergeCell ref="C4:G4"/>
  </mergeCells>
  <hyperlinks>
    <hyperlink ref="L1" r:id="rId1" tooltip="Click once to display linked information. Click and hold to select this cell." display="http://stats.oecd.org/OECDStat_Metadata/ShowMetadata.ashx?Dataset=TABLE2A&amp;Coords=[TIME].[2005]&amp;ShowOnWeb=true&amp;Lang=en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23.421875" style="0" customWidth="1"/>
    <col min="2" max="2" width="10.8515625" style="0" customWidth="1"/>
    <col min="3" max="3" width="11.140625" style="0" customWidth="1"/>
    <col min="4" max="4" width="12.57421875" style="0" customWidth="1"/>
    <col min="5" max="5" width="19.7109375" style="0" customWidth="1"/>
    <col min="6" max="6" width="20.140625" style="0" customWidth="1"/>
    <col min="7" max="7" width="20.57421875" style="0" customWidth="1"/>
  </cols>
  <sheetData>
    <row r="1" spans="1:11" ht="15">
      <c r="A1" s="170" t="s">
        <v>110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27" ht="30">
      <c r="A2" s="22" t="s">
        <v>100</v>
      </c>
      <c r="B2" s="44">
        <v>1999</v>
      </c>
      <c r="C2" s="44">
        <v>2000</v>
      </c>
      <c r="D2" s="45">
        <v>2001</v>
      </c>
      <c r="E2" s="45">
        <v>2002</v>
      </c>
      <c r="F2" s="45">
        <v>2003</v>
      </c>
      <c r="G2" s="45">
        <v>2004</v>
      </c>
      <c r="H2" s="45">
        <v>2005</v>
      </c>
      <c r="I2" s="45">
        <v>2006</v>
      </c>
      <c r="J2" s="45">
        <v>2007</v>
      </c>
      <c r="K2" s="45">
        <v>2008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30">
      <c r="A3" s="46">
        <v>1</v>
      </c>
      <c r="B3" s="31" t="s">
        <v>87</v>
      </c>
      <c r="C3" s="31" t="s">
        <v>70</v>
      </c>
      <c r="D3" s="31" t="s">
        <v>71</v>
      </c>
      <c r="E3" s="31" t="s">
        <v>82</v>
      </c>
      <c r="F3" s="31" t="s">
        <v>78</v>
      </c>
      <c r="G3" s="31" t="s">
        <v>73</v>
      </c>
      <c r="H3" s="31" t="s">
        <v>74</v>
      </c>
      <c r="I3" s="31" t="s">
        <v>75</v>
      </c>
      <c r="J3" s="31" t="s">
        <v>76</v>
      </c>
      <c r="K3" s="31" t="s">
        <v>77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30">
      <c r="A4" s="46">
        <v>2</v>
      </c>
      <c r="B4" s="31" t="s">
        <v>88</v>
      </c>
      <c r="C4" s="31" t="s">
        <v>86</v>
      </c>
      <c r="D4" s="31" t="s">
        <v>83</v>
      </c>
      <c r="E4" s="31" t="s">
        <v>72</v>
      </c>
      <c r="F4" s="31" t="s">
        <v>79</v>
      </c>
      <c r="G4" s="31" t="s">
        <v>99</v>
      </c>
      <c r="H4" s="31" t="s">
        <v>98</v>
      </c>
      <c r="I4" s="31" t="s">
        <v>97</v>
      </c>
      <c r="J4" s="31" t="s">
        <v>96</v>
      </c>
      <c r="K4" s="31" t="s">
        <v>95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45">
      <c r="A5" s="46">
        <v>3</v>
      </c>
      <c r="B5" s="31" t="s">
        <v>89</v>
      </c>
      <c r="C5" s="31" t="s">
        <v>85</v>
      </c>
      <c r="D5" s="31" t="s">
        <v>84</v>
      </c>
      <c r="E5" s="31" t="s">
        <v>81</v>
      </c>
      <c r="F5" s="31" t="s">
        <v>80</v>
      </c>
      <c r="G5" s="31" t="s">
        <v>90</v>
      </c>
      <c r="H5" s="31" t="s">
        <v>91</v>
      </c>
      <c r="I5" s="31" t="s">
        <v>92</v>
      </c>
      <c r="J5" s="31" t="s">
        <v>93</v>
      </c>
      <c r="K5" s="31" t="s">
        <v>94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8:27" ht="15"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8:27" ht="15"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8:27" ht="15">
      <c r="H8" s="1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8:27" ht="15"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">
      <c r="A10" s="169" t="s">
        <v>109</v>
      </c>
      <c r="B10" s="169"/>
      <c r="C10" s="169"/>
      <c r="D10" s="169"/>
      <c r="E10" s="169"/>
      <c r="F10" s="169"/>
      <c r="G10" s="169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45">
      <c r="A11" s="47"/>
      <c r="B11" s="47"/>
      <c r="C11" s="48" t="s">
        <v>101</v>
      </c>
      <c r="D11" s="48" t="s">
        <v>102</v>
      </c>
      <c r="E11" s="48" t="s">
        <v>103</v>
      </c>
      <c r="F11" s="48" t="s">
        <v>104</v>
      </c>
      <c r="G11" s="48" t="s">
        <v>105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">
      <c r="A12" s="1" t="s">
        <v>31</v>
      </c>
      <c r="B12" s="9" t="s">
        <v>18</v>
      </c>
      <c r="C12" s="10">
        <v>74.97</v>
      </c>
      <c r="D12" s="11">
        <v>0</v>
      </c>
      <c r="E12" s="10">
        <v>0</v>
      </c>
      <c r="F12" s="10">
        <v>0.1354151592125594</v>
      </c>
      <c r="G12" s="10">
        <v>75.10541515921255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7" ht="15">
      <c r="A13" s="1" t="s">
        <v>23</v>
      </c>
      <c r="B13" s="13" t="s">
        <v>18</v>
      </c>
      <c r="C13" s="24">
        <v>45.46</v>
      </c>
      <c r="D13" s="25"/>
      <c r="E13" s="24">
        <v>0</v>
      </c>
      <c r="F13" s="24"/>
      <c r="G13" s="24">
        <v>45.46</v>
      </c>
    </row>
    <row r="14" spans="1:7" ht="15">
      <c r="A14" s="1" t="s">
        <v>22</v>
      </c>
      <c r="B14" s="3"/>
      <c r="C14" s="14">
        <v>28.62</v>
      </c>
      <c r="D14" s="15">
        <v>0.8572040941049514</v>
      </c>
      <c r="E14" s="14">
        <v>0.06029989272411413</v>
      </c>
      <c r="F14" s="14">
        <v>0.02789701236453857</v>
      </c>
      <c r="G14" s="14">
        <v>29.565400999193603</v>
      </c>
    </row>
    <row r="15" spans="1:7" ht="15">
      <c r="A15" s="1" t="s">
        <v>30</v>
      </c>
      <c r="B15" s="3"/>
      <c r="C15" s="16">
        <v>11.51</v>
      </c>
      <c r="D15" s="17">
        <v>6.918954582743756</v>
      </c>
      <c r="E15" s="16">
        <v>0.13655205295899403</v>
      </c>
      <c r="F15" s="16">
        <v>2.1731153920113107</v>
      </c>
      <c r="G15" s="16">
        <v>20.738622027714058</v>
      </c>
    </row>
    <row r="16" spans="1:7" ht="15">
      <c r="A16" s="1" t="s">
        <v>25</v>
      </c>
      <c r="B16" s="3"/>
      <c r="C16" s="16">
        <v>9.12</v>
      </c>
      <c r="D16" s="17">
        <v>8.677864898941237</v>
      </c>
      <c r="E16" s="16">
        <v>0.021248071139008756</v>
      </c>
      <c r="F16" s="16">
        <v>0.4005580409507507</v>
      </c>
      <c r="G16" s="16">
        <v>18.219671011030997</v>
      </c>
    </row>
    <row r="17" spans="1:7" ht="15">
      <c r="A17" s="1" t="s">
        <v>29</v>
      </c>
      <c r="B17" s="3"/>
      <c r="C17" s="16">
        <v>10.07</v>
      </c>
      <c r="D17" s="17">
        <v>1.2335949831247557</v>
      </c>
      <c r="E17" s="16">
        <v>0.8909153197508564</v>
      </c>
      <c r="F17" s="16">
        <v>1.5238105367998256</v>
      </c>
      <c r="G17" s="16">
        <v>13.718320839675437</v>
      </c>
    </row>
    <row r="18" spans="1:7" ht="15">
      <c r="A18" s="1" t="s">
        <v>27</v>
      </c>
      <c r="B18" s="3"/>
      <c r="C18" s="16">
        <v>7.51</v>
      </c>
      <c r="D18" s="17">
        <v>1.9502344254984114</v>
      </c>
      <c r="E18" s="16">
        <v>0.7329687602633679</v>
      </c>
      <c r="F18" s="16">
        <v>1.7306057347365091</v>
      </c>
      <c r="G18" s="16">
        <v>11.923808920498288</v>
      </c>
    </row>
    <row r="19" spans="1:7" ht="15">
      <c r="A19" s="1" t="s">
        <v>28</v>
      </c>
      <c r="B19" s="3"/>
      <c r="C19" s="16">
        <v>6.26</v>
      </c>
      <c r="D19" s="17">
        <v>3.893010114135013</v>
      </c>
      <c r="E19" s="16">
        <v>0.19087499208777148</v>
      </c>
      <c r="F19" s="16">
        <v>1.2331437391962319</v>
      </c>
      <c r="G19" s="16">
        <v>11.577028845419015</v>
      </c>
    </row>
    <row r="20" spans="1:7" ht="15">
      <c r="A20" s="1" t="s">
        <v>24</v>
      </c>
      <c r="B20" s="3"/>
      <c r="C20" s="16">
        <v>1.63</v>
      </c>
      <c r="D20" s="17">
        <v>7.041197773458792</v>
      </c>
      <c r="E20" s="16">
        <v>0.10430989642174773</v>
      </c>
      <c r="F20" s="16">
        <v>0.06020683589692075</v>
      </c>
      <c r="G20" s="16">
        <v>8.83571450577746</v>
      </c>
    </row>
    <row r="21" spans="1:7" ht="15">
      <c r="A21" s="1" t="s">
        <v>26</v>
      </c>
      <c r="B21" s="3"/>
      <c r="C21" s="16">
        <v>6.45</v>
      </c>
      <c r="D21" s="17">
        <v>0.6158714067842336</v>
      </c>
      <c r="E21" s="16">
        <v>0.19067557231668247</v>
      </c>
      <c r="F21" s="16">
        <v>0.9018940475318443</v>
      </c>
      <c r="G21" s="16">
        <v>8.15844102663276</v>
      </c>
    </row>
    <row r="22" spans="1:7" ht="15">
      <c r="A22" s="3" t="s">
        <v>39</v>
      </c>
      <c r="B22" s="3"/>
      <c r="C22" s="16">
        <f>C23-SUM(C12:C21)</f>
        <v>26.000000000000085</v>
      </c>
      <c r="D22" s="17">
        <f>C13-SUM(D12:D21)</f>
        <v>14.272067721208849</v>
      </c>
      <c r="E22" s="16">
        <f>E23-SUM(E12:E21)</f>
        <v>1.8126651790988375</v>
      </c>
      <c r="F22" s="16">
        <f>F23-SUM(F12:F21)</f>
        <v>4.087333501299511</v>
      </c>
      <c r="G22" s="16">
        <f>C22+D22+E22+F22</f>
        <v>46.17206640160728</v>
      </c>
    </row>
    <row r="23" spans="1:7" ht="15">
      <c r="A23" s="19" t="s">
        <v>13</v>
      </c>
      <c r="B23" s="19"/>
      <c r="C23" s="49">
        <f>'[2]2008'!C41+'[2]2008'!E41</f>
        <v>227.60000000000005</v>
      </c>
      <c r="D23" s="20"/>
      <c r="E23" s="20">
        <f>'[2]2008'!D41</f>
        <v>4.140509736761381</v>
      </c>
      <c r="F23" s="20">
        <v>12.27398</v>
      </c>
      <c r="G23" s="20">
        <f>'[2]2008'!G41</f>
        <v>244.01448973676142</v>
      </c>
    </row>
  </sheetData>
  <sheetProtection/>
  <mergeCells count="2">
    <mergeCell ref="A10:G10"/>
    <mergeCell ref="A1:K1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21.140625" style="0" customWidth="1"/>
    <col min="2" max="2" width="11.57421875" style="0" customWidth="1"/>
    <col min="3" max="3" width="10.7109375" style="0" customWidth="1"/>
    <col min="4" max="4" width="10.57421875" style="0" customWidth="1"/>
    <col min="5" max="5" width="10.8515625" style="0" customWidth="1"/>
    <col min="6" max="6" width="11.00390625" style="0" customWidth="1"/>
  </cols>
  <sheetData>
    <row r="1" spans="1:15" ht="15.75" thickBot="1">
      <c r="A1" s="104" t="s">
        <v>47</v>
      </c>
      <c r="B1" s="105" t="s">
        <v>0</v>
      </c>
      <c r="C1" s="105" t="s">
        <v>1</v>
      </c>
      <c r="D1" s="105" t="s">
        <v>2</v>
      </c>
      <c r="E1" s="105" t="s">
        <v>3</v>
      </c>
      <c r="F1" s="105" t="s">
        <v>4</v>
      </c>
      <c r="G1" s="105" t="s">
        <v>5</v>
      </c>
      <c r="H1" s="105" t="s">
        <v>6</v>
      </c>
      <c r="I1" s="105" t="s">
        <v>7</v>
      </c>
      <c r="J1" s="105" t="s">
        <v>8</v>
      </c>
      <c r="K1" s="105" t="s">
        <v>9</v>
      </c>
      <c r="L1" s="106" t="s">
        <v>10</v>
      </c>
      <c r="M1" s="105">
        <v>2006</v>
      </c>
      <c r="N1" s="105">
        <v>2007</v>
      </c>
      <c r="O1" s="107">
        <v>2008</v>
      </c>
    </row>
    <row r="2" spans="1:16" ht="15">
      <c r="A2" s="108" t="s">
        <v>11</v>
      </c>
      <c r="B2" s="109">
        <v>8.285870521568052</v>
      </c>
      <c r="C2" s="109">
        <v>8.367919415498022</v>
      </c>
      <c r="D2" s="109">
        <v>14.542369143944333</v>
      </c>
      <c r="E2" s="109">
        <v>7.753089090221189</v>
      </c>
      <c r="F2" s="109">
        <v>6.139206277295391</v>
      </c>
      <c r="G2" s="109">
        <v>8.511753923684637</v>
      </c>
      <c r="H2" s="109">
        <v>10.289692389890444</v>
      </c>
      <c r="I2" s="109">
        <v>4.132386795261144</v>
      </c>
      <c r="J2" s="109">
        <v>11.481380163161743</v>
      </c>
      <c r="K2" s="109">
        <v>98.91829227783305</v>
      </c>
      <c r="L2" s="109">
        <v>124.7088850119441</v>
      </c>
      <c r="M2" s="109">
        <v>109.1767817813203</v>
      </c>
      <c r="N2" s="109">
        <v>186.9898172779267</v>
      </c>
      <c r="O2" s="110">
        <v>244.3244897367614</v>
      </c>
      <c r="P2" s="53"/>
    </row>
    <row r="3" spans="1:15" ht="15.75" thickBot="1">
      <c r="A3" s="81" t="s">
        <v>12</v>
      </c>
      <c r="B3" s="111">
        <v>299.28412947843196</v>
      </c>
      <c r="C3" s="111">
        <v>374.942080584502</v>
      </c>
      <c r="D3" s="111">
        <v>330.5176308560557</v>
      </c>
      <c r="E3" s="111">
        <v>239.67691090977883</v>
      </c>
      <c r="F3" s="111">
        <v>266.7307937227046</v>
      </c>
      <c r="G3" s="111">
        <v>201.47824607631537</v>
      </c>
      <c r="H3" s="111">
        <v>298.09030761010956</v>
      </c>
      <c r="I3" s="111">
        <v>353.38761320473884</v>
      </c>
      <c r="J3" s="111">
        <v>305.37861983683825</v>
      </c>
      <c r="K3" s="111">
        <v>302.78170772216697</v>
      </c>
      <c r="L3" s="111">
        <v>323.06111498805586</v>
      </c>
      <c r="M3" s="111">
        <v>222.92321821867972</v>
      </c>
      <c r="N3" s="111">
        <v>184.4301827220733</v>
      </c>
      <c r="O3" s="112">
        <v>170.72551026323862</v>
      </c>
    </row>
    <row r="4" spans="4:11" ht="15">
      <c r="D4" s="53"/>
      <c r="K4" s="37"/>
    </row>
    <row r="5" spans="3:11" ht="15">
      <c r="C5" s="180" t="s">
        <v>146</v>
      </c>
      <c r="D5" s="180"/>
      <c r="E5" s="180"/>
      <c r="F5" s="180"/>
      <c r="G5" s="180"/>
      <c r="H5" s="180"/>
      <c r="I5" s="180"/>
      <c r="J5" s="180"/>
      <c r="K5" s="180"/>
    </row>
    <row r="21" spans="3:9" ht="15">
      <c r="C21" s="175" t="s">
        <v>139</v>
      </c>
      <c r="D21" s="179"/>
      <c r="E21" s="179"/>
      <c r="F21" s="179"/>
      <c r="G21" s="179"/>
      <c r="H21" s="176"/>
      <c r="I21" s="176"/>
    </row>
  </sheetData>
  <sheetProtection/>
  <mergeCells count="2">
    <mergeCell ref="C21:I21"/>
    <mergeCell ref="C5:K5"/>
  </mergeCells>
  <hyperlinks>
    <hyperlink ref="L1" r:id="rId1" tooltip="Click once to display linked information. Click and hold to select this cell." display="http://stats.oecd.org/OECDStat_Metadata/ShowMetadata.ashx?Dataset=TABLE2A&amp;Coords=[TIME].[2005]&amp;ShowOnWeb=true&amp;Lang=en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27.57421875" style="0" customWidth="1"/>
    <col min="10" max="10" width="24.28125" style="0" bestFit="1" customWidth="1"/>
  </cols>
  <sheetData>
    <row r="1" ht="18.75">
      <c r="A1" s="56" t="s">
        <v>111</v>
      </c>
    </row>
    <row r="2" spans="10:17" ht="15">
      <c r="J2" s="181"/>
      <c r="K2" s="181"/>
      <c r="L2" s="181"/>
      <c r="M2" s="181"/>
      <c r="N2" s="181"/>
      <c r="O2" s="181"/>
      <c r="P2" s="181"/>
      <c r="Q2" s="181"/>
    </row>
    <row r="3" spans="1:17" ht="15.75" thickBot="1">
      <c r="A3" s="27" t="s">
        <v>54</v>
      </c>
      <c r="H3" s="177" t="s">
        <v>147</v>
      </c>
      <c r="I3" s="178"/>
      <c r="J3" s="178"/>
      <c r="K3" s="178"/>
      <c r="P3" s="57"/>
      <c r="Q3" s="57"/>
    </row>
    <row r="4" spans="1:5" ht="15.75" thickBot="1">
      <c r="A4" s="113"/>
      <c r="B4" s="114">
        <v>2005</v>
      </c>
      <c r="C4" s="114">
        <v>2006</v>
      </c>
      <c r="D4" s="114">
        <v>2007</v>
      </c>
      <c r="E4" s="115">
        <v>2008</v>
      </c>
    </row>
    <row r="5" spans="1:5" ht="15">
      <c r="A5" s="108" t="s">
        <v>55</v>
      </c>
      <c r="B5" s="26">
        <v>0.02169657</v>
      </c>
      <c r="C5" s="26">
        <v>20.188688</v>
      </c>
      <c r="D5" s="26">
        <v>11.4717674</v>
      </c>
      <c r="E5" s="34">
        <v>48.65876667</v>
      </c>
    </row>
    <row r="6" spans="1:5" ht="15">
      <c r="A6" s="108" t="s">
        <v>57</v>
      </c>
      <c r="B6" s="26">
        <v>10.38838651</v>
      </c>
      <c r="C6" s="26">
        <v>10.03629016</v>
      </c>
      <c r="D6" s="26">
        <v>49.39448492</v>
      </c>
      <c r="E6" s="34">
        <v>42.44184037</v>
      </c>
    </row>
    <row r="7" spans="1:5" ht="15">
      <c r="A7" s="108" t="s">
        <v>60</v>
      </c>
      <c r="B7" s="26">
        <f>'[3]Chad'!$D$20+'[4]unhcr08'!$M$41+'[4]unrwa08'!$M$41+'[4]wfp08-adj'!$M$41</f>
        <v>66.17531957194412</v>
      </c>
      <c r="C7" s="26">
        <f>'[3]Chad'!$E$20+'[4]unhcr08'!$N$41+'[4]unrwa08'!$N$41+'[4]wfp08-adj'!$N$41</f>
        <v>55.099017171320305</v>
      </c>
      <c r="D7" s="26">
        <f>'[3]Chad'!$F$20+'[4]unhcr08'!$O$41+'[4]unrwa08'!$O$41+'[4]wfp08-adj'!$O$41</f>
        <v>95.41887151792668</v>
      </c>
      <c r="E7" s="34">
        <f>'[3]Chad'!$G$20+'[4]unhcr08'!$P$41+'[4]unrwa08'!$P$41+'[4]wfp08-adj'!$P$41</f>
        <v>137.76902190676137</v>
      </c>
    </row>
    <row r="8" spans="1:5" ht="15">
      <c r="A8" s="108" t="s">
        <v>62</v>
      </c>
      <c r="B8" s="26">
        <v>0.59882525</v>
      </c>
      <c r="C8" s="26">
        <v>1.82548522</v>
      </c>
      <c r="D8" s="26">
        <v>7.54341062</v>
      </c>
      <c r="E8" s="34">
        <v>1.01218449</v>
      </c>
    </row>
    <row r="9" spans="1:5" ht="15.75" thickBot="1">
      <c r="A9" s="81" t="s">
        <v>64</v>
      </c>
      <c r="B9" s="116">
        <v>64.26569222</v>
      </c>
      <c r="C9" s="116">
        <v>11.03866909</v>
      </c>
      <c r="D9" s="116">
        <v>10.03380463</v>
      </c>
      <c r="E9" s="36">
        <v>4.87574363</v>
      </c>
    </row>
    <row r="11" spans="2:5" ht="15">
      <c r="B11" s="4"/>
      <c r="C11" s="4"/>
      <c r="D11" s="4"/>
      <c r="E11" s="4"/>
    </row>
    <row r="12" ht="15">
      <c r="E12" s="53"/>
    </row>
    <row r="19" spans="8:13" ht="15">
      <c r="H19" s="182" t="s">
        <v>139</v>
      </c>
      <c r="I19" s="183"/>
      <c r="J19" s="183"/>
      <c r="K19" s="183"/>
      <c r="L19" s="183"/>
      <c r="M19" s="176"/>
    </row>
    <row r="24" spans="1:6" ht="15.75" thickBot="1">
      <c r="A24" s="58" t="s">
        <v>112</v>
      </c>
      <c r="B24" s="58"/>
      <c r="C24" s="58"/>
      <c r="D24" s="58"/>
      <c r="E24" s="58"/>
      <c r="F24" s="59"/>
    </row>
    <row r="25" spans="1:2" ht="15.75" thickBot="1">
      <c r="A25" s="117">
        <v>2008</v>
      </c>
      <c r="B25" s="118" t="s">
        <v>32</v>
      </c>
    </row>
    <row r="26" spans="1:2" ht="15">
      <c r="A26" s="33" t="s">
        <v>56</v>
      </c>
      <c r="B26" s="34">
        <v>73.0568915276394</v>
      </c>
    </row>
    <row r="27" spans="1:2" ht="15">
      <c r="A27" s="33" t="s">
        <v>58</v>
      </c>
      <c r="B27" s="34">
        <v>28.6214135294966</v>
      </c>
    </row>
    <row r="28" spans="1:2" ht="15">
      <c r="A28" s="33" t="s">
        <v>59</v>
      </c>
      <c r="B28" s="34">
        <v>18.51933201888152</v>
      </c>
    </row>
    <row r="29" spans="1:2" ht="15">
      <c r="A29" s="33" t="s">
        <v>61</v>
      </c>
      <c r="B29" s="34">
        <v>7.9341941964236415</v>
      </c>
    </row>
    <row r="30" spans="1:2" ht="15">
      <c r="A30" s="33" t="s">
        <v>63</v>
      </c>
      <c r="B30" s="34">
        <v>2.0171352543639562</v>
      </c>
    </row>
    <row r="31" spans="1:2" ht="15">
      <c r="A31" s="33" t="s">
        <v>65</v>
      </c>
      <c r="B31" s="34">
        <v>1.8786216219026217</v>
      </c>
    </row>
    <row r="32" spans="1:2" ht="15">
      <c r="A32" s="33" t="s">
        <v>66</v>
      </c>
      <c r="B32" s="34">
        <v>1.842547369999989</v>
      </c>
    </row>
    <row r="33" spans="1:2" ht="15">
      <c r="A33" s="33" t="s">
        <v>67</v>
      </c>
      <c r="B33" s="34">
        <v>1.566538918728899</v>
      </c>
    </row>
    <row r="34" spans="1:2" ht="15">
      <c r="A34" s="33" t="s">
        <v>68</v>
      </c>
      <c r="B34" s="34">
        <v>1.55064598709522</v>
      </c>
    </row>
    <row r="35" spans="1:2" ht="15.75" thickBot="1">
      <c r="A35" s="35" t="s">
        <v>69</v>
      </c>
      <c r="B35" s="36">
        <v>1.44237703735756</v>
      </c>
    </row>
  </sheetData>
  <sheetProtection/>
  <mergeCells count="3">
    <mergeCell ref="J2:Q2"/>
    <mergeCell ref="H19:M19"/>
    <mergeCell ref="H3:K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2">
      <selection activeCell="H34" sqref="H34"/>
    </sheetView>
  </sheetViews>
  <sheetFormatPr defaultColWidth="9.140625" defaultRowHeight="15"/>
  <cols>
    <col min="1" max="1" width="39.00390625" style="0" customWidth="1"/>
    <col min="2" max="2" width="13.00390625" style="0" customWidth="1"/>
    <col min="3" max="3" width="13.140625" style="0" customWidth="1"/>
    <col min="4" max="4" width="12.28125" style="0" customWidth="1"/>
    <col min="5" max="5" width="12.140625" style="0" customWidth="1"/>
    <col min="6" max="6" width="12.28125" style="0" customWidth="1"/>
    <col min="8" max="8" width="40.28125" style="0" bestFit="1" customWidth="1"/>
  </cols>
  <sheetData>
    <row r="1" ht="18.75">
      <c r="A1" s="56" t="s">
        <v>113</v>
      </c>
    </row>
    <row r="3" ht="15.75" thickBot="1"/>
    <row r="4" spans="1:6" ht="15.75" thickBot="1">
      <c r="A4" s="128" t="s">
        <v>14</v>
      </c>
      <c r="B4" s="129">
        <v>2005</v>
      </c>
      <c r="C4" s="129">
        <v>2006</v>
      </c>
      <c r="D4" s="129">
        <v>2007</v>
      </c>
      <c r="E4" s="129">
        <v>2008</v>
      </c>
      <c r="F4" s="130">
        <v>2009</v>
      </c>
    </row>
    <row r="5" spans="1:6" ht="15">
      <c r="A5" s="123" t="s">
        <v>106</v>
      </c>
      <c r="B5" s="122">
        <v>6.639189</v>
      </c>
      <c r="C5" s="122">
        <v>11.252902</v>
      </c>
      <c r="D5" s="122">
        <v>20.859172</v>
      </c>
      <c r="E5" s="122">
        <v>19.751828</v>
      </c>
      <c r="F5" s="124">
        <v>25.763478</v>
      </c>
    </row>
    <row r="6" spans="1:6" ht="15">
      <c r="A6" s="123" t="s">
        <v>49</v>
      </c>
      <c r="B6" s="122"/>
      <c r="C6" s="122">
        <v>4.019799</v>
      </c>
      <c r="D6" s="122"/>
      <c r="E6" s="122"/>
      <c r="F6" s="124"/>
    </row>
    <row r="7" spans="1:8" ht="15">
      <c r="A7" s="123" t="s">
        <v>50</v>
      </c>
      <c r="B7" s="122">
        <v>48.92432</v>
      </c>
      <c r="C7" s="122">
        <v>58.736316</v>
      </c>
      <c r="D7" s="122">
        <v>129.686113</v>
      </c>
      <c r="E7" s="122">
        <v>119.727679</v>
      </c>
      <c r="F7" s="124">
        <v>261.630915</v>
      </c>
      <c r="H7" s="40"/>
    </row>
    <row r="8" spans="1:6" ht="15">
      <c r="A8" s="123" t="s">
        <v>51</v>
      </c>
      <c r="B8" s="122">
        <v>12.334239</v>
      </c>
      <c r="C8" s="122">
        <v>8.773659</v>
      </c>
      <c r="D8" s="122">
        <v>18.555418</v>
      </c>
      <c r="E8" s="122">
        <v>22.862716</v>
      </c>
      <c r="F8" s="124">
        <v>15.36593</v>
      </c>
    </row>
    <row r="9" spans="1:6" ht="15">
      <c r="A9" s="123" t="s">
        <v>52</v>
      </c>
      <c r="B9" s="122">
        <v>87.575308</v>
      </c>
      <c r="C9" s="122">
        <v>85.17772</v>
      </c>
      <c r="D9" s="122">
        <v>108.908133</v>
      </c>
      <c r="E9" s="122">
        <v>91.092744</v>
      </c>
      <c r="F9" s="124">
        <v>87.124038</v>
      </c>
    </row>
    <row r="10" spans="1:6" ht="15">
      <c r="A10" s="123" t="s">
        <v>107</v>
      </c>
      <c r="B10" s="122"/>
      <c r="C10" s="122"/>
      <c r="D10" s="122">
        <v>11.002401</v>
      </c>
      <c r="E10" s="122"/>
      <c r="F10" s="124"/>
    </row>
    <row r="11" spans="1:6" ht="15">
      <c r="A11" s="123" t="s">
        <v>108</v>
      </c>
      <c r="B11" s="122">
        <v>4.452575</v>
      </c>
      <c r="C11" s="122"/>
      <c r="D11" s="122"/>
      <c r="E11" s="122">
        <v>15.546548</v>
      </c>
      <c r="F11" s="124">
        <v>12.347782</v>
      </c>
    </row>
    <row r="12" spans="1:6" ht="15.75" thickBot="1">
      <c r="A12" s="125" t="s">
        <v>37</v>
      </c>
      <c r="B12" s="126">
        <v>11.33173399999998</v>
      </c>
      <c r="C12" s="126">
        <v>19.571805000000012</v>
      </c>
      <c r="D12" s="126">
        <v>26.82087400000004</v>
      </c>
      <c r="E12" s="126">
        <v>36.651695999999916</v>
      </c>
      <c r="F12" s="127">
        <v>22.745000999999853</v>
      </c>
    </row>
    <row r="13" spans="1:6" ht="15">
      <c r="A13" s="23"/>
      <c r="B13" s="26"/>
      <c r="C13" s="26"/>
      <c r="D13" s="26"/>
      <c r="E13" s="26"/>
      <c r="F13" s="26"/>
    </row>
    <row r="14" spans="1:6" ht="15">
      <c r="A14" s="23"/>
      <c r="B14" s="180" t="s">
        <v>148</v>
      </c>
      <c r="C14" s="180"/>
      <c r="D14" s="180"/>
      <c r="E14" s="26"/>
      <c r="F14" s="26"/>
    </row>
    <row r="15" ht="15">
      <c r="I15" s="53"/>
    </row>
    <row r="16" spans="1:6" ht="15">
      <c r="A16" s="23"/>
      <c r="B16" s="55"/>
      <c r="C16" s="55"/>
      <c r="D16" s="55"/>
      <c r="E16" s="55"/>
      <c r="F16" s="55"/>
    </row>
    <row r="17" spans="2:8" ht="15">
      <c r="B17" s="23"/>
      <c r="C17" s="54"/>
      <c r="D17" s="38"/>
      <c r="E17" s="38"/>
      <c r="F17" s="38"/>
      <c r="G17" s="38"/>
      <c r="H17" s="53"/>
    </row>
    <row r="32" spans="2:6" ht="15">
      <c r="B32" s="184" t="s">
        <v>141</v>
      </c>
      <c r="C32" s="184"/>
      <c r="D32" s="184"/>
      <c r="E32" s="184"/>
      <c r="F32" s="184"/>
    </row>
    <row r="33" ht="15">
      <c r="A33" s="23"/>
    </row>
    <row r="34" ht="15">
      <c r="A34" s="21"/>
    </row>
    <row r="35" ht="15">
      <c r="A35" s="21"/>
    </row>
    <row r="36" ht="15">
      <c r="A36" s="21"/>
    </row>
    <row r="37" ht="15">
      <c r="A37" s="21"/>
    </row>
    <row r="38" ht="15">
      <c r="A38" s="21"/>
    </row>
    <row r="39" ht="15">
      <c r="A39" s="21"/>
    </row>
    <row r="40" ht="15">
      <c r="A40" s="21"/>
    </row>
    <row r="41" ht="15">
      <c r="A41" s="21"/>
    </row>
    <row r="42" ht="15">
      <c r="A42" s="21"/>
    </row>
    <row r="43" ht="15">
      <c r="A43" s="21"/>
    </row>
    <row r="44" ht="15">
      <c r="A44" s="21"/>
    </row>
    <row r="45" ht="15">
      <c r="A45" s="21"/>
    </row>
    <row r="46" ht="15">
      <c r="A46" s="21"/>
    </row>
    <row r="48" ht="15">
      <c r="A48" s="27"/>
    </row>
  </sheetData>
  <sheetProtection/>
  <mergeCells count="2">
    <mergeCell ref="B32:F32"/>
    <mergeCell ref="B14:D1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G2" sqref="G2"/>
    </sheetView>
  </sheetViews>
  <sheetFormatPr defaultColWidth="9.140625" defaultRowHeight="15"/>
  <cols>
    <col min="1" max="2" width="15.00390625" style="0" customWidth="1"/>
    <col min="5" max="5" width="12.00390625" style="0" customWidth="1"/>
    <col min="7" max="7" width="10.7109375" style="0" bestFit="1" customWidth="1"/>
    <col min="13" max="13" width="24.00390625" style="0" customWidth="1"/>
    <col min="21" max="21" width="18.00390625" style="0" customWidth="1"/>
    <col min="24" max="24" width="10.28125" style="0" customWidth="1"/>
    <col min="34" max="34" width="27.7109375" style="0" customWidth="1"/>
  </cols>
  <sheetData>
    <row r="1" ht="18.75">
      <c r="A1" s="56" t="s">
        <v>115</v>
      </c>
    </row>
    <row r="2" ht="15.75" thickBot="1"/>
    <row r="3" spans="1:8" ht="15.75" thickBot="1">
      <c r="A3" s="117">
        <v>2006</v>
      </c>
      <c r="B3" s="166">
        <v>2007</v>
      </c>
      <c r="C3" s="166">
        <v>2008</v>
      </c>
      <c r="D3" s="166">
        <v>2009</v>
      </c>
      <c r="E3" s="118">
        <v>2010</v>
      </c>
      <c r="G3" s="23"/>
      <c r="H3" s="23"/>
    </row>
    <row r="4" spans="1:10" ht="15.75" thickBot="1">
      <c r="A4" s="165">
        <v>9.421065</v>
      </c>
      <c r="B4" s="163">
        <v>8.259891999999999</v>
      </c>
      <c r="C4" s="163">
        <v>12.273979999999998</v>
      </c>
      <c r="D4" s="163">
        <v>7.463048000000001</v>
      </c>
      <c r="E4" s="164">
        <v>22.8</v>
      </c>
      <c r="G4" s="28"/>
      <c r="H4" s="28"/>
      <c r="I4" s="28"/>
      <c r="J4" s="28"/>
    </row>
    <row r="5" spans="7:10" ht="15">
      <c r="G5" s="28"/>
      <c r="H5" s="28"/>
      <c r="I5" s="28"/>
      <c r="J5" s="28"/>
    </row>
    <row r="6" spans="7:10" ht="15">
      <c r="G6" s="28"/>
      <c r="H6" s="28"/>
      <c r="I6" s="28"/>
      <c r="J6" s="28"/>
    </row>
    <row r="7" spans="7:10" ht="15">
      <c r="G7" s="28"/>
      <c r="H7" s="28"/>
      <c r="I7" s="28"/>
      <c r="J7" s="28"/>
    </row>
    <row r="8" spans="2:11" ht="15">
      <c r="B8" s="180" t="s">
        <v>149</v>
      </c>
      <c r="C8" s="180"/>
      <c r="D8" s="180"/>
      <c r="E8" s="180"/>
      <c r="F8" s="180"/>
      <c r="G8" s="180"/>
      <c r="H8" s="180"/>
      <c r="I8" s="180"/>
      <c r="J8" s="180"/>
      <c r="K8" s="180"/>
    </row>
    <row r="9" spans="7:10" ht="15">
      <c r="G9" s="30"/>
      <c r="H9" s="29"/>
      <c r="I9" s="28"/>
      <c r="J9" s="28"/>
    </row>
    <row r="10" spans="7:10" ht="15">
      <c r="G10" s="28"/>
      <c r="H10" s="29"/>
      <c r="I10" s="28"/>
      <c r="J10" s="28"/>
    </row>
    <row r="11" spans="2:10" ht="15">
      <c r="B11" s="4"/>
      <c r="G11" s="30"/>
      <c r="H11" s="29"/>
      <c r="I11" s="28"/>
      <c r="J11" s="28"/>
    </row>
    <row r="12" spans="7:10" ht="15">
      <c r="G12" s="29"/>
      <c r="H12" s="28"/>
      <c r="I12" s="28"/>
      <c r="J12" s="28"/>
    </row>
    <row r="13" spans="7:10" ht="15">
      <c r="G13" s="28"/>
      <c r="H13" s="28"/>
      <c r="I13" s="28"/>
      <c r="J13" s="28"/>
    </row>
    <row r="14" spans="7:10" ht="15">
      <c r="G14" s="28"/>
      <c r="H14" s="28"/>
      <c r="I14" s="28"/>
      <c r="J14" s="28"/>
    </row>
    <row r="15" spans="7:10" ht="15">
      <c r="G15" s="29"/>
      <c r="H15" s="28"/>
      <c r="I15" s="28"/>
      <c r="J15" s="28"/>
    </row>
    <row r="25" spans="2:9" ht="15">
      <c r="B25" s="182" t="s">
        <v>150</v>
      </c>
      <c r="C25" s="182"/>
      <c r="D25" s="182"/>
      <c r="E25" s="182"/>
      <c r="F25" s="182"/>
      <c r="G25" s="182"/>
      <c r="H25" s="182"/>
      <c r="I25" s="182"/>
    </row>
  </sheetData>
  <sheetProtection/>
  <mergeCells count="2">
    <mergeCell ref="B25:I25"/>
    <mergeCell ref="B8:K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2.57421875" style="5" customWidth="1"/>
    <col min="2" max="2" width="13.421875" style="6" customWidth="1"/>
    <col min="3" max="3" width="11.8515625" style="0" customWidth="1"/>
    <col min="4" max="4" width="12.8515625" style="0" customWidth="1"/>
    <col min="5" max="5" width="19.00390625" style="0" customWidth="1"/>
    <col min="6" max="6" width="15.28125" style="0" customWidth="1"/>
    <col min="7" max="7" width="15.00390625" style="0" customWidth="1"/>
    <col min="8" max="8" width="13.00390625" style="0" customWidth="1"/>
    <col min="10" max="10" width="15.7109375" style="0" customWidth="1"/>
    <col min="11" max="11" width="16.00390625" style="0" customWidth="1"/>
  </cols>
  <sheetData>
    <row r="1" ht="15.75" thickBot="1"/>
    <row r="2" spans="1:3" ht="26.25" thickBot="1">
      <c r="A2" s="135"/>
      <c r="B2" s="136" t="s">
        <v>151</v>
      </c>
      <c r="C2" s="137" t="s">
        <v>38</v>
      </c>
    </row>
    <row r="3" spans="1:7" ht="15">
      <c r="A3" s="138">
        <v>2004</v>
      </c>
      <c r="B3" s="139">
        <v>20.047413000000006</v>
      </c>
      <c r="C3" s="140">
        <v>145.431233</v>
      </c>
      <c r="E3" s="177" t="s">
        <v>130</v>
      </c>
      <c r="F3" s="178"/>
      <c r="G3" s="178"/>
    </row>
    <row r="4" spans="1:3" ht="15">
      <c r="A4" s="123">
        <v>2005</v>
      </c>
      <c r="B4" s="122">
        <v>88.67570799999999</v>
      </c>
      <c r="C4" s="133">
        <v>138.657911</v>
      </c>
    </row>
    <row r="5" spans="1:3" ht="15">
      <c r="A5" s="132">
        <v>2006</v>
      </c>
      <c r="B5" s="122">
        <v>37.793203000000005</v>
      </c>
      <c r="C5" s="133">
        <v>155.575153</v>
      </c>
    </row>
    <row r="6" spans="1:3" ht="15">
      <c r="A6" s="123">
        <v>2007</v>
      </c>
      <c r="B6" s="2">
        <v>0.03693599999996877</v>
      </c>
      <c r="C6" s="133">
        <v>277.378956</v>
      </c>
    </row>
    <row r="7" spans="1:3" ht="15">
      <c r="A7" s="132">
        <v>2008</v>
      </c>
      <c r="B7" s="122">
        <v>60.34299800000002</v>
      </c>
      <c r="C7" s="133">
        <v>257.57756</v>
      </c>
    </row>
    <row r="8" spans="1:3" ht="15">
      <c r="A8" s="123">
        <v>2009</v>
      </c>
      <c r="B8" s="122">
        <v>36.14232300000003</v>
      </c>
      <c r="C8" s="133">
        <v>364.416048</v>
      </c>
    </row>
    <row r="9" spans="1:3" ht="15.75" thickBot="1">
      <c r="A9" s="141">
        <v>2010</v>
      </c>
      <c r="B9" s="126">
        <v>280.461958</v>
      </c>
      <c r="C9" s="134">
        <v>178.072027</v>
      </c>
    </row>
    <row r="18" spans="1:2" s="60" customFormat="1" ht="15">
      <c r="A18" s="61"/>
      <c r="B18" s="61"/>
    </row>
    <row r="19" spans="1:2" s="60" customFormat="1" ht="15">
      <c r="A19" s="61"/>
      <c r="B19" s="61"/>
    </row>
    <row r="20" spans="1:2" s="60" customFormat="1" ht="15">
      <c r="A20" s="61"/>
      <c r="B20" s="61"/>
    </row>
    <row r="21" spans="1:9" s="60" customFormat="1" ht="15">
      <c r="A21" s="61"/>
      <c r="B21" s="61"/>
      <c r="E21" s="175" t="s">
        <v>141</v>
      </c>
      <c r="F21" s="183"/>
      <c r="G21" s="183"/>
      <c r="H21" s="183"/>
      <c r="I21" s="183"/>
    </row>
    <row r="22" spans="1:9" s="131" customFormat="1" ht="15">
      <c r="A22" s="32"/>
      <c r="B22" s="32"/>
      <c r="E22" s="142"/>
      <c r="F22" s="143"/>
      <c r="G22" s="143"/>
      <c r="H22" s="143"/>
      <c r="I22" s="143"/>
    </row>
    <row r="23" spans="1:9" s="131" customFormat="1" ht="15">
      <c r="A23" s="32"/>
      <c r="B23" s="32"/>
      <c r="E23" s="142"/>
      <c r="F23" s="143"/>
      <c r="G23" s="143"/>
      <c r="H23" s="143"/>
      <c r="I23" s="143"/>
    </row>
    <row r="27" spans="1:7" ht="15">
      <c r="A27" s="167" t="s">
        <v>114</v>
      </c>
      <c r="B27" s="167"/>
      <c r="C27" s="167"/>
      <c r="D27" s="167"/>
      <c r="E27" s="167"/>
      <c r="F27" s="167"/>
      <c r="G27" s="167"/>
    </row>
    <row r="28" spans="1:5" ht="25.5">
      <c r="A28" s="50"/>
      <c r="B28" s="62" t="s">
        <v>116</v>
      </c>
      <c r="C28" s="62" t="s">
        <v>117</v>
      </c>
      <c r="D28" s="63" t="s">
        <v>118</v>
      </c>
      <c r="E28" s="63" t="s">
        <v>119</v>
      </c>
    </row>
    <row r="29" spans="1:5" ht="15">
      <c r="A29" s="50"/>
      <c r="B29" s="51" t="s">
        <v>32</v>
      </c>
      <c r="C29" s="51" t="s">
        <v>32</v>
      </c>
      <c r="D29" s="51" t="s">
        <v>53</v>
      </c>
      <c r="E29" s="51" t="s">
        <v>32</v>
      </c>
    </row>
    <row r="30" spans="1:5" ht="15">
      <c r="A30" s="32" t="s">
        <v>40</v>
      </c>
      <c r="B30" s="42">
        <v>165.478646</v>
      </c>
      <c r="C30" s="42">
        <v>145.431233</v>
      </c>
      <c r="D30" s="52">
        <f aca="true" t="shared" si="0" ref="D30:D36">C30/B30</f>
        <v>0.8788519637754347</v>
      </c>
      <c r="E30" s="42">
        <v>45.258887</v>
      </c>
    </row>
    <row r="31" spans="1:5" ht="15">
      <c r="A31" t="s">
        <v>41</v>
      </c>
      <c r="B31" s="43">
        <v>227.333619</v>
      </c>
      <c r="C31" s="43">
        <v>138.657911</v>
      </c>
      <c r="D31" s="52">
        <f t="shared" si="0"/>
        <v>0.6099313933853312</v>
      </c>
      <c r="E31" s="43">
        <v>32.599454</v>
      </c>
    </row>
    <row r="32" spans="1:5" ht="15">
      <c r="A32" t="s">
        <v>42</v>
      </c>
      <c r="B32" s="43">
        <v>193.368356</v>
      </c>
      <c r="C32" s="43">
        <v>155.575153</v>
      </c>
      <c r="D32" s="52">
        <f t="shared" si="0"/>
        <v>0.8045533210201156</v>
      </c>
      <c r="E32" s="43">
        <v>31.792048</v>
      </c>
    </row>
    <row r="33" spans="1:5" ht="15">
      <c r="A33" t="s">
        <v>43</v>
      </c>
      <c r="B33" s="43">
        <v>277.415892</v>
      </c>
      <c r="C33" s="43">
        <v>277.378956</v>
      </c>
      <c r="D33" s="52">
        <f t="shared" si="0"/>
        <v>0.9998668569427163</v>
      </c>
      <c r="E33" s="43">
        <v>38.453155</v>
      </c>
    </row>
    <row r="34" spans="1:5" ht="15">
      <c r="A34" t="s">
        <v>44</v>
      </c>
      <c r="B34" s="43">
        <v>317.920558</v>
      </c>
      <c r="C34" s="43">
        <v>257.57756</v>
      </c>
      <c r="D34" s="52">
        <f t="shared" si="0"/>
        <v>0.8101947279546483</v>
      </c>
      <c r="E34" s="43">
        <v>48.055651</v>
      </c>
    </row>
    <row r="35" spans="1:5" ht="15">
      <c r="A35" t="s">
        <v>45</v>
      </c>
      <c r="B35" s="43">
        <v>400.558371</v>
      </c>
      <c r="C35" s="43">
        <v>364.416048</v>
      </c>
      <c r="D35" s="52">
        <f t="shared" si="0"/>
        <v>0.9097701468333562</v>
      </c>
      <c r="E35" s="43">
        <v>58.974103</v>
      </c>
    </row>
    <row r="36" spans="1:5" ht="15">
      <c r="A36" t="s">
        <v>46</v>
      </c>
      <c r="B36" s="43">
        <v>458.533985</v>
      </c>
      <c r="C36" s="43">
        <v>178.072027</v>
      </c>
      <c r="D36" s="52">
        <f t="shared" si="0"/>
        <v>0.3883507718626352</v>
      </c>
      <c r="E36" s="43">
        <v>232.221326</v>
      </c>
    </row>
  </sheetData>
  <sheetProtection/>
  <mergeCells count="3">
    <mergeCell ref="A27:G27"/>
    <mergeCell ref="E21:I21"/>
    <mergeCell ref="E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26"/>
  <sheetViews>
    <sheetView zoomScalePageLayoutView="0" workbookViewId="0" topLeftCell="A6">
      <selection activeCell="K18" sqref="K18"/>
    </sheetView>
  </sheetViews>
  <sheetFormatPr defaultColWidth="12.8515625" defaultRowHeight="15"/>
  <cols>
    <col min="1" max="1" width="21.140625" style="0" customWidth="1"/>
  </cols>
  <sheetData>
    <row r="1" ht="15" hidden="1"/>
    <row r="2" ht="15.75" thickBot="1"/>
    <row r="3" spans="1:8" ht="15.75" thickBot="1">
      <c r="A3" s="113"/>
      <c r="B3" s="146" t="s">
        <v>7</v>
      </c>
      <c r="C3" s="146" t="s">
        <v>8</v>
      </c>
      <c r="D3" s="146" t="s">
        <v>9</v>
      </c>
      <c r="E3" s="146" t="s">
        <v>10</v>
      </c>
      <c r="F3" s="146" t="s">
        <v>15</v>
      </c>
      <c r="G3" s="146" t="s">
        <v>16</v>
      </c>
      <c r="H3" s="147" t="s">
        <v>17</v>
      </c>
    </row>
    <row r="4" spans="1:8" ht="22.5">
      <c r="A4" s="144" t="s">
        <v>33</v>
      </c>
      <c r="B4" s="122">
        <v>357.52</v>
      </c>
      <c r="C4" s="122">
        <v>316.86</v>
      </c>
      <c r="D4" s="122">
        <v>401.7</v>
      </c>
      <c r="E4" s="122">
        <v>447.77</v>
      </c>
      <c r="F4" s="122">
        <v>332.1</v>
      </c>
      <c r="G4" s="122">
        <v>371.42</v>
      </c>
      <c r="H4" s="124">
        <v>415.05</v>
      </c>
    </row>
    <row r="5" spans="1:8" ht="15">
      <c r="A5" s="144" t="s">
        <v>34</v>
      </c>
      <c r="B5" s="122">
        <v>308.15631864473886</v>
      </c>
      <c r="C5" s="122">
        <v>279.66576746683825</v>
      </c>
      <c r="D5" s="122">
        <v>258.91756273216697</v>
      </c>
      <c r="E5" s="122">
        <v>298.49008084805587</v>
      </c>
      <c r="F5" s="122">
        <v>204.4226580586797</v>
      </c>
      <c r="G5" s="122">
        <v>155.56008694207333</v>
      </c>
      <c r="H5" s="124">
        <v>133.77760661323862</v>
      </c>
    </row>
    <row r="6" spans="1:9" ht="15">
      <c r="A6" s="144" t="s">
        <v>11</v>
      </c>
      <c r="B6" s="122">
        <v>4.132386795261144</v>
      </c>
      <c r="C6" s="122">
        <v>11.481380163161743</v>
      </c>
      <c r="D6" s="122">
        <v>98.91829227783305</v>
      </c>
      <c r="E6" s="122">
        <v>124.7088850119441</v>
      </c>
      <c r="F6" s="122">
        <v>109.1767817813203</v>
      </c>
      <c r="G6" s="122">
        <v>186.9898172779267</v>
      </c>
      <c r="H6" s="124">
        <v>244.3244897367614</v>
      </c>
      <c r="I6" s="4"/>
    </row>
    <row r="7" spans="1:9" ht="22.5">
      <c r="A7" s="144" t="s">
        <v>35</v>
      </c>
      <c r="B7" s="122">
        <v>44.322483319999996</v>
      </c>
      <c r="C7" s="122">
        <v>24.95082618</v>
      </c>
      <c r="D7" s="122">
        <v>41.81212879</v>
      </c>
      <c r="E7" s="122">
        <v>20.91739349</v>
      </c>
      <c r="F7" s="122">
        <v>15.801552089999998</v>
      </c>
      <c r="G7" s="122">
        <v>13.60337499</v>
      </c>
      <c r="H7" s="124">
        <v>26.840642270000004</v>
      </c>
      <c r="I7" s="4"/>
    </row>
    <row r="8" spans="1:9" ht="33.75" thickBot="1">
      <c r="A8" s="145" t="s">
        <v>36</v>
      </c>
      <c r="B8" s="126">
        <v>0.90881124</v>
      </c>
      <c r="C8" s="126">
        <v>0.76202619</v>
      </c>
      <c r="D8" s="126">
        <v>2.0520161999999997</v>
      </c>
      <c r="E8" s="126">
        <v>3.6536406500000003</v>
      </c>
      <c r="F8" s="126">
        <v>2.6990080699999996</v>
      </c>
      <c r="G8" s="126">
        <v>15.26672079</v>
      </c>
      <c r="H8" s="127">
        <v>10.107261379999999</v>
      </c>
      <c r="I8" s="4"/>
    </row>
    <row r="9" spans="2:8" ht="15">
      <c r="B9" s="53"/>
      <c r="C9" s="53"/>
      <c r="D9" s="53"/>
      <c r="E9" s="53"/>
      <c r="F9" s="53"/>
      <c r="G9" s="53"/>
      <c r="H9" s="53"/>
    </row>
    <row r="10" spans="1:10" ht="15">
      <c r="A10" s="177" t="s">
        <v>152</v>
      </c>
      <c r="B10" s="178"/>
      <c r="C10" s="178"/>
      <c r="D10" s="178"/>
      <c r="E10" s="178"/>
      <c r="F10" s="178"/>
      <c r="G10" s="178"/>
      <c r="H10" s="178"/>
      <c r="I10" s="178"/>
      <c r="J10" s="185"/>
    </row>
    <row r="15" spans="1:6" ht="15">
      <c r="A15" s="41"/>
      <c r="B15" s="41"/>
      <c r="C15" s="41"/>
      <c r="D15" s="41"/>
      <c r="E15" s="41"/>
      <c r="F15" s="39"/>
    </row>
    <row r="16" spans="1:2" ht="15">
      <c r="A16" s="40"/>
      <c r="B16" s="40"/>
    </row>
    <row r="17" spans="1:2" ht="15">
      <c r="A17" s="39"/>
      <c r="B17" s="39"/>
    </row>
    <row r="18" spans="1:2" ht="15">
      <c r="A18" s="39"/>
      <c r="B18" s="39"/>
    </row>
    <row r="19" spans="1:2" ht="15">
      <c r="A19" s="39"/>
      <c r="B19" s="39"/>
    </row>
    <row r="20" spans="1:2" ht="15">
      <c r="A20" s="39"/>
      <c r="B20" s="39"/>
    </row>
    <row r="21" spans="1:2" ht="15">
      <c r="A21" s="39"/>
      <c r="B21" s="39"/>
    </row>
    <row r="22" spans="1:2" ht="15">
      <c r="A22" s="39"/>
      <c r="B22" s="39"/>
    </row>
    <row r="23" spans="1:2" ht="15">
      <c r="A23" s="39"/>
      <c r="B23" s="39"/>
    </row>
    <row r="24" spans="1:2" ht="15">
      <c r="A24" s="39"/>
      <c r="B24" s="39"/>
    </row>
    <row r="25" spans="1:2" ht="15">
      <c r="A25" s="39"/>
      <c r="B25" s="39"/>
    </row>
    <row r="26" spans="1:6" ht="15">
      <c r="A26" s="175" t="s">
        <v>139</v>
      </c>
      <c r="B26" s="183"/>
      <c r="C26" s="183"/>
      <c r="D26" s="183"/>
      <c r="E26" s="183"/>
      <c r="F26" s="176"/>
    </row>
  </sheetData>
  <sheetProtection/>
  <mergeCells count="2">
    <mergeCell ref="A26:F26"/>
    <mergeCell ref="A10:J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DanS</dc:creator>
  <cp:keywords/>
  <dc:description/>
  <cp:lastModifiedBy>DanS</cp:lastModifiedBy>
  <dcterms:created xsi:type="dcterms:W3CDTF">2010-09-14T12:06:06Z</dcterms:created>
  <dcterms:modified xsi:type="dcterms:W3CDTF">2011-02-03T09:47:19Z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